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amienlamalle/Documents/PlanningGardesPompiers/"/>
    </mc:Choice>
  </mc:AlternateContent>
  <bookViews>
    <workbookView xWindow="0" yWindow="460" windowWidth="28800" windowHeight="17540" tabRatio="500" activeTab="3"/>
  </bookViews>
  <sheets>
    <sheet name="Légende" sheetId="9" r:id="rId1"/>
    <sheet name="ex 05" sheetId="6" r:id="rId2"/>
    <sheet name="05" sheetId="14" r:id="rId3"/>
    <sheet name="06" sheetId="15" r:id="rId4"/>
    <sheet name="Stats  1" sheetId="11" r:id="rId5"/>
    <sheet name="Stats 2" sheetId="12" r:id="rId6"/>
  </sheets>
  <definedNames>
    <definedName name="_xlnm._FilterDatabase" localSheetId="2" hidden="1">'05'!$BQ$28:$BU$46</definedName>
    <definedName name="_xlnm._FilterDatabase" localSheetId="3" hidden="1">'06'!$BT$28:$BX$46</definedName>
    <definedName name="_xlnm._FilterDatabase" localSheetId="1" hidden="1">'ex 05'!$BO$6:$BS$24</definedName>
    <definedName name="Aitchaouche">'Stats  1'!$B$4:$D$4</definedName>
    <definedName name="Antoniotti">'Stats  1'!$B$5:$D$5</definedName>
    <definedName name="Azehaf">'Stats  1'!$B$6:$D$6</definedName>
    <definedName name="Baret">'Stats  1'!$B$7:$D$7</definedName>
    <definedName name="Berton">'Stats  1'!$B$8:$D$8</definedName>
    <definedName name="Borie">'Stats  1'!$B$9:$D$9</definedName>
    <definedName name="Bouvier">'Stats  1'!$B$10:$D$10</definedName>
    <definedName name="Campetto">'Stats  1'!$B$11:$D$11</definedName>
    <definedName name="Chambaudry">'Stats  1'!$B$12:$D$12</definedName>
    <definedName name="Chanseaume">'Stats  1'!$B$13:$D$13</definedName>
    <definedName name="Crotti">'Stats  1'!$B$14:$D$14</definedName>
    <definedName name="Dardet">'Stats  1'!$B$15:$D$15</definedName>
    <definedName name="David_Vtine">'Stats  1'!$B$16:$D$16</definedName>
    <definedName name="Delort">'Stats  1'!$B$17:$D$17</definedName>
    <definedName name="Desmond">'Stats  1'!$B$18:$D$18</definedName>
    <definedName name="Diantété">'Stats  1'!$B$19:$D$19</definedName>
    <definedName name="Diaz_L">'Stats  1'!$B$20:$D$20</definedName>
    <definedName name="Dubergey">'Stats  1'!$B$21:$D$21</definedName>
    <definedName name="Duhamel">'Stats  1'!$B$22:$D$22</definedName>
    <definedName name="Elouaryaghly">'Stats  1'!$B$23:$D$23</definedName>
    <definedName name="Falco">'Stats  1'!$B$24:$D$24</definedName>
    <definedName name="Fg">'Stats  1'!$D$4:$D$62</definedName>
    <definedName name="Fourcroy">'Stats  1'!$B$25:$D$25</definedName>
    <definedName name="Fournier">'Stats  1'!$B$26:$D$26</definedName>
    <definedName name="Gabelle">'Stats  1'!$B$27:$D$27</definedName>
    <definedName name="Garnet">'Stats  1'!$B$28:$D$28</definedName>
    <definedName name="Gendre">'Stats  1'!$B$29:$D$29</definedName>
    <definedName name="Givory">'Stats  1'!$B$30:$D$30</definedName>
    <definedName name="Gonzalez_D">'Stats  1'!$B$31:$D$31</definedName>
    <definedName name="Gonzalez_M">'Stats  1'!$B$32:$D$32</definedName>
    <definedName name="Gueidon">'Stats  1'!$B$33:$D$33</definedName>
    <definedName name="Haidara">'Stats  1'!$B$34:$D$34</definedName>
    <definedName name="Hangard">'Stats  1'!$B$35:$D$35</definedName>
    <definedName name="Hervy">'Stats  1'!$B$36:$D$36</definedName>
    <definedName name="Huot">'Stats  1'!$B$37:$D$37</definedName>
    <definedName name="Jamme">'Stats  1'!$B$38:$D$38</definedName>
    <definedName name="Koualed">'Stats  1'!$B$39:$D$39</definedName>
    <definedName name="Labaste">'Stats  1'!$B$40:$D$40</definedName>
    <definedName name="Lacoste">'Stats  1'!$B$41:$D$41</definedName>
    <definedName name="Lamalle">'Stats  1'!$B$42:$D$42</definedName>
    <definedName name="Lanseau">'Stats  1'!$B$43:$D$43</definedName>
    <definedName name="Le_Goff">'Stats  1'!$B$44:$D$44</definedName>
    <definedName name="Lempereur">'Stats  1'!$B$45:$D$45</definedName>
    <definedName name="Lesbegueries">'Stats  1'!$B$46:$D$46</definedName>
    <definedName name="Marie">'Stats  1'!$B$47:$D$47</definedName>
    <definedName name="Monjol">'Stats  1'!$B$48:$D$48</definedName>
    <definedName name="Parszevski">'Stats  1'!$B$49:$D$49</definedName>
    <definedName name="Penichon">'Stats  1'!$B$50:$D$50</definedName>
    <definedName name="Portron">'Stats  1'!$B$51:$D$51</definedName>
    <definedName name="Renoux">'Stats  1'!$B$52:$D$52</definedName>
    <definedName name="Romy">'Stats  1'!$B$53:$D$53</definedName>
    <definedName name="Sangaré">'Stats  1'!$B$54:$D$54</definedName>
    <definedName name="Soukiassian">'Stats  1'!$B$55:$D$55</definedName>
    <definedName name="Tohno.M">'Stats  1'!$B$56:$D$56</definedName>
    <definedName name="Tohno.T">'Stats  1'!$B$57:$D$57</definedName>
    <definedName name="Verdon">'Stats  1'!$B$58:$D$58</definedName>
    <definedName name="Vigouroux">'Stats  1'!$B$59:$D$59</definedName>
    <definedName name="VSAV">'Stats  1'!$C$4:$C$62</definedName>
    <definedName name="VTU">'Stats  1'!$B$4:$B$62</definedName>
    <definedName name="Xu">'Stats  1'!$B$60:$D$60</definedName>
    <definedName name="Yelles">'Stats  1'!$B$61:$D$61</definedName>
    <definedName name="Zingarelli">'Stats  1'!$B$62:$D$62</definedName>
    <definedName name="_xlnm.Print_Area" localSheetId="2">'05'!$DA$1:$DW$56</definedName>
    <definedName name="_xlnm.Print_Area" localSheetId="3">'06'!$DD$1:$DZ$56</definedName>
    <definedName name="_xlnm.Print_Area" localSheetId="1">'ex 05'!$CY$1:$DU$56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100" i="15" l="1"/>
  <c r="AI100" i="15"/>
  <c r="AE100" i="15"/>
  <c r="AD100" i="15"/>
  <c r="Z100" i="15"/>
  <c r="Y100" i="15"/>
  <c r="U100" i="15"/>
  <c r="T100" i="15"/>
  <c r="P100" i="15"/>
  <c r="O100" i="15"/>
  <c r="K100" i="15"/>
  <c r="J100" i="15"/>
  <c r="F100" i="15"/>
  <c r="E100" i="15"/>
  <c r="BB34" i="14"/>
  <c r="BD34" i="14"/>
  <c r="BC34" i="14"/>
  <c r="BF14" i="15"/>
  <c r="BD14" i="15"/>
  <c r="BB14" i="15"/>
  <c r="BF19" i="15"/>
  <c r="BD19" i="15"/>
  <c r="BB19" i="15"/>
  <c r="BB28" i="14"/>
  <c r="BD28" i="14"/>
  <c r="BC28" i="14"/>
  <c r="BB12" i="14"/>
  <c r="BD12" i="14"/>
  <c r="BC12" i="14"/>
  <c r="BB38" i="14"/>
  <c r="BD38" i="14"/>
  <c r="BC38" i="14"/>
  <c r="BB35" i="14"/>
  <c r="BD35" i="14"/>
  <c r="BC35" i="14"/>
  <c r="BF17" i="15"/>
  <c r="BD17" i="15"/>
  <c r="BB17" i="15"/>
  <c r="BB41" i="14"/>
  <c r="BD41" i="14"/>
  <c r="BC41" i="14"/>
  <c r="BF18" i="15"/>
  <c r="BD18" i="15"/>
  <c r="BB18" i="15"/>
  <c r="BB19" i="14"/>
  <c r="BD19" i="14"/>
  <c r="BC19" i="14"/>
  <c r="BB14" i="14"/>
  <c r="BD14" i="14"/>
  <c r="BC14" i="14"/>
  <c r="BF27" i="15"/>
  <c r="BD27" i="15"/>
  <c r="BB27" i="15"/>
  <c r="BB25" i="14"/>
  <c r="BD25" i="14"/>
  <c r="BC25" i="14"/>
  <c r="BF26" i="15"/>
  <c r="BD26" i="15"/>
  <c r="BB26" i="15"/>
  <c r="BF22" i="15"/>
  <c r="BD22" i="15"/>
  <c r="BB22" i="15"/>
  <c r="BB9" i="14"/>
  <c r="BD9" i="14"/>
  <c r="BC9" i="14"/>
  <c r="BF12" i="15"/>
  <c r="BD12" i="15"/>
  <c r="BB12" i="15"/>
  <c r="BB17" i="14"/>
  <c r="BD17" i="14"/>
  <c r="BC17" i="14"/>
  <c r="BB13" i="14"/>
  <c r="BD13" i="14"/>
  <c r="BC13" i="14"/>
  <c r="BF24" i="15"/>
  <c r="BD24" i="15"/>
  <c r="BB24" i="15"/>
  <c r="BB26" i="14"/>
  <c r="BD26" i="14"/>
  <c r="BC26" i="14"/>
  <c r="BB20" i="14"/>
  <c r="BD20" i="14"/>
  <c r="BC20" i="14"/>
  <c r="BB33" i="14"/>
  <c r="BD33" i="14"/>
  <c r="BC33" i="14"/>
  <c r="BB42" i="14"/>
  <c r="BD42" i="14"/>
  <c r="BC42" i="14"/>
  <c r="BB32" i="14"/>
  <c r="BD32" i="14"/>
  <c r="BC32" i="14"/>
  <c r="BF9" i="15"/>
  <c r="BD9" i="15"/>
  <c r="BB9" i="15"/>
  <c r="BB16" i="14"/>
  <c r="BD16" i="14"/>
  <c r="BC16" i="14"/>
  <c r="BB7" i="14"/>
  <c r="BD7" i="14"/>
  <c r="BC7" i="14"/>
  <c r="BB21" i="14"/>
  <c r="BD21" i="14"/>
  <c r="BC21" i="14"/>
  <c r="BF10" i="15"/>
  <c r="BD10" i="15"/>
  <c r="BB10" i="15"/>
  <c r="BB15" i="14"/>
  <c r="BD15" i="14"/>
  <c r="BC15" i="14"/>
  <c r="BB36" i="14"/>
  <c r="BD36" i="14"/>
  <c r="BC36" i="14"/>
  <c r="BF7" i="15"/>
  <c r="BD7" i="15"/>
  <c r="BB7" i="15"/>
  <c r="BB8" i="14"/>
  <c r="BD8" i="14"/>
  <c r="BC8" i="14"/>
  <c r="BB39" i="14"/>
  <c r="BD39" i="14"/>
  <c r="BC39" i="14"/>
  <c r="BF15" i="15"/>
  <c r="BD15" i="15"/>
  <c r="BB15" i="15"/>
  <c r="BB22" i="14"/>
  <c r="BD22" i="14"/>
  <c r="BC22" i="14"/>
  <c r="BB40" i="14"/>
  <c r="BD40" i="14"/>
  <c r="BC40" i="14"/>
  <c r="BF20" i="15"/>
  <c r="BD20" i="15"/>
  <c r="BB20" i="15"/>
  <c r="BB27" i="14"/>
  <c r="BD27" i="14"/>
  <c r="BC27" i="14"/>
  <c r="BF21" i="15"/>
  <c r="BD21" i="15"/>
  <c r="BB21" i="15"/>
  <c r="BB31" i="14"/>
  <c r="BD31" i="14"/>
  <c r="BC31" i="14"/>
  <c r="BB37" i="14"/>
  <c r="BD37" i="14"/>
  <c r="BC37" i="14"/>
  <c r="BF11" i="15"/>
  <c r="BD11" i="15"/>
  <c r="BB11" i="15"/>
  <c r="BB18" i="14"/>
  <c r="BD18" i="14"/>
  <c r="BC18" i="14"/>
  <c r="BF8" i="15"/>
  <c r="BD8" i="15"/>
  <c r="BB8" i="15"/>
  <c r="BB24" i="14"/>
  <c r="BD24" i="14"/>
  <c r="BC24" i="14"/>
  <c r="BB29" i="14"/>
  <c r="BD29" i="14"/>
  <c r="BC29" i="14"/>
  <c r="BB43" i="14"/>
  <c r="BD43" i="14"/>
  <c r="BC43" i="14"/>
  <c r="BF23" i="15"/>
  <c r="BD23" i="15"/>
  <c r="BB23" i="15"/>
  <c r="BB11" i="14"/>
  <c r="BD11" i="14"/>
  <c r="BC11" i="14"/>
  <c r="BF16" i="15"/>
  <c r="BD16" i="15"/>
  <c r="BB16" i="15"/>
  <c r="BF13" i="15"/>
  <c r="BD13" i="15"/>
  <c r="BB13" i="15"/>
  <c r="BB10" i="14"/>
  <c r="BD10" i="14"/>
  <c r="BC10" i="14"/>
  <c r="Y4" i="11"/>
  <c r="Y5" i="11"/>
  <c r="Y7" i="11"/>
  <c r="Y8" i="11"/>
  <c r="Y9" i="11"/>
  <c r="Y10" i="11"/>
  <c r="Y11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8" i="11"/>
  <c r="Y29" i="11"/>
  <c r="Y30" i="11"/>
  <c r="Y31" i="11"/>
  <c r="Y32" i="11"/>
  <c r="Y33" i="11"/>
  <c r="Y34" i="11"/>
  <c r="Y35" i="11"/>
  <c r="Y36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X4" i="11"/>
  <c r="X5" i="11"/>
  <c r="X7" i="11"/>
  <c r="X8" i="11"/>
  <c r="X9" i="11"/>
  <c r="X10" i="11"/>
  <c r="X11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8" i="11"/>
  <c r="X29" i="11"/>
  <c r="X30" i="11"/>
  <c r="X31" i="11"/>
  <c r="X32" i="11"/>
  <c r="X33" i="11"/>
  <c r="X34" i="11"/>
  <c r="X35" i="11"/>
  <c r="X36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W4" i="11"/>
  <c r="W5" i="11"/>
  <c r="W7" i="11"/>
  <c r="W8" i="11"/>
  <c r="W9" i="11"/>
  <c r="W10" i="11"/>
  <c r="W11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8" i="11"/>
  <c r="W29" i="11"/>
  <c r="W30" i="11"/>
  <c r="W31" i="11"/>
  <c r="W32" i="11"/>
  <c r="W33" i="11"/>
  <c r="W34" i="11"/>
  <c r="W35" i="11"/>
  <c r="W36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I178" i="12"/>
  <c r="I177" i="12"/>
  <c r="I176" i="12"/>
  <c r="I175" i="12"/>
  <c r="I174" i="12"/>
  <c r="I173" i="12"/>
  <c r="I172" i="12"/>
  <c r="I171" i="12"/>
  <c r="I170" i="12"/>
  <c r="I169" i="12"/>
  <c r="I168" i="12"/>
  <c r="I167" i="12"/>
  <c r="I166" i="12"/>
  <c r="I165" i="12"/>
  <c r="I164" i="12"/>
  <c r="I163" i="12"/>
  <c r="I162" i="12"/>
  <c r="I161" i="12"/>
  <c r="I160" i="12"/>
  <c r="I159" i="12"/>
  <c r="I158" i="12"/>
  <c r="I157" i="12"/>
  <c r="I156" i="12"/>
  <c r="I155" i="12"/>
  <c r="I154" i="12"/>
  <c r="I153" i="12"/>
  <c r="I152" i="12"/>
  <c r="I151" i="12"/>
  <c r="I150" i="12"/>
  <c r="I149" i="12"/>
  <c r="I148" i="12"/>
  <c r="I147" i="12"/>
  <c r="I146" i="12"/>
  <c r="I145" i="12"/>
  <c r="I144" i="12"/>
  <c r="I143" i="12"/>
  <c r="I142" i="12"/>
  <c r="I141" i="12"/>
  <c r="I140" i="12"/>
  <c r="I139" i="12"/>
  <c r="I138" i="12"/>
  <c r="I137" i="12"/>
  <c r="I136" i="12"/>
  <c r="I135" i="12"/>
  <c r="I134" i="12"/>
  <c r="I133" i="12"/>
  <c r="I132" i="12"/>
  <c r="I131" i="12"/>
  <c r="I130" i="12"/>
  <c r="I129" i="12"/>
  <c r="I128" i="12"/>
  <c r="I127" i="12"/>
  <c r="I126" i="12"/>
  <c r="I125" i="12"/>
  <c r="I124" i="12"/>
  <c r="I123" i="12"/>
  <c r="I122" i="12"/>
  <c r="I121" i="12"/>
  <c r="I120" i="12"/>
  <c r="I119" i="12"/>
  <c r="I115" i="12"/>
  <c r="I114" i="12"/>
  <c r="I113" i="12"/>
  <c r="I112" i="12"/>
  <c r="I111" i="12"/>
  <c r="I110" i="12"/>
  <c r="I109" i="12"/>
  <c r="I108" i="12"/>
  <c r="I107" i="12"/>
  <c r="I106" i="12"/>
  <c r="I105" i="12"/>
  <c r="I104" i="12"/>
  <c r="I103" i="12"/>
  <c r="I102" i="12"/>
  <c r="I101" i="12"/>
  <c r="I100" i="12"/>
  <c r="I99" i="12"/>
  <c r="I98" i="12"/>
  <c r="I94" i="12"/>
  <c r="I93" i="12"/>
  <c r="I92" i="12"/>
  <c r="I91" i="12"/>
  <c r="I90" i="12"/>
  <c r="I89" i="12"/>
  <c r="I88" i="12"/>
  <c r="I87" i="12"/>
  <c r="I86" i="12"/>
  <c r="I85" i="12"/>
  <c r="I84" i="12"/>
  <c r="I83" i="12"/>
  <c r="I82" i="12"/>
  <c r="I81" i="12"/>
  <c r="I80" i="12"/>
  <c r="I79" i="12"/>
  <c r="I78" i="12"/>
  <c r="I77" i="12"/>
  <c r="I76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9" i="12"/>
  <c r="I58" i="12"/>
  <c r="I57" i="12"/>
  <c r="I56" i="12"/>
  <c r="I55" i="12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8" i="12"/>
  <c r="I7" i="12"/>
  <c r="I6" i="12"/>
  <c r="I5" i="12"/>
  <c r="I4" i="12"/>
  <c r="I3" i="12"/>
  <c r="T29" i="11"/>
  <c r="T13" i="11"/>
  <c r="T46" i="11"/>
  <c r="T5" i="11"/>
  <c r="T61" i="11"/>
  <c r="T22" i="11"/>
  <c r="T56" i="11"/>
  <c r="T54" i="11"/>
  <c r="T60" i="11"/>
  <c r="T18" i="11"/>
  <c r="T17" i="11"/>
  <c r="T47" i="11"/>
  <c r="T7" i="11"/>
  <c r="T43" i="11"/>
  <c r="BC25" i="15"/>
  <c r="T48" i="11"/>
  <c r="T49" i="11"/>
  <c r="BC28" i="15"/>
  <c r="BC29" i="15"/>
  <c r="BC30" i="15"/>
  <c r="BC31" i="15"/>
  <c r="BC32" i="15"/>
  <c r="BC33" i="15"/>
  <c r="BC34" i="15"/>
  <c r="BC35" i="15"/>
  <c r="BC36" i="15"/>
  <c r="BC37" i="15"/>
  <c r="BC38" i="15"/>
  <c r="BC39" i="15"/>
  <c r="BC40" i="15"/>
  <c r="BC41" i="15"/>
  <c r="BC42" i="15"/>
  <c r="BC43" i="15"/>
  <c r="BC44" i="15"/>
  <c r="BC45" i="15"/>
  <c r="BC46" i="15"/>
  <c r="BC47" i="15"/>
  <c r="BC48" i="15"/>
  <c r="BC49" i="15"/>
  <c r="BC50" i="15"/>
  <c r="BC51" i="15"/>
  <c r="BC52" i="15"/>
  <c r="BC53" i="15"/>
  <c r="BC54" i="15"/>
  <c r="BC55" i="15"/>
  <c r="BC56" i="15"/>
  <c r="BC57" i="15"/>
  <c r="BC58" i="15"/>
  <c r="BC59" i="15"/>
  <c r="BC60" i="15"/>
  <c r="BC61" i="15"/>
  <c r="BC62" i="15"/>
  <c r="BC63" i="15"/>
  <c r="BC64" i="15"/>
  <c r="BC65" i="15"/>
  <c r="BC66" i="15"/>
  <c r="BC67" i="15"/>
  <c r="BC68" i="15"/>
  <c r="BC69" i="15"/>
  <c r="BC70" i="15"/>
  <c r="BC71" i="15"/>
  <c r="BC72" i="15"/>
  <c r="BC73" i="15"/>
  <c r="BC74" i="15"/>
  <c r="BC75" i="15"/>
  <c r="BC76" i="15"/>
  <c r="BC77" i="15"/>
  <c r="BC78" i="15"/>
  <c r="BC79" i="15"/>
  <c r="BC80" i="15"/>
  <c r="BC81" i="15"/>
  <c r="BC82" i="15"/>
  <c r="BC83" i="15"/>
  <c r="BC84" i="15"/>
  <c r="BC85" i="15"/>
  <c r="BC86" i="15"/>
  <c r="BC87" i="15"/>
  <c r="BC88" i="15"/>
  <c r="BC89" i="15"/>
  <c r="BC90" i="15"/>
  <c r="BC91" i="15"/>
  <c r="BC92" i="15"/>
  <c r="BC93" i="15"/>
  <c r="BC94" i="15"/>
  <c r="BC95" i="15"/>
  <c r="BC96" i="15"/>
  <c r="U37" i="11"/>
  <c r="U29" i="11"/>
  <c r="U13" i="11"/>
  <c r="U46" i="11"/>
  <c r="U5" i="11"/>
  <c r="U61" i="11"/>
  <c r="U22" i="11"/>
  <c r="U56" i="11"/>
  <c r="U54" i="11"/>
  <c r="U60" i="11"/>
  <c r="U18" i="11"/>
  <c r="U17" i="11"/>
  <c r="U47" i="11"/>
  <c r="U7" i="11"/>
  <c r="U43" i="11"/>
  <c r="BE25" i="15"/>
  <c r="U48" i="11"/>
  <c r="U49" i="11"/>
  <c r="BE28" i="15"/>
  <c r="BE29" i="15"/>
  <c r="BE30" i="15"/>
  <c r="BE31" i="15"/>
  <c r="BE32" i="15"/>
  <c r="BE33" i="15"/>
  <c r="BE34" i="15"/>
  <c r="BE35" i="15"/>
  <c r="BE36" i="15"/>
  <c r="BE37" i="15"/>
  <c r="BE38" i="15"/>
  <c r="BE39" i="15"/>
  <c r="BE40" i="15"/>
  <c r="BE41" i="15"/>
  <c r="BE42" i="15"/>
  <c r="BE43" i="15"/>
  <c r="BE44" i="15"/>
  <c r="BE45" i="15"/>
  <c r="BE46" i="15"/>
  <c r="BE47" i="15"/>
  <c r="BE48" i="15"/>
  <c r="BE49" i="15"/>
  <c r="BE50" i="15"/>
  <c r="BE51" i="15"/>
  <c r="BE52" i="15"/>
  <c r="BE53" i="15"/>
  <c r="BE54" i="15"/>
  <c r="BE55" i="15"/>
  <c r="BE56" i="15"/>
  <c r="BE57" i="15"/>
  <c r="BE58" i="15"/>
  <c r="BE59" i="15"/>
  <c r="BE60" i="15"/>
  <c r="BE61" i="15"/>
  <c r="BE62" i="15"/>
  <c r="BE63" i="15"/>
  <c r="BE64" i="15"/>
  <c r="BE65" i="15"/>
  <c r="BE66" i="15"/>
  <c r="BE67" i="15"/>
  <c r="BE68" i="15"/>
  <c r="BE69" i="15"/>
  <c r="BE70" i="15"/>
  <c r="BE71" i="15"/>
  <c r="BE72" i="15"/>
  <c r="BE73" i="15"/>
  <c r="BE74" i="15"/>
  <c r="BE75" i="15"/>
  <c r="BE76" i="15"/>
  <c r="BE77" i="15"/>
  <c r="BE78" i="15"/>
  <c r="BE79" i="15"/>
  <c r="BE80" i="15"/>
  <c r="BE81" i="15"/>
  <c r="BE82" i="15"/>
  <c r="BE83" i="15"/>
  <c r="BE84" i="15"/>
  <c r="BE85" i="15"/>
  <c r="BE86" i="15"/>
  <c r="BE87" i="15"/>
  <c r="BE88" i="15"/>
  <c r="BE89" i="15"/>
  <c r="BE90" i="15"/>
  <c r="BE91" i="15"/>
  <c r="BE92" i="15"/>
  <c r="BE93" i="15"/>
  <c r="BE94" i="15"/>
  <c r="BE95" i="15"/>
  <c r="BE96" i="15"/>
  <c r="V12" i="11"/>
  <c r="V29" i="11"/>
  <c r="V13" i="11"/>
  <c r="V46" i="11"/>
  <c r="V5" i="11"/>
  <c r="V61" i="11"/>
  <c r="V22" i="11"/>
  <c r="V6" i="11"/>
  <c r="V56" i="11"/>
  <c r="V54" i="11"/>
  <c r="V60" i="11"/>
  <c r="V18" i="11"/>
  <c r="V17" i="11"/>
  <c r="V47" i="11"/>
  <c r="V7" i="11"/>
  <c r="V43" i="11"/>
  <c r="BG25" i="15"/>
  <c r="V48" i="11"/>
  <c r="V49" i="11"/>
  <c r="BG28" i="15"/>
  <c r="BG29" i="15"/>
  <c r="BG30" i="15"/>
  <c r="BG31" i="15"/>
  <c r="BG32" i="15"/>
  <c r="BG33" i="15"/>
  <c r="BG34" i="15"/>
  <c r="BG35" i="15"/>
  <c r="BG36" i="15"/>
  <c r="BG37" i="15"/>
  <c r="BG38" i="15"/>
  <c r="BG39" i="15"/>
  <c r="BG40" i="15"/>
  <c r="BG41" i="15"/>
  <c r="BG42" i="15"/>
  <c r="BG43" i="15"/>
  <c r="BG44" i="15"/>
  <c r="BG45" i="15"/>
  <c r="BG46" i="15"/>
  <c r="BG47" i="15"/>
  <c r="BG48" i="15"/>
  <c r="BG49" i="15"/>
  <c r="BG50" i="15"/>
  <c r="BG51" i="15"/>
  <c r="BG52" i="15"/>
  <c r="BG53" i="15"/>
  <c r="BG54" i="15"/>
  <c r="BG55" i="15"/>
  <c r="BG56" i="15"/>
  <c r="BG57" i="15"/>
  <c r="BG58" i="15"/>
  <c r="BG59" i="15"/>
  <c r="BG60" i="15"/>
  <c r="BG61" i="15"/>
  <c r="BG62" i="15"/>
  <c r="BG63" i="15"/>
  <c r="BG64" i="15"/>
  <c r="BG65" i="15"/>
  <c r="BG66" i="15"/>
  <c r="BG67" i="15"/>
  <c r="BG68" i="15"/>
  <c r="BG69" i="15"/>
  <c r="BG70" i="15"/>
  <c r="BG71" i="15"/>
  <c r="BG72" i="15"/>
  <c r="BG73" i="15"/>
  <c r="BG74" i="15"/>
  <c r="BG75" i="15"/>
  <c r="BG76" i="15"/>
  <c r="BG77" i="15"/>
  <c r="BG78" i="15"/>
  <c r="BG79" i="15"/>
  <c r="BG80" i="15"/>
  <c r="BG81" i="15"/>
  <c r="BG82" i="15"/>
  <c r="BG83" i="15"/>
  <c r="BG84" i="15"/>
  <c r="BG85" i="15"/>
  <c r="BG86" i="15"/>
  <c r="BG87" i="15"/>
  <c r="BG88" i="15"/>
  <c r="BG89" i="15"/>
  <c r="BG90" i="15"/>
  <c r="BG91" i="15"/>
  <c r="BG92" i="15"/>
  <c r="BG93" i="15"/>
  <c r="BG94" i="15"/>
  <c r="BG95" i="15"/>
  <c r="BG96" i="15"/>
  <c r="U8" i="11"/>
  <c r="U9" i="11"/>
  <c r="U10" i="11"/>
  <c r="U11" i="11"/>
  <c r="U14" i="11"/>
  <c r="U15" i="11"/>
  <c r="U16" i="11"/>
  <c r="U19" i="11"/>
  <c r="U20" i="11"/>
  <c r="U21" i="11"/>
  <c r="U23" i="11"/>
  <c r="U24" i="11"/>
  <c r="U25" i="11"/>
  <c r="U26" i="11"/>
  <c r="U28" i="11"/>
  <c r="U30" i="11"/>
  <c r="U31" i="11"/>
  <c r="U32" i="11"/>
  <c r="U33" i="11"/>
  <c r="U34" i="11"/>
  <c r="U35" i="11"/>
  <c r="U36" i="11"/>
  <c r="U38" i="11"/>
  <c r="U39" i="11"/>
  <c r="U40" i="11"/>
  <c r="U41" i="11"/>
  <c r="U42" i="11"/>
  <c r="U44" i="11"/>
  <c r="U45" i="11"/>
  <c r="U50" i="11"/>
  <c r="U51" i="11"/>
  <c r="U52" i="11"/>
  <c r="U53" i="11"/>
  <c r="U55" i="11"/>
  <c r="U57" i="11"/>
  <c r="U58" i="11"/>
  <c r="U59" i="11"/>
  <c r="U62" i="11"/>
  <c r="U4" i="11"/>
  <c r="V4" i="11"/>
  <c r="V62" i="11"/>
  <c r="T62" i="11"/>
  <c r="V59" i="11"/>
  <c r="T59" i="11"/>
  <c r="V58" i="11"/>
  <c r="T58" i="11"/>
  <c r="V57" i="11"/>
  <c r="T57" i="11"/>
  <c r="V55" i="11"/>
  <c r="T55" i="11"/>
  <c r="V53" i="11"/>
  <c r="T53" i="11"/>
  <c r="V52" i="11"/>
  <c r="T52" i="11"/>
  <c r="V51" i="11"/>
  <c r="T51" i="11"/>
  <c r="V50" i="11"/>
  <c r="T50" i="11"/>
  <c r="V45" i="11"/>
  <c r="T45" i="11"/>
  <c r="V44" i="11"/>
  <c r="T44" i="11"/>
  <c r="V42" i="11"/>
  <c r="T42" i="11"/>
  <c r="V41" i="11"/>
  <c r="T41" i="11"/>
  <c r="V40" i="11"/>
  <c r="T40" i="11"/>
  <c r="V39" i="11"/>
  <c r="T39" i="11"/>
  <c r="V38" i="11"/>
  <c r="T38" i="11"/>
  <c r="V36" i="11"/>
  <c r="T36" i="11"/>
  <c r="V35" i="11"/>
  <c r="T35" i="11"/>
  <c r="V34" i="11"/>
  <c r="T34" i="11"/>
  <c r="V33" i="11"/>
  <c r="T33" i="11"/>
  <c r="V32" i="11"/>
  <c r="T32" i="11"/>
  <c r="V31" i="11"/>
  <c r="T31" i="11"/>
  <c r="V30" i="11"/>
  <c r="T30" i="11"/>
  <c r="V28" i="11"/>
  <c r="T28" i="11"/>
  <c r="V26" i="11"/>
  <c r="T26" i="11"/>
  <c r="V25" i="11"/>
  <c r="T25" i="11"/>
  <c r="V24" i="11"/>
  <c r="T24" i="11"/>
  <c r="V23" i="11"/>
  <c r="T23" i="11"/>
  <c r="V21" i="11"/>
  <c r="T21" i="11"/>
  <c r="V20" i="11"/>
  <c r="T20" i="11"/>
  <c r="V19" i="11"/>
  <c r="T19" i="11"/>
  <c r="V16" i="11"/>
  <c r="T16" i="11"/>
  <c r="V15" i="11"/>
  <c r="T15" i="11"/>
  <c r="V14" i="11"/>
  <c r="T14" i="11"/>
  <c r="V11" i="11"/>
  <c r="T11" i="11"/>
  <c r="V10" i="11"/>
  <c r="T10" i="11"/>
  <c r="V9" i="11"/>
  <c r="T9" i="11"/>
  <c r="V8" i="11"/>
  <c r="T8" i="11"/>
  <c r="T4" i="11"/>
  <c r="AJ101" i="15"/>
  <c r="AJ104" i="15"/>
  <c r="AI101" i="15"/>
  <c r="AE101" i="15"/>
  <c r="AD101" i="15"/>
  <c r="AD104" i="15"/>
  <c r="Z101" i="15"/>
  <c r="Z104" i="15"/>
  <c r="Y101" i="15"/>
  <c r="X104" i="15"/>
  <c r="W104" i="15"/>
  <c r="U101" i="15"/>
  <c r="U104" i="15"/>
  <c r="T101" i="15"/>
  <c r="S104" i="15"/>
  <c r="R104" i="15"/>
  <c r="P101" i="15"/>
  <c r="P104" i="15"/>
  <c r="O101" i="15"/>
  <c r="N104" i="15"/>
  <c r="M104" i="15"/>
  <c r="K101" i="15"/>
  <c r="K104" i="15"/>
  <c r="J101" i="15"/>
  <c r="I104" i="15"/>
  <c r="H104" i="15"/>
  <c r="F101" i="15"/>
  <c r="F104" i="15"/>
  <c r="E101" i="15"/>
  <c r="D104" i="15"/>
  <c r="C104" i="15"/>
  <c r="AJ103" i="15"/>
  <c r="AH103" i="15"/>
  <c r="AG103" i="15"/>
  <c r="AD103" i="15"/>
  <c r="AC103" i="15"/>
  <c r="AB103" i="15"/>
  <c r="Z103" i="15"/>
  <c r="X103" i="15"/>
  <c r="W103" i="15"/>
  <c r="U103" i="15"/>
  <c r="S103" i="15"/>
  <c r="R103" i="15"/>
  <c r="P103" i="15"/>
  <c r="N103" i="15"/>
  <c r="M103" i="15"/>
  <c r="K103" i="15"/>
  <c r="I103" i="15"/>
  <c r="H103" i="15"/>
  <c r="F103" i="15"/>
  <c r="D103" i="15"/>
  <c r="C103" i="15"/>
  <c r="H2" i="11"/>
  <c r="K2" i="11"/>
  <c r="N2" i="11"/>
  <c r="Q2" i="11"/>
  <c r="T2" i="11"/>
  <c r="W2" i="11"/>
  <c r="I2" i="12"/>
  <c r="H2" i="12"/>
  <c r="C2" i="12"/>
  <c r="AJ98" i="15"/>
  <c r="AI98" i="15"/>
  <c r="AE98" i="15"/>
  <c r="AD98" i="15"/>
  <c r="Z98" i="15"/>
  <c r="Y98" i="15"/>
  <c r="U98" i="15"/>
  <c r="T98" i="15"/>
  <c r="P98" i="15"/>
  <c r="O98" i="15"/>
  <c r="K98" i="15"/>
  <c r="J98" i="15"/>
  <c r="F98" i="15"/>
  <c r="E98" i="15"/>
  <c r="BF10" i="14"/>
  <c r="BG10" i="14"/>
  <c r="BH10" i="14"/>
  <c r="BI10" i="14"/>
  <c r="BJ10" i="14"/>
  <c r="BF7" i="14"/>
  <c r="BG7" i="14"/>
  <c r="BH7" i="14"/>
  <c r="BI7" i="14"/>
  <c r="BF8" i="14"/>
  <c r="BG8" i="14"/>
  <c r="BH8" i="14"/>
  <c r="BI8" i="14"/>
  <c r="BF9" i="14"/>
  <c r="BG9" i="14"/>
  <c r="BH9" i="14"/>
  <c r="BI9" i="14"/>
  <c r="BJ9" i="14"/>
  <c r="BF11" i="14"/>
  <c r="BG11" i="14"/>
  <c r="BH11" i="14"/>
  <c r="BI11" i="14"/>
  <c r="BJ11" i="14"/>
  <c r="BF12" i="14"/>
  <c r="BG12" i="14"/>
  <c r="BH12" i="14"/>
  <c r="BI12" i="14"/>
  <c r="BF13" i="14"/>
  <c r="BG13" i="14"/>
  <c r="BH13" i="14"/>
  <c r="BI13" i="14"/>
  <c r="BF14" i="14"/>
  <c r="BG14" i="14"/>
  <c r="BH14" i="14"/>
  <c r="BI14" i="14"/>
  <c r="BJ14" i="14"/>
  <c r="BF15" i="14"/>
  <c r="BG15" i="14"/>
  <c r="BH15" i="14"/>
  <c r="BI15" i="14"/>
  <c r="BJ15" i="14"/>
  <c r="BF16" i="14"/>
  <c r="BG16" i="14"/>
  <c r="BH16" i="14"/>
  <c r="BI16" i="14"/>
  <c r="BF17" i="14"/>
  <c r="BG17" i="14"/>
  <c r="BH17" i="14"/>
  <c r="BI17" i="14"/>
  <c r="BF18" i="14"/>
  <c r="BG18" i="14"/>
  <c r="BH18" i="14"/>
  <c r="BI18" i="14"/>
  <c r="BJ18" i="14"/>
  <c r="BF19" i="14"/>
  <c r="BG19" i="14"/>
  <c r="BH19" i="14"/>
  <c r="BI19" i="14"/>
  <c r="BJ19" i="14"/>
  <c r="BF20" i="14"/>
  <c r="BG20" i="14"/>
  <c r="BH20" i="14"/>
  <c r="BI20" i="14"/>
  <c r="BF21" i="14"/>
  <c r="BG21" i="14"/>
  <c r="BH21" i="14"/>
  <c r="BI21" i="14"/>
  <c r="BJ21" i="14"/>
  <c r="BF22" i="14"/>
  <c r="BG22" i="14"/>
  <c r="BH22" i="14"/>
  <c r="BI22" i="14"/>
  <c r="BJ22" i="14"/>
  <c r="BF23" i="14"/>
  <c r="BG23" i="14"/>
  <c r="BH23" i="14"/>
  <c r="BI23" i="14"/>
  <c r="BJ23" i="14"/>
  <c r="BF24" i="14"/>
  <c r="BG24" i="14"/>
  <c r="BH24" i="14"/>
  <c r="BI24" i="14"/>
  <c r="BJ24" i="14"/>
  <c r="BF25" i="14"/>
  <c r="BG25" i="14"/>
  <c r="BH25" i="14"/>
  <c r="BI25" i="14"/>
  <c r="BJ25" i="14"/>
  <c r="BF26" i="14"/>
  <c r="BG26" i="14"/>
  <c r="BH26" i="14"/>
  <c r="BI26" i="14"/>
  <c r="BJ26" i="14"/>
  <c r="BF27" i="14"/>
  <c r="BG27" i="14"/>
  <c r="BH27" i="14"/>
  <c r="BI27" i="14"/>
  <c r="BJ27" i="14"/>
  <c r="BF28" i="14"/>
  <c r="BG28" i="14"/>
  <c r="BH28" i="14"/>
  <c r="BI28" i="14"/>
  <c r="BF29" i="14"/>
  <c r="BG29" i="14"/>
  <c r="BH29" i="14"/>
  <c r="BI29" i="14"/>
  <c r="BJ29" i="14"/>
  <c r="BF30" i="14"/>
  <c r="BG30" i="14"/>
  <c r="BH30" i="14"/>
  <c r="BI30" i="14"/>
  <c r="BJ30" i="14"/>
  <c r="BF31" i="14"/>
  <c r="BG31" i="14"/>
  <c r="BH31" i="14"/>
  <c r="BI31" i="14"/>
  <c r="BJ31" i="14"/>
  <c r="BF32" i="14"/>
  <c r="BG32" i="14"/>
  <c r="BH32" i="14"/>
  <c r="BI32" i="14"/>
  <c r="BF33" i="14"/>
  <c r="BG33" i="14"/>
  <c r="BH33" i="14"/>
  <c r="BI33" i="14"/>
  <c r="BJ33" i="14"/>
  <c r="BF34" i="14"/>
  <c r="BG34" i="14"/>
  <c r="BH34" i="14"/>
  <c r="BI34" i="14"/>
  <c r="BJ34" i="14"/>
  <c r="BF35" i="14"/>
  <c r="BG35" i="14"/>
  <c r="BH35" i="14"/>
  <c r="BI35" i="14"/>
  <c r="BJ35" i="14"/>
  <c r="BF36" i="14"/>
  <c r="BG36" i="14"/>
  <c r="BH36" i="14"/>
  <c r="BI36" i="14"/>
  <c r="BF37" i="14"/>
  <c r="BG37" i="14"/>
  <c r="BH37" i="14"/>
  <c r="BI37" i="14"/>
  <c r="BJ37" i="14"/>
  <c r="BF38" i="14"/>
  <c r="BG38" i="14"/>
  <c r="BH38" i="14"/>
  <c r="BI38" i="14"/>
  <c r="BJ38" i="14"/>
  <c r="BF39" i="14"/>
  <c r="BG39" i="14"/>
  <c r="BH39" i="14"/>
  <c r="BI39" i="14"/>
  <c r="BJ39" i="14"/>
  <c r="BF40" i="14"/>
  <c r="BG40" i="14"/>
  <c r="BH40" i="14"/>
  <c r="BI40" i="14"/>
  <c r="BJ40" i="14"/>
  <c r="BF41" i="14"/>
  <c r="BG41" i="14"/>
  <c r="BH41" i="14"/>
  <c r="BI41" i="14"/>
  <c r="BJ41" i="14"/>
  <c r="BF42" i="14"/>
  <c r="BG42" i="14"/>
  <c r="BH42" i="14"/>
  <c r="BI42" i="14"/>
  <c r="BJ42" i="14"/>
  <c r="BF43" i="14"/>
  <c r="BG43" i="14"/>
  <c r="BH43" i="14"/>
  <c r="BI43" i="14"/>
  <c r="BJ43" i="14"/>
  <c r="BF44" i="14"/>
  <c r="BG44" i="14"/>
  <c r="BH44" i="14"/>
  <c r="BI44" i="14"/>
  <c r="BF45" i="14"/>
  <c r="BG45" i="14"/>
  <c r="BH45" i="14"/>
  <c r="BI45" i="14"/>
  <c r="BJ45" i="14"/>
  <c r="BF46" i="14"/>
  <c r="BG46" i="14"/>
  <c r="BH46" i="14"/>
  <c r="BI46" i="14"/>
  <c r="BJ46" i="14"/>
  <c r="BF47" i="14"/>
  <c r="BG47" i="14"/>
  <c r="BH47" i="14"/>
  <c r="BI47" i="14"/>
  <c r="BJ47" i="14"/>
  <c r="BF48" i="14"/>
  <c r="BG48" i="14"/>
  <c r="BH48" i="14"/>
  <c r="BI48" i="14"/>
  <c r="BF49" i="14"/>
  <c r="BG49" i="14"/>
  <c r="BH49" i="14"/>
  <c r="BI49" i="14"/>
  <c r="BJ49" i="14"/>
  <c r="BF50" i="14"/>
  <c r="BG50" i="14"/>
  <c r="BH50" i="14"/>
  <c r="BI50" i="14"/>
  <c r="BJ50" i="14"/>
  <c r="BF51" i="14"/>
  <c r="BG51" i="14"/>
  <c r="BH51" i="14"/>
  <c r="BI51" i="14"/>
  <c r="BJ51" i="14"/>
  <c r="BF52" i="14"/>
  <c r="BG52" i="14"/>
  <c r="BH52" i="14"/>
  <c r="BI52" i="14"/>
  <c r="BJ52" i="14"/>
  <c r="BF53" i="14"/>
  <c r="BG53" i="14"/>
  <c r="BH53" i="14"/>
  <c r="BI53" i="14"/>
  <c r="BJ53" i="14"/>
  <c r="BF54" i="14"/>
  <c r="BG54" i="14"/>
  <c r="BH54" i="14"/>
  <c r="BI54" i="14"/>
  <c r="BJ54" i="14"/>
  <c r="BF55" i="14"/>
  <c r="BG55" i="14"/>
  <c r="BH55" i="14"/>
  <c r="BI55" i="14"/>
  <c r="BJ55" i="14"/>
  <c r="BF56" i="14"/>
  <c r="BG56" i="14"/>
  <c r="BH56" i="14"/>
  <c r="BI56" i="14"/>
  <c r="BJ56" i="14"/>
  <c r="BF57" i="14"/>
  <c r="BG57" i="14"/>
  <c r="BH57" i="14"/>
  <c r="BI57" i="14"/>
  <c r="BJ57" i="14"/>
  <c r="BF58" i="14"/>
  <c r="BG58" i="14"/>
  <c r="BH58" i="14"/>
  <c r="BI58" i="14"/>
  <c r="BJ58" i="14"/>
  <c r="BF59" i="14"/>
  <c r="BG59" i="14"/>
  <c r="BH59" i="14"/>
  <c r="BI59" i="14"/>
  <c r="BJ59" i="14"/>
  <c r="BF60" i="14"/>
  <c r="BG60" i="14"/>
  <c r="BH60" i="14"/>
  <c r="BI60" i="14"/>
  <c r="BJ60" i="14"/>
  <c r="BF61" i="14"/>
  <c r="BG61" i="14"/>
  <c r="BH61" i="14"/>
  <c r="BI61" i="14"/>
  <c r="BJ61" i="14"/>
  <c r="BF62" i="14"/>
  <c r="BG62" i="14"/>
  <c r="BH62" i="14"/>
  <c r="BI62" i="14"/>
  <c r="BJ62" i="14"/>
  <c r="BF63" i="14"/>
  <c r="BG63" i="14"/>
  <c r="BH63" i="14"/>
  <c r="BI63" i="14"/>
  <c r="BJ63" i="14"/>
  <c r="BF64" i="14"/>
  <c r="BG64" i="14"/>
  <c r="BH64" i="14"/>
  <c r="BI64" i="14"/>
  <c r="BJ64" i="14"/>
  <c r="BF65" i="14"/>
  <c r="BG65" i="14"/>
  <c r="BH65" i="14"/>
  <c r="BI65" i="14"/>
  <c r="BJ65" i="14"/>
  <c r="BF66" i="14"/>
  <c r="BG66" i="14"/>
  <c r="BH66" i="14"/>
  <c r="BI66" i="14"/>
  <c r="BJ66" i="14"/>
  <c r="BF67" i="14"/>
  <c r="BG67" i="14"/>
  <c r="BH67" i="14"/>
  <c r="BI67" i="14"/>
  <c r="BJ67" i="14"/>
  <c r="BF68" i="14"/>
  <c r="BG68" i="14"/>
  <c r="BH68" i="14"/>
  <c r="BI68" i="14"/>
  <c r="BJ68" i="14"/>
  <c r="BF69" i="14"/>
  <c r="BG69" i="14"/>
  <c r="BH69" i="14"/>
  <c r="BI69" i="14"/>
  <c r="BJ69" i="14"/>
  <c r="BF70" i="14"/>
  <c r="BG70" i="14"/>
  <c r="BH70" i="14"/>
  <c r="BI70" i="14"/>
  <c r="BJ70" i="14"/>
  <c r="BF71" i="14"/>
  <c r="BG71" i="14"/>
  <c r="BH71" i="14"/>
  <c r="BI71" i="14"/>
  <c r="BJ71" i="14"/>
  <c r="BF72" i="14"/>
  <c r="BG72" i="14"/>
  <c r="BH72" i="14"/>
  <c r="BI72" i="14"/>
  <c r="BJ72" i="14"/>
  <c r="BF73" i="14"/>
  <c r="BG73" i="14"/>
  <c r="BH73" i="14"/>
  <c r="BI73" i="14"/>
  <c r="BJ73" i="14"/>
  <c r="BF74" i="14"/>
  <c r="BG74" i="14"/>
  <c r="BH74" i="14"/>
  <c r="BI74" i="14"/>
  <c r="BJ74" i="14"/>
  <c r="BF75" i="14"/>
  <c r="BG75" i="14"/>
  <c r="BH75" i="14"/>
  <c r="BI75" i="14"/>
  <c r="BJ75" i="14"/>
  <c r="BF76" i="14"/>
  <c r="BG76" i="14"/>
  <c r="BH76" i="14"/>
  <c r="BI76" i="14"/>
  <c r="BJ76" i="14"/>
  <c r="BF77" i="14"/>
  <c r="BG77" i="14"/>
  <c r="BH77" i="14"/>
  <c r="BI77" i="14"/>
  <c r="BJ77" i="14"/>
  <c r="BF78" i="14"/>
  <c r="BG78" i="14"/>
  <c r="BH78" i="14"/>
  <c r="BI78" i="14"/>
  <c r="BJ78" i="14"/>
  <c r="BF79" i="14"/>
  <c r="BG79" i="14"/>
  <c r="BH79" i="14"/>
  <c r="BI79" i="14"/>
  <c r="BJ79" i="14"/>
  <c r="BF80" i="14"/>
  <c r="BG80" i="14"/>
  <c r="BH80" i="14"/>
  <c r="BI80" i="14"/>
  <c r="BJ80" i="14"/>
  <c r="BF81" i="14"/>
  <c r="BG81" i="14"/>
  <c r="BH81" i="14"/>
  <c r="BI81" i="14"/>
  <c r="BJ81" i="14"/>
  <c r="BF82" i="14"/>
  <c r="BG82" i="14"/>
  <c r="BH82" i="14"/>
  <c r="BI82" i="14"/>
  <c r="BJ82" i="14"/>
  <c r="BF83" i="14"/>
  <c r="BG83" i="14"/>
  <c r="BH83" i="14"/>
  <c r="BI83" i="14"/>
  <c r="BJ83" i="14"/>
  <c r="BF84" i="14"/>
  <c r="BG84" i="14"/>
  <c r="BH84" i="14"/>
  <c r="BI84" i="14"/>
  <c r="BJ84" i="14"/>
  <c r="BF85" i="14"/>
  <c r="BG85" i="14"/>
  <c r="BH85" i="14"/>
  <c r="BI85" i="14"/>
  <c r="BJ85" i="14"/>
  <c r="BF86" i="14"/>
  <c r="BG86" i="14"/>
  <c r="BH86" i="14"/>
  <c r="BI86" i="14"/>
  <c r="BJ86" i="14"/>
  <c r="BF87" i="14"/>
  <c r="BG87" i="14"/>
  <c r="BH87" i="14"/>
  <c r="BI87" i="14"/>
  <c r="BJ87" i="14"/>
  <c r="BF88" i="14"/>
  <c r="BG88" i="14"/>
  <c r="BH88" i="14"/>
  <c r="BI88" i="14"/>
  <c r="BJ88" i="14"/>
  <c r="BF89" i="14"/>
  <c r="BG89" i="14"/>
  <c r="BH89" i="14"/>
  <c r="BI89" i="14"/>
  <c r="BJ89" i="14"/>
  <c r="BF90" i="14"/>
  <c r="BG90" i="14"/>
  <c r="BH90" i="14"/>
  <c r="BI90" i="14"/>
  <c r="BJ90" i="14"/>
  <c r="BF91" i="14"/>
  <c r="BG91" i="14"/>
  <c r="BH91" i="14"/>
  <c r="BI91" i="14"/>
  <c r="BJ91" i="14"/>
  <c r="BF92" i="14"/>
  <c r="BG92" i="14"/>
  <c r="BH92" i="14"/>
  <c r="BI92" i="14"/>
  <c r="BJ92" i="14"/>
  <c r="BF93" i="14"/>
  <c r="BG93" i="14"/>
  <c r="BH93" i="14"/>
  <c r="BI93" i="14"/>
  <c r="BJ93" i="14"/>
  <c r="BF94" i="14"/>
  <c r="BG94" i="14"/>
  <c r="BH94" i="14"/>
  <c r="BI94" i="14"/>
  <c r="BJ94" i="14"/>
  <c r="BF95" i="14"/>
  <c r="BG95" i="14"/>
  <c r="BH95" i="14"/>
  <c r="BI95" i="14"/>
  <c r="BJ95" i="14"/>
  <c r="BF96" i="14"/>
  <c r="BG96" i="14"/>
  <c r="BH96" i="14"/>
  <c r="BI96" i="14"/>
  <c r="BJ96" i="14"/>
  <c r="E1" i="12"/>
  <c r="F1" i="12"/>
  <c r="G1" i="12"/>
  <c r="H1" i="12"/>
  <c r="I1" i="12"/>
  <c r="S59" i="11"/>
  <c r="H177" i="12"/>
  <c r="H176" i="12"/>
  <c r="H175" i="12"/>
  <c r="H174" i="12"/>
  <c r="H173" i="12"/>
  <c r="H172" i="12"/>
  <c r="H171" i="12"/>
  <c r="H170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R41" i="11"/>
  <c r="C41" i="11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S29" i="11"/>
  <c r="D29" i="11"/>
  <c r="BG10" i="15"/>
  <c r="H81" i="12"/>
  <c r="H80" i="12"/>
  <c r="H79" i="12"/>
  <c r="H78" i="12"/>
  <c r="H77" i="12"/>
  <c r="H76" i="12"/>
  <c r="H75" i="12"/>
  <c r="H74" i="12"/>
  <c r="H73" i="12"/>
  <c r="H72" i="12"/>
  <c r="H71" i="12"/>
  <c r="S13" i="11"/>
  <c r="D13" i="11"/>
  <c r="BG11" i="15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R5" i="11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S54" i="11"/>
  <c r="D54" i="11"/>
  <c r="BG18" i="15"/>
  <c r="S7" i="11"/>
  <c r="D7" i="11"/>
  <c r="BG23" i="15"/>
  <c r="S12" i="11"/>
  <c r="S20" i="11"/>
  <c r="S57" i="11"/>
  <c r="S52" i="11"/>
  <c r="S40" i="11"/>
  <c r="S38" i="11"/>
  <c r="S51" i="11"/>
  <c r="S31" i="11"/>
  <c r="S43" i="11"/>
  <c r="D43" i="11"/>
  <c r="BG24" i="15"/>
  <c r="S5" i="11"/>
  <c r="D5" i="11"/>
  <c r="BG13" i="15"/>
  <c r="S56" i="11"/>
  <c r="D56" i="11"/>
  <c r="BG17" i="15"/>
  <c r="S50" i="11"/>
  <c r="S60" i="11"/>
  <c r="D60" i="11"/>
  <c r="BG19" i="15"/>
  <c r="S9" i="11"/>
  <c r="S36" i="11"/>
  <c r="S22" i="11"/>
  <c r="D22" i="11"/>
  <c r="BG15" i="15"/>
  <c r="S16" i="11"/>
  <c r="S25" i="11"/>
  <c r="S58" i="11"/>
  <c r="S17" i="11"/>
  <c r="D17" i="11"/>
  <c r="BG21" i="15"/>
  <c r="S44" i="11"/>
  <c r="S61" i="11"/>
  <c r="D61" i="11"/>
  <c r="BG14" i="15"/>
  <c r="S18" i="11"/>
  <c r="D18" i="11"/>
  <c r="BG20" i="15"/>
  <c r="S27" i="11"/>
  <c r="S32" i="11"/>
  <c r="S34" i="11"/>
  <c r="S46" i="11"/>
  <c r="D46" i="11"/>
  <c r="BG12" i="15"/>
  <c r="S6" i="11"/>
  <c r="S21" i="11"/>
  <c r="S30" i="11"/>
  <c r="S39" i="11"/>
  <c r="S45" i="11"/>
  <c r="S48" i="11"/>
  <c r="D48" i="11"/>
  <c r="BG26" i="15"/>
  <c r="S53" i="11"/>
  <c r="S4" i="11"/>
  <c r="D4" i="11"/>
  <c r="S10" i="11"/>
  <c r="S11" i="11"/>
  <c r="S15" i="11"/>
  <c r="S19" i="11"/>
  <c r="S23" i="11"/>
  <c r="S24" i="11"/>
  <c r="S26" i="11"/>
  <c r="S28" i="11"/>
  <c r="S33" i="11"/>
  <c r="S35" i="11"/>
  <c r="S47" i="11"/>
  <c r="D47" i="11"/>
  <c r="BG22" i="15"/>
  <c r="R54" i="11"/>
  <c r="C54" i="11"/>
  <c r="BE18" i="15"/>
  <c r="R7" i="11"/>
  <c r="C7" i="11"/>
  <c r="BE23" i="15"/>
  <c r="R12" i="11"/>
  <c r="R20" i="11"/>
  <c r="C20" i="11"/>
  <c r="R57" i="11"/>
  <c r="C57" i="11"/>
  <c r="R52" i="11"/>
  <c r="C52" i="11"/>
  <c r="R40" i="11"/>
  <c r="C40" i="11"/>
  <c r="R38" i="11"/>
  <c r="C38" i="11"/>
  <c r="R51" i="11"/>
  <c r="C51" i="11"/>
  <c r="R31" i="11"/>
  <c r="C31" i="11"/>
  <c r="R43" i="11"/>
  <c r="C43" i="11"/>
  <c r="BE24" i="15"/>
  <c r="R56" i="11"/>
  <c r="C56" i="11"/>
  <c r="BE17" i="15"/>
  <c r="R50" i="11"/>
  <c r="C50" i="11"/>
  <c r="R60" i="11"/>
  <c r="C60" i="11"/>
  <c r="BE19" i="15"/>
  <c r="R9" i="11"/>
  <c r="C9" i="11"/>
  <c r="R36" i="11"/>
  <c r="C36" i="11"/>
  <c r="R22" i="11"/>
  <c r="C22" i="11"/>
  <c r="BE15" i="15"/>
  <c r="R16" i="11"/>
  <c r="C16" i="11"/>
  <c r="R58" i="11"/>
  <c r="C58" i="11"/>
  <c r="R17" i="11"/>
  <c r="C17" i="11"/>
  <c r="BE21" i="15"/>
  <c r="R44" i="11"/>
  <c r="C44" i="11"/>
  <c r="R61" i="11"/>
  <c r="C61" i="11"/>
  <c r="BE14" i="15"/>
  <c r="R18" i="11"/>
  <c r="C18" i="11"/>
  <c r="BE20" i="15"/>
  <c r="R27" i="11"/>
  <c r="R32" i="11"/>
  <c r="C32" i="11"/>
  <c r="R34" i="11"/>
  <c r="C34" i="11"/>
  <c r="R46" i="11"/>
  <c r="C46" i="11"/>
  <c r="BE12" i="15"/>
  <c r="R62" i="11"/>
  <c r="C62" i="11"/>
  <c r="R6" i="11"/>
  <c r="R21" i="11"/>
  <c r="C21" i="11"/>
  <c r="R30" i="11"/>
  <c r="C30" i="11"/>
  <c r="R39" i="11"/>
  <c r="C39" i="11"/>
  <c r="R45" i="11"/>
  <c r="C45" i="11"/>
  <c r="R48" i="11"/>
  <c r="C48" i="11"/>
  <c r="BE26" i="15"/>
  <c r="R53" i="11"/>
  <c r="C53" i="11"/>
  <c r="R4" i="11"/>
  <c r="C4" i="11"/>
  <c r="R10" i="11"/>
  <c r="C10" i="11"/>
  <c r="R11" i="11"/>
  <c r="C11" i="11"/>
  <c r="R15" i="11"/>
  <c r="C15" i="11"/>
  <c r="R19" i="11"/>
  <c r="C19" i="11"/>
  <c r="R23" i="11"/>
  <c r="C23" i="11"/>
  <c r="R24" i="11"/>
  <c r="C24" i="11"/>
  <c r="R26" i="11"/>
  <c r="C26" i="11"/>
  <c r="R28" i="11"/>
  <c r="C28" i="11"/>
  <c r="R33" i="11"/>
  <c r="C33" i="11"/>
  <c r="R35" i="11"/>
  <c r="C35" i="11"/>
  <c r="R42" i="11"/>
  <c r="C42" i="11"/>
  <c r="R47" i="11"/>
  <c r="C47" i="11"/>
  <c r="BE22" i="15"/>
  <c r="R59" i="11"/>
  <c r="C59" i="11"/>
  <c r="Q54" i="11"/>
  <c r="B54" i="11"/>
  <c r="BC18" i="15"/>
  <c r="Q7" i="11"/>
  <c r="B7" i="11"/>
  <c r="BC23" i="15"/>
  <c r="Q12" i="11"/>
  <c r="Q20" i="11"/>
  <c r="Q57" i="11"/>
  <c r="Q52" i="11"/>
  <c r="Q40" i="11"/>
  <c r="Q38" i="11"/>
  <c r="Q51" i="11"/>
  <c r="Q31" i="11"/>
  <c r="Q43" i="11"/>
  <c r="B43" i="11"/>
  <c r="BC24" i="15"/>
  <c r="Q5" i="11"/>
  <c r="B5" i="11"/>
  <c r="BC13" i="15"/>
  <c r="Q37" i="11"/>
  <c r="Q56" i="11"/>
  <c r="B56" i="11"/>
  <c r="BC17" i="15"/>
  <c r="Q50" i="11"/>
  <c r="Q60" i="11"/>
  <c r="B60" i="11"/>
  <c r="BC19" i="15"/>
  <c r="Q9" i="11"/>
  <c r="Q36" i="11"/>
  <c r="Q22" i="11"/>
  <c r="B22" i="11"/>
  <c r="BC15" i="15"/>
  <c r="Q16" i="11"/>
  <c r="Q8" i="11"/>
  <c r="Q25" i="11"/>
  <c r="Q13" i="11"/>
  <c r="B13" i="11"/>
  <c r="BC11" i="15"/>
  <c r="Q58" i="11"/>
  <c r="Q14" i="11"/>
  <c r="Q17" i="11"/>
  <c r="B17" i="11"/>
  <c r="BC21" i="15"/>
  <c r="Q29" i="11"/>
  <c r="B29" i="11"/>
  <c r="BC10" i="15"/>
  <c r="Q44" i="11"/>
  <c r="Q55" i="11"/>
  <c r="Q61" i="11"/>
  <c r="B61" i="11"/>
  <c r="BC14" i="15"/>
  <c r="Q18" i="11"/>
  <c r="B18" i="11"/>
  <c r="BC20" i="15"/>
  <c r="Q27" i="11"/>
  <c r="Q32" i="11"/>
  <c r="Q34" i="11"/>
  <c r="Q41" i="11"/>
  <c r="Q49" i="11"/>
  <c r="B49" i="11"/>
  <c r="BC27" i="15"/>
  <c r="Q62" i="11"/>
  <c r="Q6" i="11"/>
  <c r="Q21" i="11"/>
  <c r="Q30" i="11"/>
  <c r="Q39" i="11"/>
  <c r="Q45" i="11"/>
  <c r="Q48" i="11"/>
  <c r="B48" i="11"/>
  <c r="BC26" i="15"/>
  <c r="Q53" i="11"/>
  <c r="Q4" i="11"/>
  <c r="Q10" i="11"/>
  <c r="Q11" i="11"/>
  <c r="Q15" i="11"/>
  <c r="Q19" i="11"/>
  <c r="Q23" i="11"/>
  <c r="Q24" i="11"/>
  <c r="Q26" i="11"/>
  <c r="Q28" i="11"/>
  <c r="Q33" i="11"/>
  <c r="Q35" i="11"/>
  <c r="Q42" i="11"/>
  <c r="Q47" i="11"/>
  <c r="B47" i="11"/>
  <c r="BC22" i="15"/>
  <c r="Q59" i="11"/>
  <c r="BF25" i="15"/>
  <c r="BF28" i="15"/>
  <c r="BF29" i="15"/>
  <c r="BF30" i="15"/>
  <c r="BF31" i="15"/>
  <c r="BF32" i="15"/>
  <c r="BF33" i="15"/>
  <c r="BF34" i="15"/>
  <c r="BF35" i="15"/>
  <c r="BF36" i="15"/>
  <c r="BF37" i="15"/>
  <c r="BF38" i="15"/>
  <c r="BF39" i="15"/>
  <c r="BF40" i="15"/>
  <c r="BF41" i="15"/>
  <c r="BF42" i="15"/>
  <c r="BF43" i="15"/>
  <c r="BF44" i="15"/>
  <c r="BF45" i="15"/>
  <c r="BF46" i="15"/>
  <c r="BF47" i="15"/>
  <c r="BF48" i="15"/>
  <c r="BF49" i="15"/>
  <c r="BF50" i="15"/>
  <c r="BF51" i="15"/>
  <c r="BF52" i="15"/>
  <c r="BF53" i="15"/>
  <c r="BF54" i="15"/>
  <c r="BF55" i="15"/>
  <c r="BF56" i="15"/>
  <c r="BF57" i="15"/>
  <c r="BF58" i="15"/>
  <c r="BF59" i="15"/>
  <c r="BF60" i="15"/>
  <c r="BF61" i="15"/>
  <c r="BF62" i="15"/>
  <c r="BF63" i="15"/>
  <c r="BF64" i="15"/>
  <c r="BF65" i="15"/>
  <c r="BF66" i="15"/>
  <c r="BF67" i="15"/>
  <c r="BF68" i="15"/>
  <c r="BF69" i="15"/>
  <c r="BF70" i="15"/>
  <c r="BF71" i="15"/>
  <c r="BF72" i="15"/>
  <c r="BF73" i="15"/>
  <c r="BF74" i="15"/>
  <c r="BF75" i="15"/>
  <c r="BF76" i="15"/>
  <c r="BF77" i="15"/>
  <c r="BF78" i="15"/>
  <c r="BF79" i="15"/>
  <c r="BF80" i="15"/>
  <c r="BF81" i="15"/>
  <c r="BF82" i="15"/>
  <c r="BF83" i="15"/>
  <c r="BF84" i="15"/>
  <c r="BF85" i="15"/>
  <c r="BF86" i="15"/>
  <c r="BF87" i="15"/>
  <c r="BF88" i="15"/>
  <c r="BF89" i="15"/>
  <c r="BF90" i="15"/>
  <c r="BF91" i="15"/>
  <c r="BF92" i="15"/>
  <c r="BF93" i="15"/>
  <c r="BF94" i="15"/>
  <c r="BF95" i="15"/>
  <c r="BF96" i="15"/>
  <c r="BF98" i="15"/>
  <c r="BD25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51" i="15"/>
  <c r="BD52" i="15"/>
  <c r="BD53" i="15"/>
  <c r="BD54" i="15"/>
  <c r="BD55" i="15"/>
  <c r="BD56" i="15"/>
  <c r="BD57" i="15"/>
  <c r="BD58" i="15"/>
  <c r="BD59" i="15"/>
  <c r="BD60" i="15"/>
  <c r="BD61" i="15"/>
  <c r="BD62" i="15"/>
  <c r="BD63" i="15"/>
  <c r="BD64" i="15"/>
  <c r="BD65" i="15"/>
  <c r="BD66" i="15"/>
  <c r="BD67" i="15"/>
  <c r="BD68" i="15"/>
  <c r="BD69" i="15"/>
  <c r="BD70" i="15"/>
  <c r="BD71" i="15"/>
  <c r="BD72" i="15"/>
  <c r="BD73" i="15"/>
  <c r="BD74" i="15"/>
  <c r="BD75" i="15"/>
  <c r="BD76" i="15"/>
  <c r="BD77" i="15"/>
  <c r="BD78" i="15"/>
  <c r="BD79" i="15"/>
  <c r="BD80" i="15"/>
  <c r="BD81" i="15"/>
  <c r="BD82" i="15"/>
  <c r="BD83" i="15"/>
  <c r="BD84" i="15"/>
  <c r="BD85" i="15"/>
  <c r="BD86" i="15"/>
  <c r="BD87" i="15"/>
  <c r="BD88" i="15"/>
  <c r="BD89" i="15"/>
  <c r="BD90" i="15"/>
  <c r="BD91" i="15"/>
  <c r="BD92" i="15"/>
  <c r="BD93" i="15"/>
  <c r="BD94" i="15"/>
  <c r="BD95" i="15"/>
  <c r="BD96" i="15"/>
  <c r="BD98" i="15"/>
  <c r="BB25" i="15"/>
  <c r="BB28" i="15"/>
  <c r="BB29" i="15"/>
  <c r="BB30" i="15"/>
  <c r="BB31" i="15"/>
  <c r="BB32" i="15"/>
  <c r="BB33" i="15"/>
  <c r="BB34" i="15"/>
  <c r="BB35" i="15"/>
  <c r="BB36" i="15"/>
  <c r="BB37" i="15"/>
  <c r="BB38" i="15"/>
  <c r="BB39" i="15"/>
  <c r="BB40" i="15"/>
  <c r="BB41" i="15"/>
  <c r="BB42" i="15"/>
  <c r="BB43" i="15"/>
  <c r="BB44" i="15"/>
  <c r="BB45" i="15"/>
  <c r="BB46" i="15"/>
  <c r="BB47" i="15"/>
  <c r="BB48" i="15"/>
  <c r="BB49" i="15"/>
  <c r="BB50" i="15"/>
  <c r="BB51" i="15"/>
  <c r="BB52" i="15"/>
  <c r="BB53" i="15"/>
  <c r="BB54" i="15"/>
  <c r="BB55" i="15"/>
  <c r="BB56" i="15"/>
  <c r="BB57" i="15"/>
  <c r="BB58" i="15"/>
  <c r="BB59" i="15"/>
  <c r="BB60" i="15"/>
  <c r="BB61" i="15"/>
  <c r="BB62" i="15"/>
  <c r="BB63" i="15"/>
  <c r="BB64" i="15"/>
  <c r="BB65" i="15"/>
  <c r="BB66" i="15"/>
  <c r="BB67" i="15"/>
  <c r="BB68" i="15"/>
  <c r="BB69" i="15"/>
  <c r="BB70" i="15"/>
  <c r="BB71" i="15"/>
  <c r="BB72" i="15"/>
  <c r="BB73" i="15"/>
  <c r="BB74" i="15"/>
  <c r="BB75" i="15"/>
  <c r="BB76" i="15"/>
  <c r="BB77" i="15"/>
  <c r="BB78" i="15"/>
  <c r="BB79" i="15"/>
  <c r="BB80" i="15"/>
  <c r="BB81" i="15"/>
  <c r="BB82" i="15"/>
  <c r="BB83" i="15"/>
  <c r="BB84" i="15"/>
  <c r="BB85" i="15"/>
  <c r="BB86" i="15"/>
  <c r="BB87" i="15"/>
  <c r="BB88" i="15"/>
  <c r="BB89" i="15"/>
  <c r="BB90" i="15"/>
  <c r="BB91" i="15"/>
  <c r="BB92" i="15"/>
  <c r="BB93" i="15"/>
  <c r="BB94" i="15"/>
  <c r="BB95" i="15"/>
  <c r="BB96" i="15"/>
  <c r="BB98" i="15"/>
  <c r="BD23" i="14"/>
  <c r="BD30" i="14"/>
  <c r="BD44" i="14"/>
  <c r="BD45" i="14"/>
  <c r="BD46" i="14"/>
  <c r="BD47" i="14"/>
  <c r="BD48" i="14"/>
  <c r="BD49" i="14"/>
  <c r="BD50" i="14"/>
  <c r="BD51" i="14"/>
  <c r="BD52" i="14"/>
  <c r="BD53" i="14"/>
  <c r="BD54" i="14"/>
  <c r="BD55" i="14"/>
  <c r="BD56" i="14"/>
  <c r="BD57" i="14"/>
  <c r="BD58" i="14"/>
  <c r="BD59" i="14"/>
  <c r="BD60" i="14"/>
  <c r="BD61" i="14"/>
  <c r="BD62" i="14"/>
  <c r="BD63" i="14"/>
  <c r="BD64" i="14"/>
  <c r="BD65" i="14"/>
  <c r="BD66" i="14"/>
  <c r="BD67" i="14"/>
  <c r="BD68" i="14"/>
  <c r="BD69" i="14"/>
  <c r="BD70" i="14"/>
  <c r="BD71" i="14"/>
  <c r="BD72" i="14"/>
  <c r="BD73" i="14"/>
  <c r="BD74" i="14"/>
  <c r="BD75" i="14"/>
  <c r="BD76" i="14"/>
  <c r="BD77" i="14"/>
  <c r="BD78" i="14"/>
  <c r="BD79" i="14"/>
  <c r="BD80" i="14"/>
  <c r="BD81" i="14"/>
  <c r="BD82" i="14"/>
  <c r="BD83" i="14"/>
  <c r="BD84" i="14"/>
  <c r="BD85" i="14"/>
  <c r="BD86" i="14"/>
  <c r="BD87" i="14"/>
  <c r="BD88" i="14"/>
  <c r="BD89" i="14"/>
  <c r="BD90" i="14"/>
  <c r="BD91" i="14"/>
  <c r="BD92" i="14"/>
  <c r="BD93" i="14"/>
  <c r="BD94" i="14"/>
  <c r="BD95" i="14"/>
  <c r="BD96" i="14"/>
  <c r="BD98" i="14"/>
  <c r="BC23" i="14"/>
  <c r="BC30" i="14"/>
  <c r="BC44" i="14"/>
  <c r="BC45" i="14"/>
  <c r="BC46" i="14"/>
  <c r="BC47" i="14"/>
  <c r="BC48" i="14"/>
  <c r="BC49" i="14"/>
  <c r="BC50" i="14"/>
  <c r="BC51" i="14"/>
  <c r="BC52" i="14"/>
  <c r="BC53" i="14"/>
  <c r="BC54" i="14"/>
  <c r="BC55" i="14"/>
  <c r="BC56" i="14"/>
  <c r="BC57" i="14"/>
  <c r="BC58" i="14"/>
  <c r="BC59" i="14"/>
  <c r="BC60" i="14"/>
  <c r="BC61" i="14"/>
  <c r="BC62" i="14"/>
  <c r="BC63" i="14"/>
  <c r="BC64" i="14"/>
  <c r="BC65" i="14"/>
  <c r="BC66" i="14"/>
  <c r="BC67" i="14"/>
  <c r="BC68" i="14"/>
  <c r="BC69" i="14"/>
  <c r="BC70" i="14"/>
  <c r="BC71" i="14"/>
  <c r="BC72" i="14"/>
  <c r="BC73" i="14"/>
  <c r="BC74" i="14"/>
  <c r="BC75" i="14"/>
  <c r="BC76" i="14"/>
  <c r="BC77" i="14"/>
  <c r="BC78" i="14"/>
  <c r="BC79" i="14"/>
  <c r="BC80" i="14"/>
  <c r="BC81" i="14"/>
  <c r="BC82" i="14"/>
  <c r="BC83" i="14"/>
  <c r="BC84" i="14"/>
  <c r="BC85" i="14"/>
  <c r="BC86" i="14"/>
  <c r="BC87" i="14"/>
  <c r="BC88" i="14"/>
  <c r="BC89" i="14"/>
  <c r="BC90" i="14"/>
  <c r="BC91" i="14"/>
  <c r="BC92" i="14"/>
  <c r="BC93" i="14"/>
  <c r="BC94" i="14"/>
  <c r="BC95" i="14"/>
  <c r="BC96" i="14"/>
  <c r="BC98" i="14"/>
  <c r="BB23" i="14"/>
  <c r="BB30" i="14"/>
  <c r="BB44" i="14"/>
  <c r="BB45" i="14"/>
  <c r="BB46" i="14"/>
  <c r="BB47" i="14"/>
  <c r="BB48" i="14"/>
  <c r="BB49" i="14"/>
  <c r="BB50" i="14"/>
  <c r="BB51" i="14"/>
  <c r="BB52" i="14"/>
  <c r="BB53" i="14"/>
  <c r="BB54" i="14"/>
  <c r="BB55" i="14"/>
  <c r="BB56" i="14"/>
  <c r="BB57" i="14"/>
  <c r="BB58" i="14"/>
  <c r="BB59" i="14"/>
  <c r="BB60" i="14"/>
  <c r="BB61" i="14"/>
  <c r="BB62" i="14"/>
  <c r="BB63" i="14"/>
  <c r="BB64" i="14"/>
  <c r="BB65" i="14"/>
  <c r="BB66" i="14"/>
  <c r="BB67" i="14"/>
  <c r="BB68" i="14"/>
  <c r="BB69" i="14"/>
  <c r="BB70" i="14"/>
  <c r="BB71" i="14"/>
  <c r="BB72" i="14"/>
  <c r="BB73" i="14"/>
  <c r="BB74" i="14"/>
  <c r="BB75" i="14"/>
  <c r="BB76" i="14"/>
  <c r="BB77" i="14"/>
  <c r="BB78" i="14"/>
  <c r="BB79" i="14"/>
  <c r="BB80" i="14"/>
  <c r="BB81" i="14"/>
  <c r="BB82" i="14"/>
  <c r="BB83" i="14"/>
  <c r="BB84" i="14"/>
  <c r="BB85" i="14"/>
  <c r="BB86" i="14"/>
  <c r="BB87" i="14"/>
  <c r="BB88" i="14"/>
  <c r="BB89" i="14"/>
  <c r="BB90" i="14"/>
  <c r="BB91" i="14"/>
  <c r="BB92" i="14"/>
  <c r="BB93" i="14"/>
  <c r="BB94" i="14"/>
  <c r="BB95" i="14"/>
  <c r="BB96" i="14"/>
  <c r="BB98" i="14"/>
  <c r="AX7" i="14"/>
  <c r="AX8" i="14"/>
  <c r="AX9" i="14"/>
  <c r="AX10" i="14"/>
  <c r="AX11" i="14"/>
  <c r="AX12" i="14"/>
  <c r="AX13" i="14"/>
  <c r="AX14" i="14"/>
  <c r="AX15" i="14"/>
  <c r="AX16" i="14"/>
  <c r="AX17" i="14"/>
  <c r="AX18" i="14"/>
  <c r="AX19" i="14"/>
  <c r="AX20" i="14"/>
  <c r="AX21" i="14"/>
  <c r="AX22" i="14"/>
  <c r="AX23" i="14"/>
  <c r="AX24" i="14"/>
  <c r="AX25" i="14"/>
  <c r="AX26" i="14"/>
  <c r="AX27" i="14"/>
  <c r="AX28" i="14"/>
  <c r="AX29" i="14"/>
  <c r="AX30" i="14"/>
  <c r="AX31" i="14"/>
  <c r="AX32" i="14"/>
  <c r="AX33" i="14"/>
  <c r="AX34" i="14"/>
  <c r="AX35" i="14"/>
  <c r="AX36" i="14"/>
  <c r="AX37" i="14"/>
  <c r="AX38" i="14"/>
  <c r="AX39" i="14"/>
  <c r="AX40" i="14"/>
  <c r="AX41" i="14"/>
  <c r="AX42" i="14"/>
  <c r="AX43" i="14"/>
  <c r="AX44" i="14"/>
  <c r="AX45" i="14"/>
  <c r="AX46" i="14"/>
  <c r="AX47" i="14"/>
  <c r="AX48" i="14"/>
  <c r="AX49" i="14"/>
  <c r="AX50" i="14"/>
  <c r="AX51" i="14"/>
  <c r="AX52" i="14"/>
  <c r="AX53" i="14"/>
  <c r="AX54" i="14"/>
  <c r="AX55" i="14"/>
  <c r="AX56" i="14"/>
  <c r="AX57" i="14"/>
  <c r="AX58" i="14"/>
  <c r="AX59" i="14"/>
  <c r="AX60" i="14"/>
  <c r="AX61" i="14"/>
  <c r="AX62" i="14"/>
  <c r="AX63" i="14"/>
  <c r="AX64" i="14"/>
  <c r="AX65" i="14"/>
  <c r="AX66" i="14"/>
  <c r="AX67" i="14"/>
  <c r="AX68" i="14"/>
  <c r="AX69" i="14"/>
  <c r="AX70" i="14"/>
  <c r="AX71" i="14"/>
  <c r="AX72" i="14"/>
  <c r="AX73" i="14"/>
  <c r="AX74" i="14"/>
  <c r="AX75" i="14"/>
  <c r="AX76" i="14"/>
  <c r="AX77" i="14"/>
  <c r="AX78" i="14"/>
  <c r="AX79" i="14"/>
  <c r="AX80" i="14"/>
  <c r="AX81" i="14"/>
  <c r="AX82" i="14"/>
  <c r="AX83" i="14"/>
  <c r="AX84" i="14"/>
  <c r="AX85" i="14"/>
  <c r="AX86" i="14"/>
  <c r="AX87" i="14"/>
  <c r="AX88" i="14"/>
  <c r="AX89" i="14"/>
  <c r="AX90" i="14"/>
  <c r="AX91" i="14"/>
  <c r="AX92" i="14"/>
  <c r="AX93" i="14"/>
  <c r="AX94" i="14"/>
  <c r="AX95" i="14"/>
  <c r="AX96" i="14"/>
  <c r="AX98" i="14"/>
  <c r="AW7" i="14"/>
  <c r="AW8" i="14"/>
  <c r="AW9" i="14"/>
  <c r="AW10" i="14"/>
  <c r="AW11" i="14"/>
  <c r="AW12" i="14"/>
  <c r="AW13" i="14"/>
  <c r="AW14" i="14"/>
  <c r="AW15" i="14"/>
  <c r="AW16" i="14"/>
  <c r="AW17" i="14"/>
  <c r="AW18" i="14"/>
  <c r="AW19" i="14"/>
  <c r="AW20" i="14"/>
  <c r="AW21" i="14"/>
  <c r="AW22" i="14"/>
  <c r="AW23" i="14"/>
  <c r="AW24" i="14"/>
  <c r="AW25" i="14"/>
  <c r="AW26" i="14"/>
  <c r="AW27" i="14"/>
  <c r="AW28" i="14"/>
  <c r="AW29" i="14"/>
  <c r="AW30" i="14"/>
  <c r="AW31" i="14"/>
  <c r="AW32" i="14"/>
  <c r="AW33" i="14"/>
  <c r="AW34" i="14"/>
  <c r="AW35" i="14"/>
  <c r="AW36" i="14"/>
  <c r="AW37" i="14"/>
  <c r="AW38" i="14"/>
  <c r="AW39" i="14"/>
  <c r="AW40" i="14"/>
  <c r="AW41" i="14"/>
  <c r="AW42" i="14"/>
  <c r="AW43" i="14"/>
  <c r="AW44" i="14"/>
  <c r="AW45" i="14"/>
  <c r="AW46" i="14"/>
  <c r="AW47" i="14"/>
  <c r="AW48" i="14"/>
  <c r="AW49" i="14"/>
  <c r="AW50" i="14"/>
  <c r="AW51" i="14"/>
  <c r="AW52" i="14"/>
  <c r="AW53" i="14"/>
  <c r="AW54" i="14"/>
  <c r="AW55" i="14"/>
  <c r="AW56" i="14"/>
  <c r="AW57" i="14"/>
  <c r="AW58" i="14"/>
  <c r="AW59" i="14"/>
  <c r="AW60" i="14"/>
  <c r="AW61" i="14"/>
  <c r="AW62" i="14"/>
  <c r="AW63" i="14"/>
  <c r="AW64" i="14"/>
  <c r="AW65" i="14"/>
  <c r="AW66" i="14"/>
  <c r="AW67" i="14"/>
  <c r="AW68" i="14"/>
  <c r="AW69" i="14"/>
  <c r="AW70" i="14"/>
  <c r="AW71" i="14"/>
  <c r="AW72" i="14"/>
  <c r="AW73" i="14"/>
  <c r="AW74" i="14"/>
  <c r="AW75" i="14"/>
  <c r="AW76" i="14"/>
  <c r="AW77" i="14"/>
  <c r="AW78" i="14"/>
  <c r="AW79" i="14"/>
  <c r="AW80" i="14"/>
  <c r="AW81" i="14"/>
  <c r="AW82" i="14"/>
  <c r="AW83" i="14"/>
  <c r="AW84" i="14"/>
  <c r="AW85" i="14"/>
  <c r="AW86" i="14"/>
  <c r="AW87" i="14"/>
  <c r="AW88" i="14"/>
  <c r="AW89" i="14"/>
  <c r="AW90" i="14"/>
  <c r="AW91" i="14"/>
  <c r="AW92" i="14"/>
  <c r="AW93" i="14"/>
  <c r="AW94" i="14"/>
  <c r="AW95" i="14"/>
  <c r="AW96" i="14"/>
  <c r="AW98" i="14"/>
  <c r="AU7" i="14"/>
  <c r="AU8" i="14"/>
  <c r="AU9" i="14"/>
  <c r="AU10" i="14"/>
  <c r="AU11" i="14"/>
  <c r="AU12" i="14"/>
  <c r="AU13" i="14"/>
  <c r="AU14" i="14"/>
  <c r="AU15" i="14"/>
  <c r="AU16" i="14"/>
  <c r="AU17" i="14"/>
  <c r="AU18" i="14"/>
  <c r="AU19" i="14"/>
  <c r="AU20" i="14"/>
  <c r="AU21" i="14"/>
  <c r="AU22" i="14"/>
  <c r="AU23" i="14"/>
  <c r="AU24" i="14"/>
  <c r="AU25" i="14"/>
  <c r="AU26" i="14"/>
  <c r="AU27" i="14"/>
  <c r="AU28" i="14"/>
  <c r="AU29" i="14"/>
  <c r="AU30" i="14"/>
  <c r="AU31" i="14"/>
  <c r="AU32" i="14"/>
  <c r="AU33" i="14"/>
  <c r="AU34" i="14"/>
  <c r="AU35" i="14"/>
  <c r="AU36" i="14"/>
  <c r="AU37" i="14"/>
  <c r="AU38" i="14"/>
  <c r="AU39" i="14"/>
  <c r="AU40" i="14"/>
  <c r="AU41" i="14"/>
  <c r="AU42" i="14"/>
  <c r="AU43" i="14"/>
  <c r="AU44" i="14"/>
  <c r="AU45" i="14"/>
  <c r="AU46" i="14"/>
  <c r="AU47" i="14"/>
  <c r="AU48" i="14"/>
  <c r="AU49" i="14"/>
  <c r="AU50" i="14"/>
  <c r="AU51" i="14"/>
  <c r="AU52" i="14"/>
  <c r="AU53" i="14"/>
  <c r="AU54" i="14"/>
  <c r="AU55" i="14"/>
  <c r="AU56" i="14"/>
  <c r="AU57" i="14"/>
  <c r="AU58" i="14"/>
  <c r="AU59" i="14"/>
  <c r="AU60" i="14"/>
  <c r="AU61" i="14"/>
  <c r="AU62" i="14"/>
  <c r="AU63" i="14"/>
  <c r="AU64" i="14"/>
  <c r="AU65" i="14"/>
  <c r="AU66" i="14"/>
  <c r="AU67" i="14"/>
  <c r="AU68" i="14"/>
  <c r="AU69" i="14"/>
  <c r="AU70" i="14"/>
  <c r="AU71" i="14"/>
  <c r="AU72" i="14"/>
  <c r="AU73" i="14"/>
  <c r="AU74" i="14"/>
  <c r="AU75" i="14"/>
  <c r="AU76" i="14"/>
  <c r="AU77" i="14"/>
  <c r="AU78" i="14"/>
  <c r="AU79" i="14"/>
  <c r="AU80" i="14"/>
  <c r="AU81" i="14"/>
  <c r="AU82" i="14"/>
  <c r="AU83" i="14"/>
  <c r="AU84" i="14"/>
  <c r="AU85" i="14"/>
  <c r="AU86" i="14"/>
  <c r="AU87" i="14"/>
  <c r="AU88" i="14"/>
  <c r="AU89" i="14"/>
  <c r="AU90" i="14"/>
  <c r="AU91" i="14"/>
  <c r="AU92" i="14"/>
  <c r="AU93" i="14"/>
  <c r="AU94" i="14"/>
  <c r="AU95" i="14"/>
  <c r="AU96" i="14"/>
  <c r="AU98" i="14"/>
  <c r="AT7" i="14"/>
  <c r="AT8" i="14"/>
  <c r="AT9" i="14"/>
  <c r="AT10" i="14"/>
  <c r="AT11" i="14"/>
  <c r="AT12" i="14"/>
  <c r="AT13" i="14"/>
  <c r="AT14" i="14"/>
  <c r="AT15" i="14"/>
  <c r="AT16" i="14"/>
  <c r="AT17" i="14"/>
  <c r="AT18" i="14"/>
  <c r="AT19" i="14"/>
  <c r="AT20" i="14"/>
  <c r="AT21" i="14"/>
  <c r="AT22" i="14"/>
  <c r="AT23" i="14"/>
  <c r="AT24" i="14"/>
  <c r="AT25" i="14"/>
  <c r="AT26" i="14"/>
  <c r="AT27" i="14"/>
  <c r="AT28" i="14"/>
  <c r="AT29" i="14"/>
  <c r="AT30" i="14"/>
  <c r="AT31" i="14"/>
  <c r="AT32" i="14"/>
  <c r="AT33" i="14"/>
  <c r="AT34" i="14"/>
  <c r="AT35" i="14"/>
  <c r="AT36" i="14"/>
  <c r="AT37" i="14"/>
  <c r="AT38" i="14"/>
  <c r="AT39" i="14"/>
  <c r="AT40" i="14"/>
  <c r="AT41" i="14"/>
  <c r="AT42" i="14"/>
  <c r="AT43" i="14"/>
  <c r="AT44" i="14"/>
  <c r="AT45" i="14"/>
  <c r="AT46" i="14"/>
  <c r="AT47" i="14"/>
  <c r="AT48" i="14"/>
  <c r="AT49" i="14"/>
  <c r="AT50" i="14"/>
  <c r="AT51" i="14"/>
  <c r="AT52" i="14"/>
  <c r="AT53" i="14"/>
  <c r="AT54" i="14"/>
  <c r="AT55" i="14"/>
  <c r="AT56" i="14"/>
  <c r="AT57" i="14"/>
  <c r="AT58" i="14"/>
  <c r="AT59" i="14"/>
  <c r="AT60" i="14"/>
  <c r="AT61" i="14"/>
  <c r="AT62" i="14"/>
  <c r="AT63" i="14"/>
  <c r="AT64" i="14"/>
  <c r="AT65" i="14"/>
  <c r="AT66" i="14"/>
  <c r="AT67" i="14"/>
  <c r="AT68" i="14"/>
  <c r="AT69" i="14"/>
  <c r="AT70" i="14"/>
  <c r="AT71" i="14"/>
  <c r="AT72" i="14"/>
  <c r="AT73" i="14"/>
  <c r="AT74" i="14"/>
  <c r="AT75" i="14"/>
  <c r="AT76" i="14"/>
  <c r="AT77" i="14"/>
  <c r="AT78" i="14"/>
  <c r="AT79" i="14"/>
  <c r="AT80" i="14"/>
  <c r="AT81" i="14"/>
  <c r="AT82" i="14"/>
  <c r="AT83" i="14"/>
  <c r="AT84" i="14"/>
  <c r="AT85" i="14"/>
  <c r="AT86" i="14"/>
  <c r="AT87" i="14"/>
  <c r="AT88" i="14"/>
  <c r="AT89" i="14"/>
  <c r="AT90" i="14"/>
  <c r="AT91" i="14"/>
  <c r="AT92" i="14"/>
  <c r="AT93" i="14"/>
  <c r="AT94" i="14"/>
  <c r="AT95" i="14"/>
  <c r="AT96" i="14"/>
  <c r="AT98" i="14"/>
  <c r="AV7" i="14"/>
  <c r="AV8" i="14"/>
  <c r="AY8" i="14"/>
  <c r="AK98" i="15"/>
  <c r="AH98" i="15"/>
  <c r="AG98" i="15"/>
  <c r="AF98" i="15"/>
  <c r="AC98" i="15"/>
  <c r="AB98" i="15"/>
  <c r="AA98" i="15"/>
  <c r="X98" i="15"/>
  <c r="W98" i="15"/>
  <c r="V98" i="15"/>
  <c r="S98" i="15"/>
  <c r="R98" i="15"/>
  <c r="Q98" i="15"/>
  <c r="N98" i="15"/>
  <c r="M98" i="15"/>
  <c r="L98" i="15"/>
  <c r="I98" i="15"/>
  <c r="H98" i="15"/>
  <c r="G98" i="15"/>
  <c r="D98" i="15"/>
  <c r="C98" i="15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H98" i="6"/>
  <c r="F98" i="6"/>
  <c r="E98" i="6"/>
  <c r="AM7" i="15"/>
  <c r="AN7" i="15"/>
  <c r="AO7" i="15"/>
  <c r="AP7" i="15"/>
  <c r="AQ7" i="15"/>
  <c r="AR7" i="15"/>
  <c r="AM8" i="15"/>
  <c r="AN8" i="15"/>
  <c r="AO8" i="15"/>
  <c r="AP8" i="15"/>
  <c r="AQ8" i="15"/>
  <c r="AR8" i="15"/>
  <c r="AM9" i="15"/>
  <c r="AN9" i="15"/>
  <c r="AO9" i="15"/>
  <c r="AP9" i="15"/>
  <c r="AQ9" i="15"/>
  <c r="AR9" i="15"/>
  <c r="AM10" i="15"/>
  <c r="AN10" i="15"/>
  <c r="AO10" i="15"/>
  <c r="AP10" i="15"/>
  <c r="AQ10" i="15"/>
  <c r="AR10" i="15"/>
  <c r="AM11" i="15"/>
  <c r="AN11" i="15"/>
  <c r="AO11" i="15"/>
  <c r="AP11" i="15"/>
  <c r="AQ11" i="15"/>
  <c r="AR11" i="15"/>
  <c r="AM12" i="15"/>
  <c r="AN12" i="15"/>
  <c r="AO12" i="15"/>
  <c r="AP12" i="15"/>
  <c r="AQ12" i="15"/>
  <c r="AR12" i="15"/>
  <c r="AM13" i="15"/>
  <c r="AN13" i="15"/>
  <c r="AO13" i="15"/>
  <c r="AP13" i="15"/>
  <c r="AQ13" i="15"/>
  <c r="AR13" i="15"/>
  <c r="AM14" i="15"/>
  <c r="AN14" i="15"/>
  <c r="AO14" i="15"/>
  <c r="AP14" i="15"/>
  <c r="AQ14" i="15"/>
  <c r="AR14" i="15"/>
  <c r="AM15" i="15"/>
  <c r="AN15" i="15"/>
  <c r="AO15" i="15"/>
  <c r="AP15" i="15"/>
  <c r="AQ15" i="15"/>
  <c r="AR15" i="15"/>
  <c r="AM16" i="15"/>
  <c r="AN16" i="15"/>
  <c r="AO16" i="15"/>
  <c r="AP16" i="15"/>
  <c r="AQ16" i="15"/>
  <c r="AR16" i="15"/>
  <c r="AM17" i="15"/>
  <c r="AN17" i="15"/>
  <c r="AO17" i="15"/>
  <c r="AP17" i="15"/>
  <c r="AQ17" i="15"/>
  <c r="AR17" i="15"/>
  <c r="AM18" i="15"/>
  <c r="AN18" i="15"/>
  <c r="AO18" i="15"/>
  <c r="AP18" i="15"/>
  <c r="AQ18" i="15"/>
  <c r="AR18" i="15"/>
  <c r="AM19" i="15"/>
  <c r="AN19" i="15"/>
  <c r="AO19" i="15"/>
  <c r="AP19" i="15"/>
  <c r="AQ19" i="15"/>
  <c r="AR19" i="15"/>
  <c r="AM20" i="15"/>
  <c r="AN20" i="15"/>
  <c r="AO20" i="15"/>
  <c r="AP20" i="15"/>
  <c r="AQ20" i="15"/>
  <c r="AR20" i="15"/>
  <c r="AM21" i="15"/>
  <c r="AN21" i="15"/>
  <c r="AO21" i="15"/>
  <c r="AP21" i="15"/>
  <c r="AQ21" i="15"/>
  <c r="AR21" i="15"/>
  <c r="AM22" i="15"/>
  <c r="AN22" i="15"/>
  <c r="AO22" i="15"/>
  <c r="AP22" i="15"/>
  <c r="AQ22" i="15"/>
  <c r="AR22" i="15"/>
  <c r="AM23" i="15"/>
  <c r="AN23" i="15"/>
  <c r="AO23" i="15"/>
  <c r="AP23" i="15"/>
  <c r="AQ23" i="15"/>
  <c r="AR23" i="15"/>
  <c r="AM24" i="15"/>
  <c r="AN24" i="15"/>
  <c r="AO24" i="15"/>
  <c r="AP24" i="15"/>
  <c r="AQ24" i="15"/>
  <c r="AR24" i="15"/>
  <c r="AM25" i="15"/>
  <c r="AN25" i="15"/>
  <c r="AO25" i="15"/>
  <c r="AP25" i="15"/>
  <c r="AQ25" i="15"/>
  <c r="AR25" i="15"/>
  <c r="AM26" i="15"/>
  <c r="AN26" i="15"/>
  <c r="AO26" i="15"/>
  <c r="AP26" i="15"/>
  <c r="AQ26" i="15"/>
  <c r="AR26" i="15"/>
  <c r="AM27" i="15"/>
  <c r="AN27" i="15"/>
  <c r="AO27" i="15"/>
  <c r="AP27" i="15"/>
  <c r="AQ27" i="15"/>
  <c r="AR27" i="15"/>
  <c r="AM28" i="15"/>
  <c r="AN28" i="15"/>
  <c r="AO28" i="15"/>
  <c r="AP28" i="15"/>
  <c r="AQ28" i="15"/>
  <c r="AR28" i="15"/>
  <c r="AM29" i="15"/>
  <c r="AN29" i="15"/>
  <c r="AO29" i="15"/>
  <c r="AP29" i="15"/>
  <c r="AQ29" i="15"/>
  <c r="AR29" i="15"/>
  <c r="AM30" i="15"/>
  <c r="AN30" i="15"/>
  <c r="AO30" i="15"/>
  <c r="AP30" i="15"/>
  <c r="AQ30" i="15"/>
  <c r="AR30" i="15"/>
  <c r="AM31" i="15"/>
  <c r="AN31" i="15"/>
  <c r="AO31" i="15"/>
  <c r="AP31" i="15"/>
  <c r="AQ31" i="15"/>
  <c r="AR31" i="15"/>
  <c r="AM32" i="15"/>
  <c r="AN32" i="15"/>
  <c r="AO32" i="15"/>
  <c r="AP32" i="15"/>
  <c r="AQ32" i="15"/>
  <c r="AR32" i="15"/>
  <c r="AM33" i="15"/>
  <c r="AN33" i="15"/>
  <c r="AO33" i="15"/>
  <c r="AP33" i="15"/>
  <c r="AQ33" i="15"/>
  <c r="AR33" i="15"/>
  <c r="AM34" i="15"/>
  <c r="AN34" i="15"/>
  <c r="AO34" i="15"/>
  <c r="AP34" i="15"/>
  <c r="AQ34" i="15"/>
  <c r="AR34" i="15"/>
  <c r="AM35" i="15"/>
  <c r="AN35" i="15"/>
  <c r="AO35" i="15"/>
  <c r="AP35" i="15"/>
  <c r="AQ35" i="15"/>
  <c r="AR35" i="15"/>
  <c r="AM36" i="15"/>
  <c r="AN36" i="15"/>
  <c r="AO36" i="15"/>
  <c r="AP36" i="15"/>
  <c r="AQ36" i="15"/>
  <c r="AR36" i="15"/>
  <c r="AM37" i="15"/>
  <c r="AN37" i="15"/>
  <c r="AO37" i="15"/>
  <c r="AP37" i="15"/>
  <c r="AQ37" i="15"/>
  <c r="AR37" i="15"/>
  <c r="AM38" i="15"/>
  <c r="AN38" i="15"/>
  <c r="AO38" i="15"/>
  <c r="AP38" i="15"/>
  <c r="AQ38" i="15"/>
  <c r="AR38" i="15"/>
  <c r="AM39" i="15"/>
  <c r="AN39" i="15"/>
  <c r="AO39" i="15"/>
  <c r="AP39" i="15"/>
  <c r="AQ39" i="15"/>
  <c r="AR39" i="15"/>
  <c r="AM40" i="15"/>
  <c r="AN40" i="15"/>
  <c r="AO40" i="15"/>
  <c r="AP40" i="15"/>
  <c r="AQ40" i="15"/>
  <c r="AR40" i="15"/>
  <c r="AM41" i="15"/>
  <c r="AN41" i="15"/>
  <c r="AO41" i="15"/>
  <c r="AP41" i="15"/>
  <c r="AQ41" i="15"/>
  <c r="AR41" i="15"/>
  <c r="AM42" i="15"/>
  <c r="AN42" i="15"/>
  <c r="AO42" i="15"/>
  <c r="AP42" i="15"/>
  <c r="AQ42" i="15"/>
  <c r="AR42" i="15"/>
  <c r="AM43" i="15"/>
  <c r="AN43" i="15"/>
  <c r="AO43" i="15"/>
  <c r="AP43" i="15"/>
  <c r="AQ43" i="15"/>
  <c r="AR43" i="15"/>
  <c r="AM44" i="15"/>
  <c r="AN44" i="15"/>
  <c r="AO44" i="15"/>
  <c r="AP44" i="15"/>
  <c r="AQ44" i="15"/>
  <c r="AR44" i="15"/>
  <c r="AM45" i="15"/>
  <c r="AN45" i="15"/>
  <c r="AO45" i="15"/>
  <c r="AP45" i="15"/>
  <c r="AQ45" i="15"/>
  <c r="AR45" i="15"/>
  <c r="AM46" i="15"/>
  <c r="AN46" i="15"/>
  <c r="AO46" i="15"/>
  <c r="AP46" i="15"/>
  <c r="AQ46" i="15"/>
  <c r="AR46" i="15"/>
  <c r="AM47" i="15"/>
  <c r="AN47" i="15"/>
  <c r="AO47" i="15"/>
  <c r="AP47" i="15"/>
  <c r="AQ47" i="15"/>
  <c r="AR47" i="15"/>
  <c r="AM48" i="15"/>
  <c r="AN48" i="15"/>
  <c r="AO48" i="15"/>
  <c r="AP48" i="15"/>
  <c r="AQ48" i="15"/>
  <c r="AR48" i="15"/>
  <c r="AM49" i="15"/>
  <c r="AN49" i="15"/>
  <c r="AO49" i="15"/>
  <c r="AP49" i="15"/>
  <c r="AQ49" i="15"/>
  <c r="AR49" i="15"/>
  <c r="AM50" i="15"/>
  <c r="AN50" i="15"/>
  <c r="AO50" i="15"/>
  <c r="AP50" i="15"/>
  <c r="AQ50" i="15"/>
  <c r="AR50" i="15"/>
  <c r="AM51" i="15"/>
  <c r="AN51" i="15"/>
  <c r="AO51" i="15"/>
  <c r="AP51" i="15"/>
  <c r="AQ51" i="15"/>
  <c r="AR51" i="15"/>
  <c r="AM52" i="15"/>
  <c r="AN52" i="15"/>
  <c r="AO52" i="15"/>
  <c r="AP52" i="15"/>
  <c r="AQ52" i="15"/>
  <c r="AM53" i="15"/>
  <c r="AN53" i="15"/>
  <c r="AO53" i="15"/>
  <c r="AP53" i="15"/>
  <c r="AQ53" i="15"/>
  <c r="AM54" i="15"/>
  <c r="AN54" i="15"/>
  <c r="AO54" i="15"/>
  <c r="AP54" i="15"/>
  <c r="AQ54" i="15"/>
  <c r="AM55" i="15"/>
  <c r="AN55" i="15"/>
  <c r="AO55" i="15"/>
  <c r="AP55" i="15"/>
  <c r="AQ55" i="15"/>
  <c r="AR55" i="15"/>
  <c r="AM56" i="15"/>
  <c r="AN56" i="15"/>
  <c r="AO56" i="15"/>
  <c r="AP56" i="15"/>
  <c r="AQ56" i="15"/>
  <c r="AM57" i="15"/>
  <c r="AN57" i="15"/>
  <c r="AO57" i="15"/>
  <c r="AP57" i="15"/>
  <c r="AQ57" i="15"/>
  <c r="AM58" i="15"/>
  <c r="AN58" i="15"/>
  <c r="AO58" i="15"/>
  <c r="AP58" i="15"/>
  <c r="AQ58" i="15"/>
  <c r="AM59" i="15"/>
  <c r="AN59" i="15"/>
  <c r="AO59" i="15"/>
  <c r="AP59" i="15"/>
  <c r="AQ59" i="15"/>
  <c r="AR59" i="15"/>
  <c r="AM60" i="15"/>
  <c r="AN60" i="15"/>
  <c r="AO60" i="15"/>
  <c r="AP60" i="15"/>
  <c r="AQ60" i="15"/>
  <c r="AM61" i="15"/>
  <c r="AN61" i="15"/>
  <c r="AO61" i="15"/>
  <c r="AP61" i="15"/>
  <c r="AQ61" i="15"/>
  <c r="AM62" i="15"/>
  <c r="AN62" i="15"/>
  <c r="AO62" i="15"/>
  <c r="AP62" i="15"/>
  <c r="AQ62" i="15"/>
  <c r="AM63" i="15"/>
  <c r="AN63" i="15"/>
  <c r="AO63" i="15"/>
  <c r="AP63" i="15"/>
  <c r="AQ63" i="15"/>
  <c r="AR63" i="15"/>
  <c r="AM64" i="15"/>
  <c r="AN64" i="15"/>
  <c r="AO64" i="15"/>
  <c r="AP64" i="15"/>
  <c r="AQ64" i="15"/>
  <c r="AM65" i="15"/>
  <c r="AN65" i="15"/>
  <c r="AO65" i="15"/>
  <c r="AP65" i="15"/>
  <c r="AQ65" i="15"/>
  <c r="AM66" i="15"/>
  <c r="AN66" i="15"/>
  <c r="AO66" i="15"/>
  <c r="AP66" i="15"/>
  <c r="AQ66" i="15"/>
  <c r="AM67" i="15"/>
  <c r="AN67" i="15"/>
  <c r="AO67" i="15"/>
  <c r="AP67" i="15"/>
  <c r="AQ67" i="15"/>
  <c r="AR67" i="15"/>
  <c r="AM68" i="15"/>
  <c r="AN68" i="15"/>
  <c r="AO68" i="15"/>
  <c r="AP68" i="15"/>
  <c r="AQ68" i="15"/>
  <c r="AM69" i="15"/>
  <c r="AN69" i="15"/>
  <c r="AO69" i="15"/>
  <c r="AP69" i="15"/>
  <c r="AQ69" i="15"/>
  <c r="AM70" i="15"/>
  <c r="AN70" i="15"/>
  <c r="AO70" i="15"/>
  <c r="AP70" i="15"/>
  <c r="AQ70" i="15"/>
  <c r="AM71" i="15"/>
  <c r="AN71" i="15"/>
  <c r="AO71" i="15"/>
  <c r="AP71" i="15"/>
  <c r="AQ71" i="15"/>
  <c r="AM72" i="15"/>
  <c r="AN72" i="15"/>
  <c r="AO72" i="15"/>
  <c r="AP72" i="15"/>
  <c r="AQ72" i="15"/>
  <c r="AM73" i="15"/>
  <c r="AN73" i="15"/>
  <c r="AO73" i="15"/>
  <c r="AP73" i="15"/>
  <c r="AQ73" i="15"/>
  <c r="AM74" i="15"/>
  <c r="AN74" i="15"/>
  <c r="AO74" i="15"/>
  <c r="AP74" i="15"/>
  <c r="AQ74" i="15"/>
  <c r="AM75" i="15"/>
  <c r="AN75" i="15"/>
  <c r="AO75" i="15"/>
  <c r="AP75" i="15"/>
  <c r="AQ75" i="15"/>
  <c r="AM76" i="15"/>
  <c r="AN76" i="15"/>
  <c r="AO76" i="15"/>
  <c r="AP76" i="15"/>
  <c r="AQ76" i="15"/>
  <c r="AM77" i="15"/>
  <c r="AN77" i="15"/>
  <c r="AO77" i="15"/>
  <c r="AP77" i="15"/>
  <c r="AQ77" i="15"/>
  <c r="AM78" i="15"/>
  <c r="AN78" i="15"/>
  <c r="AO78" i="15"/>
  <c r="AP78" i="15"/>
  <c r="AQ78" i="15"/>
  <c r="AM79" i="15"/>
  <c r="AN79" i="15"/>
  <c r="AO79" i="15"/>
  <c r="AP79" i="15"/>
  <c r="AQ79" i="15"/>
  <c r="AM80" i="15"/>
  <c r="AN80" i="15"/>
  <c r="AO80" i="15"/>
  <c r="AP80" i="15"/>
  <c r="AQ80" i="15"/>
  <c r="AM81" i="15"/>
  <c r="AN81" i="15"/>
  <c r="AO81" i="15"/>
  <c r="AP81" i="15"/>
  <c r="AQ81" i="15"/>
  <c r="AR81" i="15"/>
  <c r="AM82" i="15"/>
  <c r="AN82" i="15"/>
  <c r="AO82" i="15"/>
  <c r="AP82" i="15"/>
  <c r="AQ82" i="15"/>
  <c r="AM83" i="15"/>
  <c r="AN83" i="15"/>
  <c r="AO83" i="15"/>
  <c r="AP83" i="15"/>
  <c r="AQ83" i="15"/>
  <c r="AR83" i="15"/>
  <c r="AM84" i="15"/>
  <c r="AN84" i="15"/>
  <c r="AO84" i="15"/>
  <c r="AP84" i="15"/>
  <c r="AQ84" i="15"/>
  <c r="AM85" i="15"/>
  <c r="AN85" i="15"/>
  <c r="AO85" i="15"/>
  <c r="AP85" i="15"/>
  <c r="AQ85" i="15"/>
  <c r="AR85" i="15"/>
  <c r="AM86" i="15"/>
  <c r="AN86" i="15"/>
  <c r="AO86" i="15"/>
  <c r="AP86" i="15"/>
  <c r="AQ86" i="15"/>
  <c r="AM87" i="15"/>
  <c r="AN87" i="15"/>
  <c r="AO87" i="15"/>
  <c r="AP87" i="15"/>
  <c r="AQ87" i="15"/>
  <c r="AR87" i="15"/>
  <c r="AM88" i="15"/>
  <c r="AN88" i="15"/>
  <c r="AO88" i="15"/>
  <c r="AP88" i="15"/>
  <c r="AQ88" i="15"/>
  <c r="AQ89" i="15"/>
  <c r="AQ90" i="15"/>
  <c r="AQ91" i="15"/>
  <c r="AQ92" i="15"/>
  <c r="AQ93" i="15"/>
  <c r="AQ94" i="15"/>
  <c r="AQ95" i="15"/>
  <c r="AQ96" i="15"/>
  <c r="AQ98" i="15"/>
  <c r="AM89" i="15"/>
  <c r="AN89" i="15"/>
  <c r="AO89" i="15"/>
  <c r="AP89" i="15"/>
  <c r="AR89" i="15"/>
  <c r="AM90" i="15"/>
  <c r="AN90" i="15"/>
  <c r="AO90" i="15"/>
  <c r="AP90" i="15"/>
  <c r="AM91" i="15"/>
  <c r="AN91" i="15"/>
  <c r="AO91" i="15"/>
  <c r="AP91" i="15"/>
  <c r="AR91" i="15"/>
  <c r="AM92" i="15"/>
  <c r="AN92" i="15"/>
  <c r="AO92" i="15"/>
  <c r="AP92" i="15"/>
  <c r="AR92" i="15"/>
  <c r="AM93" i="15"/>
  <c r="AN93" i="15"/>
  <c r="AO93" i="15"/>
  <c r="AP93" i="15"/>
  <c r="AR93" i="15"/>
  <c r="AM94" i="15"/>
  <c r="AN94" i="15"/>
  <c r="AO94" i="15"/>
  <c r="AP94" i="15"/>
  <c r="AR94" i="15"/>
  <c r="AM95" i="15"/>
  <c r="AN95" i="15"/>
  <c r="AO95" i="15"/>
  <c r="AP95" i="15"/>
  <c r="AR95" i="15"/>
  <c r="AM96" i="15"/>
  <c r="AN96" i="15"/>
  <c r="AO96" i="15"/>
  <c r="AP96" i="15"/>
  <c r="AR96" i="15"/>
  <c r="AP98" i="15"/>
  <c r="AN98" i="15"/>
  <c r="AQ96" i="6"/>
  <c r="AP96" i="6"/>
  <c r="AO96" i="6"/>
  <c r="AN96" i="6"/>
  <c r="AM96" i="6"/>
  <c r="AQ95" i="6"/>
  <c r="AP95" i="6"/>
  <c r="AO95" i="6"/>
  <c r="AN95" i="6"/>
  <c r="AM95" i="6"/>
  <c r="AQ94" i="6"/>
  <c r="AP94" i="6"/>
  <c r="AO94" i="6"/>
  <c r="AN94" i="6"/>
  <c r="AM94" i="6"/>
  <c r="AQ93" i="6"/>
  <c r="AP93" i="6"/>
  <c r="AO93" i="6"/>
  <c r="AN93" i="6"/>
  <c r="AM93" i="6"/>
  <c r="AQ92" i="6"/>
  <c r="AP92" i="6"/>
  <c r="AO92" i="6"/>
  <c r="AN92" i="6"/>
  <c r="AM92" i="6"/>
  <c r="AQ91" i="6"/>
  <c r="AP91" i="6"/>
  <c r="AO91" i="6"/>
  <c r="AN91" i="6"/>
  <c r="AM91" i="6"/>
  <c r="AQ90" i="6"/>
  <c r="AP90" i="6"/>
  <c r="AO90" i="6"/>
  <c r="AN90" i="6"/>
  <c r="AM90" i="6"/>
  <c r="AQ89" i="6"/>
  <c r="AP89" i="6"/>
  <c r="AO89" i="6"/>
  <c r="AN89" i="6"/>
  <c r="AM89" i="6"/>
  <c r="AQ88" i="6"/>
  <c r="AP88" i="6"/>
  <c r="AO88" i="6"/>
  <c r="AN88" i="6"/>
  <c r="AM88" i="6"/>
  <c r="AQ87" i="6"/>
  <c r="AP87" i="6"/>
  <c r="AO87" i="6"/>
  <c r="AN87" i="6"/>
  <c r="AM87" i="6"/>
  <c r="AQ86" i="6"/>
  <c r="AP86" i="6"/>
  <c r="AO86" i="6"/>
  <c r="AN86" i="6"/>
  <c r="AM86" i="6"/>
  <c r="AQ85" i="6"/>
  <c r="AP85" i="6"/>
  <c r="AO85" i="6"/>
  <c r="AN85" i="6"/>
  <c r="AM85" i="6"/>
  <c r="AQ84" i="6"/>
  <c r="AP84" i="6"/>
  <c r="AO84" i="6"/>
  <c r="AN84" i="6"/>
  <c r="AM84" i="6"/>
  <c r="AQ83" i="6"/>
  <c r="AP83" i="6"/>
  <c r="AO83" i="6"/>
  <c r="AN83" i="6"/>
  <c r="AM83" i="6"/>
  <c r="AQ82" i="6"/>
  <c r="AP82" i="6"/>
  <c r="AO82" i="6"/>
  <c r="AN82" i="6"/>
  <c r="AM82" i="6"/>
  <c r="AQ81" i="6"/>
  <c r="AP81" i="6"/>
  <c r="AO81" i="6"/>
  <c r="AN81" i="6"/>
  <c r="AM81" i="6"/>
  <c r="AQ80" i="6"/>
  <c r="AP80" i="6"/>
  <c r="AO80" i="6"/>
  <c r="AN80" i="6"/>
  <c r="AM80" i="6"/>
  <c r="AQ79" i="6"/>
  <c r="AP79" i="6"/>
  <c r="AO79" i="6"/>
  <c r="AN79" i="6"/>
  <c r="AM79" i="6"/>
  <c r="AQ78" i="6"/>
  <c r="AP78" i="6"/>
  <c r="AO78" i="6"/>
  <c r="AN78" i="6"/>
  <c r="AM78" i="6"/>
  <c r="AQ77" i="6"/>
  <c r="AP77" i="6"/>
  <c r="AO77" i="6"/>
  <c r="AN77" i="6"/>
  <c r="AM77" i="6"/>
  <c r="AQ76" i="6"/>
  <c r="AP76" i="6"/>
  <c r="AO76" i="6"/>
  <c r="AN76" i="6"/>
  <c r="AM76" i="6"/>
  <c r="AQ75" i="6"/>
  <c r="AP75" i="6"/>
  <c r="AO75" i="6"/>
  <c r="AN75" i="6"/>
  <c r="AM75" i="6"/>
  <c r="AQ74" i="6"/>
  <c r="AP74" i="6"/>
  <c r="AO74" i="6"/>
  <c r="AN74" i="6"/>
  <c r="AM74" i="6"/>
  <c r="AQ73" i="6"/>
  <c r="AP73" i="6"/>
  <c r="AO73" i="6"/>
  <c r="AN73" i="6"/>
  <c r="AM73" i="6"/>
  <c r="AQ72" i="6"/>
  <c r="AP72" i="6"/>
  <c r="AO72" i="6"/>
  <c r="AN72" i="6"/>
  <c r="AM72" i="6"/>
  <c r="AQ71" i="6"/>
  <c r="AP71" i="6"/>
  <c r="AO71" i="6"/>
  <c r="AN71" i="6"/>
  <c r="AM71" i="6"/>
  <c r="AQ70" i="6"/>
  <c r="AP70" i="6"/>
  <c r="AO70" i="6"/>
  <c r="AN70" i="6"/>
  <c r="AM70" i="6"/>
  <c r="AQ69" i="6"/>
  <c r="AP69" i="6"/>
  <c r="AO69" i="6"/>
  <c r="AN69" i="6"/>
  <c r="AM69" i="6"/>
  <c r="AQ68" i="6"/>
  <c r="AP68" i="6"/>
  <c r="AO68" i="6"/>
  <c r="AN68" i="6"/>
  <c r="AM68" i="6"/>
  <c r="AQ67" i="6"/>
  <c r="AP67" i="6"/>
  <c r="AO67" i="6"/>
  <c r="AN67" i="6"/>
  <c r="AM67" i="6"/>
  <c r="AQ66" i="6"/>
  <c r="AP66" i="6"/>
  <c r="AO66" i="6"/>
  <c r="AN66" i="6"/>
  <c r="AM66" i="6"/>
  <c r="AQ65" i="6"/>
  <c r="AP65" i="6"/>
  <c r="AO65" i="6"/>
  <c r="AN65" i="6"/>
  <c r="AM65" i="6"/>
  <c r="AQ64" i="6"/>
  <c r="AP64" i="6"/>
  <c r="AO64" i="6"/>
  <c r="AN64" i="6"/>
  <c r="AM64" i="6"/>
  <c r="AQ63" i="6"/>
  <c r="AP63" i="6"/>
  <c r="AO63" i="6"/>
  <c r="AN63" i="6"/>
  <c r="AM63" i="6"/>
  <c r="AQ62" i="6"/>
  <c r="AP62" i="6"/>
  <c r="AO62" i="6"/>
  <c r="AN62" i="6"/>
  <c r="AM62" i="6"/>
  <c r="AQ61" i="6"/>
  <c r="AP61" i="6"/>
  <c r="AO61" i="6"/>
  <c r="AN61" i="6"/>
  <c r="AM61" i="6"/>
  <c r="AQ60" i="6"/>
  <c r="AP60" i="6"/>
  <c r="AO60" i="6"/>
  <c r="AN60" i="6"/>
  <c r="AM60" i="6"/>
  <c r="AQ59" i="6"/>
  <c r="AP59" i="6"/>
  <c r="AO59" i="6"/>
  <c r="AN59" i="6"/>
  <c r="AM59" i="6"/>
  <c r="AQ58" i="6"/>
  <c r="AP58" i="6"/>
  <c r="AO58" i="6"/>
  <c r="AN58" i="6"/>
  <c r="AM58" i="6"/>
  <c r="AQ57" i="6"/>
  <c r="AP57" i="6"/>
  <c r="AO57" i="6"/>
  <c r="AN57" i="6"/>
  <c r="AM57" i="6"/>
  <c r="AQ56" i="6"/>
  <c r="AP56" i="6"/>
  <c r="AO56" i="6"/>
  <c r="AN56" i="6"/>
  <c r="AM56" i="6"/>
  <c r="AQ55" i="6"/>
  <c r="AP55" i="6"/>
  <c r="AO55" i="6"/>
  <c r="AN55" i="6"/>
  <c r="AM55" i="6"/>
  <c r="AQ54" i="6"/>
  <c r="AP54" i="6"/>
  <c r="AO54" i="6"/>
  <c r="AN54" i="6"/>
  <c r="AM54" i="6"/>
  <c r="AQ53" i="6"/>
  <c r="AP53" i="6"/>
  <c r="AO53" i="6"/>
  <c r="AN53" i="6"/>
  <c r="AM53" i="6"/>
  <c r="AQ52" i="6"/>
  <c r="AP52" i="6"/>
  <c r="AO52" i="6"/>
  <c r="AN52" i="6"/>
  <c r="AM52" i="6"/>
  <c r="AQ51" i="6"/>
  <c r="AP51" i="6"/>
  <c r="AO51" i="6"/>
  <c r="AN51" i="6"/>
  <c r="AM51" i="6"/>
  <c r="AQ50" i="6"/>
  <c r="AP50" i="6"/>
  <c r="AO50" i="6"/>
  <c r="AN50" i="6"/>
  <c r="AM50" i="6"/>
  <c r="AQ49" i="6"/>
  <c r="AP49" i="6"/>
  <c r="AO49" i="6"/>
  <c r="AN49" i="6"/>
  <c r="AM49" i="6"/>
  <c r="AQ48" i="6"/>
  <c r="AP48" i="6"/>
  <c r="AO48" i="6"/>
  <c r="AN48" i="6"/>
  <c r="AM48" i="6"/>
  <c r="AQ47" i="6"/>
  <c r="AP47" i="6"/>
  <c r="AO47" i="6"/>
  <c r="AN47" i="6"/>
  <c r="AM47" i="6"/>
  <c r="AQ46" i="6"/>
  <c r="AP46" i="6"/>
  <c r="AO46" i="6"/>
  <c r="AN46" i="6"/>
  <c r="AM46" i="6"/>
  <c r="AQ45" i="6"/>
  <c r="AP45" i="6"/>
  <c r="AO45" i="6"/>
  <c r="AN45" i="6"/>
  <c r="AM45" i="6"/>
  <c r="AQ44" i="6"/>
  <c r="AP44" i="6"/>
  <c r="AO44" i="6"/>
  <c r="AN44" i="6"/>
  <c r="AM44" i="6"/>
  <c r="AQ43" i="6"/>
  <c r="AP43" i="6"/>
  <c r="AO43" i="6"/>
  <c r="AN43" i="6"/>
  <c r="AM43" i="6"/>
  <c r="AQ42" i="6"/>
  <c r="AP42" i="6"/>
  <c r="AO42" i="6"/>
  <c r="AN42" i="6"/>
  <c r="AM42" i="6"/>
  <c r="AQ41" i="6"/>
  <c r="AP41" i="6"/>
  <c r="AO41" i="6"/>
  <c r="AN41" i="6"/>
  <c r="AM41" i="6"/>
  <c r="AQ40" i="6"/>
  <c r="AP40" i="6"/>
  <c r="AO40" i="6"/>
  <c r="AN40" i="6"/>
  <c r="AM40" i="6"/>
  <c r="AQ39" i="6"/>
  <c r="AP39" i="6"/>
  <c r="AO39" i="6"/>
  <c r="AN39" i="6"/>
  <c r="AM39" i="6"/>
  <c r="AQ38" i="6"/>
  <c r="AP38" i="6"/>
  <c r="AO38" i="6"/>
  <c r="AN38" i="6"/>
  <c r="AM38" i="6"/>
  <c r="AQ37" i="6"/>
  <c r="AP37" i="6"/>
  <c r="AO37" i="6"/>
  <c r="AN37" i="6"/>
  <c r="AM37" i="6"/>
  <c r="AQ36" i="6"/>
  <c r="AP36" i="6"/>
  <c r="AO36" i="6"/>
  <c r="AN36" i="6"/>
  <c r="AM36" i="6"/>
  <c r="AQ35" i="6"/>
  <c r="AP35" i="6"/>
  <c r="AO35" i="6"/>
  <c r="AN35" i="6"/>
  <c r="AM35" i="6"/>
  <c r="AQ34" i="6"/>
  <c r="AP34" i="6"/>
  <c r="AO34" i="6"/>
  <c r="AN34" i="6"/>
  <c r="AM34" i="6"/>
  <c r="AQ33" i="6"/>
  <c r="AP33" i="6"/>
  <c r="AO33" i="6"/>
  <c r="AN33" i="6"/>
  <c r="AM33" i="6"/>
  <c r="AQ32" i="6"/>
  <c r="AP32" i="6"/>
  <c r="AO32" i="6"/>
  <c r="AN32" i="6"/>
  <c r="AM32" i="6"/>
  <c r="AQ31" i="6"/>
  <c r="AP31" i="6"/>
  <c r="AO31" i="6"/>
  <c r="AN31" i="6"/>
  <c r="AM31" i="6"/>
  <c r="AQ30" i="6"/>
  <c r="AP30" i="6"/>
  <c r="AO30" i="6"/>
  <c r="AN30" i="6"/>
  <c r="AM30" i="6"/>
  <c r="AQ29" i="6"/>
  <c r="AP29" i="6"/>
  <c r="AO29" i="6"/>
  <c r="AN29" i="6"/>
  <c r="AM29" i="6"/>
  <c r="AQ28" i="6"/>
  <c r="AP28" i="6"/>
  <c r="AO28" i="6"/>
  <c r="AN28" i="6"/>
  <c r="AM28" i="6"/>
  <c r="AQ27" i="6"/>
  <c r="AP27" i="6"/>
  <c r="AO27" i="6"/>
  <c r="AN27" i="6"/>
  <c r="AM27" i="6"/>
  <c r="AQ26" i="6"/>
  <c r="AP26" i="6"/>
  <c r="AO26" i="6"/>
  <c r="AN26" i="6"/>
  <c r="AM26" i="6"/>
  <c r="AQ25" i="6"/>
  <c r="AP25" i="6"/>
  <c r="AO25" i="6"/>
  <c r="AN25" i="6"/>
  <c r="AM25" i="6"/>
  <c r="AQ24" i="6"/>
  <c r="AP24" i="6"/>
  <c r="AO24" i="6"/>
  <c r="AN24" i="6"/>
  <c r="AM24" i="6"/>
  <c r="AQ23" i="6"/>
  <c r="AP23" i="6"/>
  <c r="AO23" i="6"/>
  <c r="AN23" i="6"/>
  <c r="AM23" i="6"/>
  <c r="AQ22" i="6"/>
  <c r="AP22" i="6"/>
  <c r="AO22" i="6"/>
  <c r="AN22" i="6"/>
  <c r="AM22" i="6"/>
  <c r="AQ21" i="6"/>
  <c r="AP21" i="6"/>
  <c r="AO21" i="6"/>
  <c r="AN21" i="6"/>
  <c r="AM21" i="6"/>
  <c r="AQ20" i="6"/>
  <c r="AP20" i="6"/>
  <c r="AO20" i="6"/>
  <c r="AN20" i="6"/>
  <c r="AM20" i="6"/>
  <c r="AQ19" i="6"/>
  <c r="AP19" i="6"/>
  <c r="AO19" i="6"/>
  <c r="AN19" i="6"/>
  <c r="AM19" i="6"/>
  <c r="AQ18" i="6"/>
  <c r="AP18" i="6"/>
  <c r="AO18" i="6"/>
  <c r="AN18" i="6"/>
  <c r="AM18" i="6"/>
  <c r="AQ17" i="6"/>
  <c r="AP17" i="6"/>
  <c r="AO17" i="6"/>
  <c r="AN17" i="6"/>
  <c r="AM17" i="6"/>
  <c r="AQ16" i="6"/>
  <c r="AP16" i="6"/>
  <c r="AO16" i="6"/>
  <c r="AN16" i="6"/>
  <c r="AM16" i="6"/>
  <c r="AQ15" i="6"/>
  <c r="AP15" i="6"/>
  <c r="AO15" i="6"/>
  <c r="AN15" i="6"/>
  <c r="AM15" i="6"/>
  <c r="AQ14" i="6"/>
  <c r="AP14" i="6"/>
  <c r="AO14" i="6"/>
  <c r="AN14" i="6"/>
  <c r="AM14" i="6"/>
  <c r="AQ13" i="6"/>
  <c r="AP13" i="6"/>
  <c r="AO13" i="6"/>
  <c r="AN13" i="6"/>
  <c r="AM13" i="6"/>
  <c r="AQ12" i="6"/>
  <c r="AP12" i="6"/>
  <c r="AO12" i="6"/>
  <c r="AN12" i="6"/>
  <c r="AM12" i="6"/>
  <c r="AQ10" i="6"/>
  <c r="AP10" i="6"/>
  <c r="AO10" i="6"/>
  <c r="AN10" i="6"/>
  <c r="AM10" i="6"/>
  <c r="AQ9" i="6"/>
  <c r="AP9" i="6"/>
  <c r="AO9" i="6"/>
  <c r="AN9" i="6"/>
  <c r="AM9" i="6"/>
  <c r="AQ8" i="6"/>
  <c r="AP8" i="6"/>
  <c r="AO8" i="6"/>
  <c r="AN8" i="6"/>
  <c r="AM8" i="6"/>
  <c r="AQ7" i="6"/>
  <c r="AP7" i="6"/>
  <c r="AO7" i="6"/>
  <c r="AN7" i="6"/>
  <c r="AM7" i="6"/>
  <c r="AQ11" i="6"/>
  <c r="AN11" i="6"/>
  <c r="AM11" i="6"/>
  <c r="AP11" i="6"/>
  <c r="AO11" i="6"/>
  <c r="DA24" i="15"/>
  <c r="CZ24" i="15"/>
  <c r="DA23" i="15"/>
  <c r="CZ23" i="15"/>
  <c r="DA22" i="15"/>
  <c r="CZ22" i="15"/>
  <c r="DA21" i="15"/>
  <c r="CZ21" i="15"/>
  <c r="CY21" i="15"/>
  <c r="CX21" i="15"/>
  <c r="DA20" i="15"/>
  <c r="CZ20" i="15"/>
  <c r="CY20" i="15"/>
  <c r="CX20" i="15"/>
  <c r="DB19" i="15"/>
  <c r="DA19" i="15"/>
  <c r="CZ19" i="15"/>
  <c r="CY19" i="15"/>
  <c r="CX19" i="15"/>
  <c r="DB18" i="15"/>
  <c r="DA18" i="15"/>
  <c r="CZ18" i="15"/>
  <c r="CY18" i="15"/>
  <c r="CX18" i="15"/>
  <c r="DB17" i="15"/>
  <c r="DA17" i="15"/>
  <c r="CZ17" i="15"/>
  <c r="CY17" i="15"/>
  <c r="CX17" i="15"/>
  <c r="DB16" i="15"/>
  <c r="DA16" i="15"/>
  <c r="CZ16" i="15"/>
  <c r="CY16" i="15"/>
  <c r="CX16" i="15"/>
  <c r="DB15" i="15"/>
  <c r="DA15" i="15"/>
  <c r="CZ15" i="15"/>
  <c r="CY15" i="15"/>
  <c r="CX15" i="15"/>
  <c r="DB14" i="15"/>
  <c r="DA14" i="15"/>
  <c r="CZ14" i="15"/>
  <c r="CY14" i="15"/>
  <c r="CX14" i="15"/>
  <c r="DB13" i="15"/>
  <c r="DA13" i="15"/>
  <c r="CZ13" i="15"/>
  <c r="CY13" i="15"/>
  <c r="CX13" i="15"/>
  <c r="DB12" i="15"/>
  <c r="DA12" i="15"/>
  <c r="CZ12" i="15"/>
  <c r="CY12" i="15"/>
  <c r="CX12" i="15"/>
  <c r="DB11" i="15"/>
  <c r="DA11" i="15"/>
  <c r="CZ11" i="15"/>
  <c r="CY11" i="15"/>
  <c r="CX11" i="15"/>
  <c r="DB10" i="15"/>
  <c r="DA10" i="15"/>
  <c r="CZ10" i="15"/>
  <c r="CY10" i="15"/>
  <c r="CX10" i="15"/>
  <c r="DB9" i="15"/>
  <c r="DA9" i="15"/>
  <c r="CZ9" i="15"/>
  <c r="CY9" i="15"/>
  <c r="CX9" i="15"/>
  <c r="DB8" i="15"/>
  <c r="DA8" i="15"/>
  <c r="CZ8" i="15"/>
  <c r="CY8" i="15"/>
  <c r="CX8" i="15"/>
  <c r="DB7" i="15"/>
  <c r="DA7" i="15"/>
  <c r="CZ7" i="15"/>
  <c r="CY7" i="15"/>
  <c r="CX7" i="15"/>
  <c r="CW19" i="15"/>
  <c r="CW18" i="15"/>
  <c r="CW17" i="15"/>
  <c r="CW16" i="15"/>
  <c r="CW15" i="15"/>
  <c r="CW14" i="15"/>
  <c r="CW13" i="15"/>
  <c r="CW12" i="15"/>
  <c r="CW11" i="15"/>
  <c r="CW10" i="15"/>
  <c r="CW9" i="15"/>
  <c r="CW8" i="15"/>
  <c r="CT19" i="15"/>
  <c r="CS19" i="15"/>
  <c r="CT18" i="15"/>
  <c r="CS18" i="15"/>
  <c r="CT17" i="15"/>
  <c r="CS17" i="15"/>
  <c r="CT16" i="15"/>
  <c r="CS16" i="15"/>
  <c r="CT15" i="15"/>
  <c r="CS15" i="15"/>
  <c r="CT14" i="15"/>
  <c r="CS14" i="15"/>
  <c r="CT13" i="15"/>
  <c r="CS13" i="15"/>
  <c r="CT12" i="15"/>
  <c r="CS12" i="15"/>
  <c r="CT11" i="15"/>
  <c r="CS11" i="15"/>
  <c r="CT10" i="15"/>
  <c r="CS10" i="15"/>
  <c r="CT9" i="15"/>
  <c r="CS9" i="15"/>
  <c r="CT8" i="15"/>
  <c r="CS8" i="15"/>
  <c r="CQ24" i="15"/>
  <c r="CP24" i="15"/>
  <c r="CL24" i="15"/>
  <c r="CK24" i="15"/>
  <c r="CG24" i="15"/>
  <c r="CF24" i="15"/>
  <c r="CB24" i="15"/>
  <c r="CA24" i="15"/>
  <c r="CQ23" i="15"/>
  <c r="CP23" i="15"/>
  <c r="CL23" i="15"/>
  <c r="CK23" i="15"/>
  <c r="CG23" i="15"/>
  <c r="CF23" i="15"/>
  <c r="CB23" i="15"/>
  <c r="CA23" i="15"/>
  <c r="CQ22" i="15"/>
  <c r="CP22" i="15"/>
  <c r="CL22" i="15"/>
  <c r="CK22" i="15"/>
  <c r="CG22" i="15"/>
  <c r="CF22" i="15"/>
  <c r="CB22" i="15"/>
  <c r="CA22" i="15"/>
  <c r="CQ21" i="15"/>
  <c r="CP21" i="15"/>
  <c r="CO21" i="15"/>
  <c r="CN21" i="15"/>
  <c r="CL21" i="15"/>
  <c r="CK21" i="15"/>
  <c r="CJ21" i="15"/>
  <c r="CI21" i="15"/>
  <c r="CG21" i="15"/>
  <c r="CF21" i="15"/>
  <c r="CE21" i="15"/>
  <c r="CD21" i="15"/>
  <c r="CB21" i="15"/>
  <c r="CA21" i="15"/>
  <c r="BZ21" i="15"/>
  <c r="BY21" i="15"/>
  <c r="CQ20" i="15"/>
  <c r="CP20" i="15"/>
  <c r="CO20" i="15"/>
  <c r="CN20" i="15"/>
  <c r="CL20" i="15"/>
  <c r="CK20" i="15"/>
  <c r="CJ20" i="15"/>
  <c r="CI20" i="15"/>
  <c r="CG20" i="15"/>
  <c r="CF20" i="15"/>
  <c r="CE20" i="15"/>
  <c r="CD20" i="15"/>
  <c r="CB20" i="15"/>
  <c r="CA20" i="15"/>
  <c r="BZ20" i="15"/>
  <c r="BY20" i="15"/>
  <c r="CR19" i="15"/>
  <c r="CQ19" i="15"/>
  <c r="CP19" i="15"/>
  <c r="CO19" i="15"/>
  <c r="CN19" i="15"/>
  <c r="CM19" i="15"/>
  <c r="CL19" i="15"/>
  <c r="CK19" i="15"/>
  <c r="CJ19" i="15"/>
  <c r="CI19" i="15"/>
  <c r="CH19" i="15"/>
  <c r="CG19" i="15"/>
  <c r="CF19" i="15"/>
  <c r="CE19" i="15"/>
  <c r="CD19" i="15"/>
  <c r="CC19" i="15"/>
  <c r="CB19" i="15"/>
  <c r="CA19" i="15"/>
  <c r="BZ19" i="15"/>
  <c r="BY19" i="15"/>
  <c r="CR18" i="15"/>
  <c r="CQ18" i="15"/>
  <c r="CP18" i="15"/>
  <c r="CO18" i="15"/>
  <c r="CN18" i="15"/>
  <c r="CM18" i="15"/>
  <c r="CL18" i="15"/>
  <c r="CK18" i="15"/>
  <c r="CJ18" i="15"/>
  <c r="CI18" i="15"/>
  <c r="CH18" i="15"/>
  <c r="CG18" i="15"/>
  <c r="CF18" i="15"/>
  <c r="CE18" i="15"/>
  <c r="CD18" i="15"/>
  <c r="CC18" i="15"/>
  <c r="CB18" i="15"/>
  <c r="CA18" i="15"/>
  <c r="BZ18" i="15"/>
  <c r="BY18" i="15"/>
  <c r="CR17" i="15"/>
  <c r="CQ17" i="15"/>
  <c r="CP17" i="15"/>
  <c r="CO17" i="15"/>
  <c r="CN17" i="15"/>
  <c r="CM17" i="15"/>
  <c r="CL17" i="15"/>
  <c r="CK17" i="15"/>
  <c r="CJ17" i="15"/>
  <c r="CI17" i="15"/>
  <c r="CH17" i="15"/>
  <c r="CG17" i="15"/>
  <c r="CF17" i="15"/>
  <c r="CE17" i="15"/>
  <c r="CD17" i="15"/>
  <c r="CC17" i="15"/>
  <c r="CB17" i="15"/>
  <c r="CA17" i="15"/>
  <c r="BZ17" i="15"/>
  <c r="BY17" i="15"/>
  <c r="CR16" i="15"/>
  <c r="CQ16" i="15"/>
  <c r="CP16" i="15"/>
  <c r="CO16" i="15"/>
  <c r="CN16" i="15"/>
  <c r="CM16" i="15"/>
  <c r="CL16" i="15"/>
  <c r="CK16" i="15"/>
  <c r="CJ16" i="15"/>
  <c r="CI16" i="15"/>
  <c r="CH16" i="15"/>
  <c r="CG16" i="15"/>
  <c r="CF16" i="15"/>
  <c r="CE16" i="15"/>
  <c r="CD16" i="15"/>
  <c r="CC16" i="15"/>
  <c r="CB16" i="15"/>
  <c r="CA16" i="15"/>
  <c r="BZ16" i="15"/>
  <c r="BY16" i="15"/>
  <c r="CR15" i="15"/>
  <c r="CQ15" i="15"/>
  <c r="CP15" i="15"/>
  <c r="CO15" i="15"/>
  <c r="CN15" i="15"/>
  <c r="CM15" i="15"/>
  <c r="CL15" i="15"/>
  <c r="CK15" i="15"/>
  <c r="CJ15" i="15"/>
  <c r="CI15" i="15"/>
  <c r="CH15" i="15"/>
  <c r="CG15" i="15"/>
  <c r="CF15" i="15"/>
  <c r="CE15" i="15"/>
  <c r="CD15" i="15"/>
  <c r="CC15" i="15"/>
  <c r="CB15" i="15"/>
  <c r="CA15" i="15"/>
  <c r="BZ15" i="15"/>
  <c r="BY15" i="15"/>
  <c r="CR14" i="15"/>
  <c r="CQ14" i="15"/>
  <c r="CP14" i="15"/>
  <c r="CO14" i="15"/>
  <c r="CN14" i="15"/>
  <c r="CM14" i="15"/>
  <c r="CL14" i="15"/>
  <c r="CK14" i="15"/>
  <c r="CJ14" i="15"/>
  <c r="CI14" i="15"/>
  <c r="CH14" i="15"/>
  <c r="CG14" i="15"/>
  <c r="CF14" i="15"/>
  <c r="CE14" i="15"/>
  <c r="CD14" i="15"/>
  <c r="CC14" i="15"/>
  <c r="CB14" i="15"/>
  <c r="CA14" i="15"/>
  <c r="BZ14" i="15"/>
  <c r="BY14" i="15"/>
  <c r="CR13" i="15"/>
  <c r="CQ13" i="15"/>
  <c r="CP13" i="15"/>
  <c r="CO13" i="15"/>
  <c r="CN13" i="15"/>
  <c r="CM13" i="15"/>
  <c r="CL13" i="15"/>
  <c r="CK13" i="15"/>
  <c r="CJ13" i="15"/>
  <c r="CI13" i="15"/>
  <c r="CH13" i="15"/>
  <c r="CG13" i="15"/>
  <c r="CF13" i="15"/>
  <c r="CE13" i="15"/>
  <c r="CD13" i="15"/>
  <c r="CC13" i="15"/>
  <c r="CB13" i="15"/>
  <c r="CA13" i="15"/>
  <c r="BZ13" i="15"/>
  <c r="BY13" i="15"/>
  <c r="CR12" i="15"/>
  <c r="CQ12" i="15"/>
  <c r="CP12" i="15"/>
  <c r="CO12" i="15"/>
  <c r="CN12" i="15"/>
  <c r="CM12" i="15"/>
  <c r="CL12" i="15"/>
  <c r="CK12" i="15"/>
  <c r="CJ12" i="15"/>
  <c r="CI12" i="15"/>
  <c r="CH12" i="15"/>
  <c r="CG12" i="15"/>
  <c r="CF12" i="15"/>
  <c r="CE12" i="15"/>
  <c r="CD12" i="15"/>
  <c r="CC12" i="15"/>
  <c r="CB12" i="15"/>
  <c r="CA12" i="15"/>
  <c r="BZ12" i="15"/>
  <c r="BY12" i="15"/>
  <c r="CR11" i="15"/>
  <c r="CQ11" i="15"/>
  <c r="CP11" i="15"/>
  <c r="CO11" i="15"/>
  <c r="CN11" i="15"/>
  <c r="CM11" i="15"/>
  <c r="CL11" i="15"/>
  <c r="CK11" i="15"/>
  <c r="CJ11" i="15"/>
  <c r="CI11" i="15"/>
  <c r="CH11" i="15"/>
  <c r="CG11" i="15"/>
  <c r="CF11" i="15"/>
  <c r="CE11" i="15"/>
  <c r="CD11" i="15"/>
  <c r="CC11" i="15"/>
  <c r="CB11" i="15"/>
  <c r="CA11" i="15"/>
  <c r="BZ11" i="15"/>
  <c r="BY11" i="15"/>
  <c r="CR10" i="15"/>
  <c r="CQ10" i="15"/>
  <c r="CP10" i="15"/>
  <c r="CO10" i="15"/>
  <c r="CN10" i="15"/>
  <c r="CM10" i="15"/>
  <c r="CL10" i="15"/>
  <c r="CK10" i="15"/>
  <c r="CJ10" i="15"/>
  <c r="CI10" i="15"/>
  <c r="CH10" i="15"/>
  <c r="CG10" i="15"/>
  <c r="CF10" i="15"/>
  <c r="CE10" i="15"/>
  <c r="CD10" i="15"/>
  <c r="CC10" i="15"/>
  <c r="CB10" i="15"/>
  <c r="CA10" i="15"/>
  <c r="BZ10" i="15"/>
  <c r="BY10" i="15"/>
  <c r="CR9" i="15"/>
  <c r="CQ9" i="15"/>
  <c r="CP9" i="15"/>
  <c r="CO9" i="15"/>
  <c r="CN9" i="15"/>
  <c r="CM9" i="15"/>
  <c r="CL9" i="15"/>
  <c r="CK9" i="15"/>
  <c r="CJ9" i="15"/>
  <c r="CI9" i="15"/>
  <c r="CH9" i="15"/>
  <c r="CG9" i="15"/>
  <c r="CF9" i="15"/>
  <c r="CE9" i="15"/>
  <c r="CD9" i="15"/>
  <c r="CC9" i="15"/>
  <c r="CB9" i="15"/>
  <c r="CA9" i="15"/>
  <c r="BZ9" i="15"/>
  <c r="BY9" i="15"/>
  <c r="CR8" i="15"/>
  <c r="CQ8" i="15"/>
  <c r="CP8" i="15"/>
  <c r="CO8" i="15"/>
  <c r="CN8" i="15"/>
  <c r="CM8" i="15"/>
  <c r="CL8" i="15"/>
  <c r="CK8" i="15"/>
  <c r="CJ8" i="15"/>
  <c r="CI8" i="15"/>
  <c r="CH8" i="15"/>
  <c r="CG8" i="15"/>
  <c r="CF8" i="15"/>
  <c r="CE8" i="15"/>
  <c r="CD8" i="15"/>
  <c r="CC8" i="15"/>
  <c r="CB8" i="15"/>
  <c r="CA8" i="15"/>
  <c r="BZ8" i="15"/>
  <c r="BY8" i="15"/>
  <c r="CR7" i="15"/>
  <c r="CQ7" i="15"/>
  <c r="CP7" i="15"/>
  <c r="CO7" i="15"/>
  <c r="CN7" i="15"/>
  <c r="CM7" i="15"/>
  <c r="CL7" i="15"/>
  <c r="CK7" i="15"/>
  <c r="CJ7" i="15"/>
  <c r="CI7" i="15"/>
  <c r="CH7" i="15"/>
  <c r="CG7" i="15"/>
  <c r="CF7" i="15"/>
  <c r="CE7" i="15"/>
  <c r="CD7" i="15"/>
  <c r="CC7" i="15"/>
  <c r="CB7" i="15"/>
  <c r="CA7" i="15"/>
  <c r="BZ7" i="15"/>
  <c r="BY7" i="15"/>
  <c r="BW24" i="15"/>
  <c r="BV24" i="15"/>
  <c r="BW23" i="15"/>
  <c r="BV23" i="15"/>
  <c r="BW22" i="15"/>
  <c r="BV22" i="15"/>
  <c r="BW21" i="15"/>
  <c r="BV21" i="15"/>
  <c r="BU21" i="15"/>
  <c r="BT21" i="15"/>
  <c r="BW20" i="15"/>
  <c r="BV20" i="15"/>
  <c r="BU20" i="15"/>
  <c r="BT20" i="15"/>
  <c r="BX19" i="15"/>
  <c r="BW19" i="15"/>
  <c r="BV19" i="15"/>
  <c r="BU19" i="15"/>
  <c r="BT19" i="15"/>
  <c r="BX18" i="15"/>
  <c r="BW18" i="15"/>
  <c r="BV18" i="15"/>
  <c r="BU18" i="15"/>
  <c r="BT18" i="15"/>
  <c r="BX17" i="15"/>
  <c r="BW17" i="15"/>
  <c r="BV17" i="15"/>
  <c r="BU17" i="15"/>
  <c r="BT17" i="15"/>
  <c r="BX16" i="15"/>
  <c r="BW16" i="15"/>
  <c r="BV16" i="15"/>
  <c r="BU16" i="15"/>
  <c r="BT16" i="15"/>
  <c r="BX15" i="15"/>
  <c r="BW15" i="15"/>
  <c r="BV15" i="15"/>
  <c r="BU15" i="15"/>
  <c r="BT15" i="15"/>
  <c r="BX14" i="15"/>
  <c r="BW14" i="15"/>
  <c r="BV14" i="15"/>
  <c r="BU14" i="15"/>
  <c r="BT14" i="15"/>
  <c r="BX13" i="15"/>
  <c r="BW13" i="15"/>
  <c r="BV13" i="15"/>
  <c r="BU13" i="15"/>
  <c r="BT13" i="15"/>
  <c r="BX12" i="15"/>
  <c r="BW12" i="15"/>
  <c r="BV12" i="15"/>
  <c r="BU12" i="15"/>
  <c r="BT12" i="15"/>
  <c r="BX11" i="15"/>
  <c r="BW11" i="15"/>
  <c r="BV11" i="15"/>
  <c r="BU11" i="15"/>
  <c r="BT11" i="15"/>
  <c r="BX10" i="15"/>
  <c r="BW10" i="15"/>
  <c r="BV10" i="15"/>
  <c r="BU10" i="15"/>
  <c r="BT10" i="15"/>
  <c r="BX9" i="15"/>
  <c r="BW9" i="15"/>
  <c r="BV9" i="15"/>
  <c r="BU9" i="15"/>
  <c r="BT9" i="15"/>
  <c r="BX8" i="15"/>
  <c r="BW8" i="15"/>
  <c r="BV8" i="15"/>
  <c r="BU8" i="15"/>
  <c r="BT8" i="15"/>
  <c r="BX7" i="15"/>
  <c r="BW7" i="15"/>
  <c r="BV7" i="15"/>
  <c r="BU7" i="15"/>
  <c r="BT7" i="15"/>
  <c r="BS19" i="6"/>
  <c r="BS18" i="6"/>
  <c r="BS17" i="6"/>
  <c r="BS16" i="6"/>
  <c r="BS15" i="6"/>
  <c r="BS14" i="6"/>
  <c r="BS13" i="6"/>
  <c r="BS12" i="6"/>
  <c r="BS11" i="6"/>
  <c r="BS10" i="6"/>
  <c r="BS9" i="6"/>
  <c r="BS8" i="6"/>
  <c r="BR24" i="6"/>
  <c r="BR23" i="6"/>
  <c r="BR22" i="6"/>
  <c r="BR21" i="6"/>
  <c r="BR20" i="6"/>
  <c r="BR19" i="6"/>
  <c r="BR18" i="6"/>
  <c r="BR17" i="6"/>
  <c r="BR16" i="6"/>
  <c r="BR15" i="6"/>
  <c r="BR14" i="6"/>
  <c r="BR13" i="6"/>
  <c r="BQ24" i="6"/>
  <c r="BQ23" i="6"/>
  <c r="BQ22" i="6"/>
  <c r="BQ21" i="6"/>
  <c r="BQ20" i="6"/>
  <c r="BQ19" i="6"/>
  <c r="BQ18" i="6"/>
  <c r="BQ17" i="6"/>
  <c r="BQ16" i="6"/>
  <c r="BQ15" i="6"/>
  <c r="BQ14" i="6"/>
  <c r="BQ13" i="6"/>
  <c r="BQ12" i="6"/>
  <c r="BQ11" i="6"/>
  <c r="D98" i="6"/>
  <c r="G98" i="6"/>
  <c r="C98" i="6"/>
  <c r="BP21" i="6"/>
  <c r="BP20" i="6"/>
  <c r="BP19" i="6"/>
  <c r="BP18" i="6"/>
  <c r="BP17" i="6"/>
  <c r="BP16" i="6"/>
  <c r="BP15" i="6"/>
  <c r="BP14" i="6"/>
  <c r="BP13" i="6"/>
  <c r="BP12" i="6"/>
  <c r="BP11" i="6"/>
  <c r="BP10" i="6"/>
  <c r="BO21" i="6"/>
  <c r="BO20" i="6"/>
  <c r="BO19" i="6"/>
  <c r="BO18" i="6"/>
  <c r="BO17" i="6"/>
  <c r="BO16" i="6"/>
  <c r="BO15" i="6"/>
  <c r="BO14" i="6"/>
  <c r="BO13" i="6"/>
  <c r="BO12" i="6"/>
  <c r="BO11" i="6"/>
  <c r="BO10" i="6"/>
  <c r="AV19" i="14"/>
  <c r="J1" i="12"/>
  <c r="K1" i="12"/>
  <c r="L1" i="12"/>
  <c r="M1" i="12"/>
  <c r="N1" i="12"/>
  <c r="O1" i="12"/>
  <c r="P1" i="12"/>
  <c r="Q1" i="12"/>
  <c r="R1" i="12"/>
  <c r="S1" i="12"/>
  <c r="T1" i="12"/>
  <c r="U1" i="12"/>
  <c r="V1" i="12"/>
  <c r="W1" i="12"/>
  <c r="X1" i="12"/>
  <c r="Y1" i="12"/>
  <c r="Z1" i="12"/>
  <c r="AA1" i="12"/>
  <c r="AB1" i="12"/>
  <c r="AC1" i="12"/>
  <c r="AD1" i="12"/>
  <c r="AE1" i="12"/>
  <c r="AF1" i="12"/>
  <c r="AG1" i="12"/>
  <c r="AH1" i="12"/>
  <c r="AI1" i="12"/>
  <c r="AJ1" i="12"/>
  <c r="AK1" i="12"/>
  <c r="AL1" i="12"/>
  <c r="AM1" i="12"/>
  <c r="AN1" i="12"/>
  <c r="AO1" i="12"/>
  <c r="AP1" i="12"/>
  <c r="AQ1" i="12"/>
  <c r="AR1" i="12"/>
  <c r="AS1" i="12"/>
  <c r="AT1" i="12"/>
  <c r="AU1" i="12"/>
  <c r="AV1" i="12"/>
  <c r="AW1" i="12"/>
  <c r="AX1" i="12"/>
  <c r="AY1" i="12"/>
  <c r="AZ1" i="12"/>
  <c r="BA1" i="12"/>
  <c r="BB1" i="12"/>
  <c r="BC1" i="12"/>
  <c r="AV12" i="14"/>
  <c r="AV9" i="14"/>
  <c r="AV26" i="14"/>
  <c r="AV36" i="14"/>
  <c r="AV40" i="14"/>
  <c r="AV42" i="14"/>
  <c r="AV34" i="14"/>
  <c r="AV25" i="14"/>
  <c r="AV17" i="14"/>
  <c r="AV20" i="14"/>
  <c r="AV21" i="14"/>
  <c r="AV27" i="14"/>
  <c r="AV41" i="14"/>
  <c r="AV13" i="14"/>
  <c r="AV15" i="14"/>
  <c r="AV31" i="14"/>
  <c r="AV37" i="14"/>
  <c r="AV38" i="14"/>
  <c r="AV18" i="14"/>
  <c r="AV39" i="14"/>
  <c r="AV43" i="14"/>
  <c r="AV29" i="14"/>
  <c r="AV28" i="14"/>
  <c r="AV14" i="14"/>
  <c r="AV16" i="14"/>
  <c r="AV10" i="14"/>
  <c r="AV32" i="14"/>
  <c r="AV33" i="14"/>
  <c r="AV22" i="14"/>
  <c r="AV24" i="14"/>
  <c r="AV11" i="14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5" i="12"/>
  <c r="C114" i="12"/>
  <c r="C113" i="12"/>
  <c r="C112" i="12"/>
  <c r="C111" i="12"/>
  <c r="C110" i="12"/>
  <c r="C109" i="12"/>
  <c r="C108" i="12"/>
  <c r="C107" i="12"/>
  <c r="C106" i="12"/>
  <c r="C104" i="12"/>
  <c r="C103" i="12"/>
  <c r="C102" i="12"/>
  <c r="C101" i="12"/>
  <c r="C100" i="12"/>
  <c r="C99" i="12"/>
  <c r="C98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1" i="12"/>
  <c r="C80" i="12"/>
  <c r="C79" i="12"/>
  <c r="C78" i="12"/>
  <c r="C77" i="12"/>
  <c r="C76" i="12"/>
  <c r="C75" i="12"/>
  <c r="C74" i="12"/>
  <c r="C73" i="12"/>
  <c r="C72" i="12"/>
  <c r="C71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7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8" i="12"/>
  <c r="C7" i="12"/>
  <c r="C6" i="12"/>
  <c r="C5" i="12"/>
  <c r="D59" i="11"/>
  <c r="BB12" i="6"/>
  <c r="B59" i="11"/>
  <c r="BB9" i="6"/>
  <c r="BB26" i="6"/>
  <c r="B42" i="11"/>
  <c r="D35" i="11"/>
  <c r="B35" i="11"/>
  <c r="D33" i="11"/>
  <c r="BB7" i="6"/>
  <c r="B33" i="11"/>
  <c r="D28" i="11"/>
  <c r="BB36" i="6"/>
  <c r="B28" i="11"/>
  <c r="D26" i="11"/>
  <c r="B26" i="11"/>
  <c r="D24" i="11"/>
  <c r="B24" i="11"/>
  <c r="D23" i="11"/>
  <c r="B23" i="11"/>
  <c r="D19" i="11"/>
  <c r="BB40" i="6"/>
  <c r="B19" i="11"/>
  <c r="D15" i="11"/>
  <c r="B15" i="11"/>
  <c r="D11" i="11"/>
  <c r="B11" i="11"/>
  <c r="D10" i="11"/>
  <c r="B10" i="11"/>
  <c r="B4" i="11"/>
  <c r="D53" i="11"/>
  <c r="B53" i="11"/>
  <c r="D45" i="11"/>
  <c r="B45" i="11"/>
  <c r="D39" i="11"/>
  <c r="BB42" i="6"/>
  <c r="B39" i="11"/>
  <c r="D30" i="11"/>
  <c r="B30" i="11"/>
  <c r="D21" i="11"/>
  <c r="B21" i="11"/>
  <c r="BB34" i="6"/>
  <c r="B62" i="11"/>
  <c r="BB25" i="6"/>
  <c r="BB17" i="6"/>
  <c r="BB20" i="6"/>
  <c r="B41" i="11"/>
  <c r="D34" i="11"/>
  <c r="B34" i="11"/>
  <c r="D32" i="11"/>
  <c r="BB21" i="6"/>
  <c r="B32" i="11"/>
  <c r="BB8" i="6"/>
  <c r="BB27" i="6"/>
  <c r="BB41" i="6"/>
  <c r="B55" i="11"/>
  <c r="D44" i="11"/>
  <c r="BB13" i="6"/>
  <c r="B44" i="11"/>
  <c r="BB15" i="6"/>
  <c r="BB31" i="6"/>
  <c r="BB37" i="6"/>
  <c r="B14" i="11"/>
  <c r="D58" i="11"/>
  <c r="BB38" i="6"/>
  <c r="B58" i="11"/>
  <c r="BB18" i="6"/>
  <c r="D25" i="11"/>
  <c r="BB39" i="6"/>
  <c r="B25" i="11"/>
  <c r="BB43" i="6"/>
  <c r="B8" i="11"/>
  <c r="D16" i="11"/>
  <c r="B16" i="11"/>
  <c r="D36" i="11"/>
  <c r="B36" i="11"/>
  <c r="D9" i="11"/>
  <c r="BB29" i="6"/>
  <c r="B9" i="11"/>
  <c r="BB28" i="6"/>
  <c r="D50" i="11"/>
  <c r="BB14" i="6"/>
  <c r="B50" i="11"/>
  <c r="BB16" i="6"/>
  <c r="BB10" i="6"/>
  <c r="D31" i="11"/>
  <c r="B31" i="11"/>
  <c r="D51" i="11"/>
  <c r="B51" i="11"/>
  <c r="D38" i="11"/>
  <c r="BB32" i="6"/>
  <c r="B38" i="11"/>
  <c r="D40" i="11"/>
  <c r="BB33" i="6"/>
  <c r="B40" i="11"/>
  <c r="D52" i="11"/>
  <c r="B52" i="11"/>
  <c r="D57" i="11"/>
  <c r="B57" i="11"/>
  <c r="D20" i="11"/>
  <c r="BB22" i="6"/>
  <c r="B20" i="11"/>
  <c r="BB24" i="6"/>
  <c r="BB11" i="6"/>
  <c r="BB19" i="6"/>
  <c r="Z2" i="11"/>
  <c r="AC2" i="11"/>
  <c r="AF2" i="11"/>
  <c r="AI2" i="11"/>
  <c r="AL2" i="11"/>
  <c r="AO2" i="11"/>
  <c r="AR2" i="11"/>
  <c r="AU2" i="11"/>
  <c r="AX2" i="11"/>
  <c r="BA2" i="11"/>
  <c r="BD2" i="11"/>
  <c r="BG2" i="11"/>
  <c r="BJ2" i="11"/>
  <c r="BM2" i="11"/>
  <c r="BP2" i="11"/>
  <c r="BS2" i="11"/>
  <c r="BV2" i="11"/>
  <c r="BY2" i="11"/>
  <c r="CB2" i="11"/>
  <c r="CE2" i="11"/>
  <c r="CH2" i="11"/>
  <c r="CK2" i="11"/>
  <c r="CN2" i="11"/>
  <c r="CQ2" i="11"/>
  <c r="CT2" i="11"/>
  <c r="CW2" i="11"/>
  <c r="CZ2" i="11"/>
  <c r="DC2" i="11"/>
  <c r="DF2" i="11"/>
  <c r="DI2" i="11"/>
  <c r="DL2" i="11"/>
  <c r="DO2" i="11"/>
  <c r="DR2" i="11"/>
  <c r="DU2" i="11"/>
  <c r="DX2" i="11"/>
  <c r="EA2" i="11"/>
  <c r="ED2" i="11"/>
  <c r="EG2" i="11"/>
  <c r="EJ2" i="11"/>
  <c r="EM2" i="11"/>
  <c r="EP2" i="11"/>
  <c r="ES2" i="11"/>
  <c r="EV2" i="11"/>
  <c r="EY2" i="11"/>
  <c r="FB2" i="11"/>
  <c r="BI7" i="15"/>
  <c r="BJ7" i="15"/>
  <c r="BK7" i="15"/>
  <c r="BL7" i="15"/>
  <c r="BM7" i="15"/>
  <c r="BI8" i="15"/>
  <c r="BJ8" i="15"/>
  <c r="BK8" i="15"/>
  <c r="BL8" i="15"/>
  <c r="BI9" i="15"/>
  <c r="BJ9" i="15"/>
  <c r="BK9" i="15"/>
  <c r="BL9" i="15"/>
  <c r="BM9" i="15"/>
  <c r="BI10" i="15"/>
  <c r="BJ10" i="15"/>
  <c r="BK10" i="15"/>
  <c r="BL10" i="15"/>
  <c r="BM10" i="15"/>
  <c r="BI11" i="15"/>
  <c r="BJ11" i="15"/>
  <c r="BK11" i="15"/>
  <c r="BL11" i="15"/>
  <c r="BM11" i="15"/>
  <c r="BI12" i="15"/>
  <c r="BJ12" i="15"/>
  <c r="BK12" i="15"/>
  <c r="BL12" i="15"/>
  <c r="BM12" i="15"/>
  <c r="BI13" i="15"/>
  <c r="BJ13" i="15"/>
  <c r="BK13" i="15"/>
  <c r="BL13" i="15"/>
  <c r="BM13" i="15"/>
  <c r="BI14" i="15"/>
  <c r="BJ14" i="15"/>
  <c r="BK14" i="15"/>
  <c r="BL14" i="15"/>
  <c r="BM14" i="15"/>
  <c r="BI15" i="15"/>
  <c r="BJ15" i="15"/>
  <c r="BK15" i="15"/>
  <c r="BL15" i="15"/>
  <c r="BM15" i="15"/>
  <c r="BI16" i="15"/>
  <c r="BJ16" i="15"/>
  <c r="BK16" i="15"/>
  <c r="BL16" i="15"/>
  <c r="BI17" i="15"/>
  <c r="BJ17" i="15"/>
  <c r="BK17" i="15"/>
  <c r="BL17" i="15"/>
  <c r="BM17" i="15"/>
  <c r="BI18" i="15"/>
  <c r="BJ18" i="15"/>
  <c r="BK18" i="15"/>
  <c r="BL18" i="15"/>
  <c r="BM18" i="15"/>
  <c r="BI19" i="15"/>
  <c r="BJ19" i="15"/>
  <c r="BK19" i="15"/>
  <c r="BL19" i="15"/>
  <c r="BM19" i="15"/>
  <c r="BI20" i="15"/>
  <c r="BJ20" i="15"/>
  <c r="BK20" i="15"/>
  <c r="BL20" i="15"/>
  <c r="BM20" i="15"/>
  <c r="BI21" i="15"/>
  <c r="BJ21" i="15"/>
  <c r="BK21" i="15"/>
  <c r="BL21" i="15"/>
  <c r="BM21" i="15"/>
  <c r="BI22" i="15"/>
  <c r="BJ22" i="15"/>
  <c r="BK22" i="15"/>
  <c r="BL22" i="15"/>
  <c r="BM22" i="15"/>
  <c r="BI23" i="15"/>
  <c r="BJ23" i="15"/>
  <c r="BK23" i="15"/>
  <c r="BL23" i="15"/>
  <c r="BM23" i="15"/>
  <c r="BI24" i="15"/>
  <c r="BJ24" i="15"/>
  <c r="BK24" i="15"/>
  <c r="BL24" i="15"/>
  <c r="BI25" i="15"/>
  <c r="BJ25" i="15"/>
  <c r="BK25" i="15"/>
  <c r="BL25" i="15"/>
  <c r="BM25" i="15"/>
  <c r="BI26" i="15"/>
  <c r="BJ26" i="15"/>
  <c r="BK26" i="15"/>
  <c r="BL26" i="15"/>
  <c r="BM26" i="15"/>
  <c r="BI27" i="15"/>
  <c r="BJ27" i="15"/>
  <c r="BK27" i="15"/>
  <c r="BL27" i="15"/>
  <c r="BM27" i="15"/>
  <c r="BI28" i="15"/>
  <c r="BJ28" i="15"/>
  <c r="BK28" i="15"/>
  <c r="BL28" i="15"/>
  <c r="BM28" i="15"/>
  <c r="BI29" i="15"/>
  <c r="BJ29" i="15"/>
  <c r="BK29" i="15"/>
  <c r="BL29" i="15"/>
  <c r="BM29" i="15"/>
  <c r="BI30" i="15"/>
  <c r="BJ30" i="15"/>
  <c r="BK30" i="15"/>
  <c r="BL30" i="15"/>
  <c r="BM30" i="15"/>
  <c r="BI31" i="15"/>
  <c r="BJ31" i="15"/>
  <c r="BK31" i="15"/>
  <c r="BL31" i="15"/>
  <c r="BM31" i="15"/>
  <c r="BI32" i="15"/>
  <c r="BJ32" i="15"/>
  <c r="BK32" i="15"/>
  <c r="BL32" i="15"/>
  <c r="BI33" i="15"/>
  <c r="BJ33" i="15"/>
  <c r="BK33" i="15"/>
  <c r="BL33" i="15"/>
  <c r="BM33" i="15"/>
  <c r="BI34" i="15"/>
  <c r="BJ34" i="15"/>
  <c r="BK34" i="15"/>
  <c r="BL34" i="15"/>
  <c r="BM34" i="15"/>
  <c r="BI35" i="15"/>
  <c r="BJ35" i="15"/>
  <c r="BK35" i="15"/>
  <c r="BL35" i="15"/>
  <c r="BM35" i="15"/>
  <c r="BI36" i="15"/>
  <c r="BJ36" i="15"/>
  <c r="BK36" i="15"/>
  <c r="BL36" i="15"/>
  <c r="BM36" i="15"/>
  <c r="BI37" i="15"/>
  <c r="BJ37" i="15"/>
  <c r="BK37" i="15"/>
  <c r="BL37" i="15"/>
  <c r="BM37" i="15"/>
  <c r="BI38" i="15"/>
  <c r="BJ38" i="15"/>
  <c r="BK38" i="15"/>
  <c r="BL38" i="15"/>
  <c r="BM38" i="15"/>
  <c r="BI39" i="15"/>
  <c r="BJ39" i="15"/>
  <c r="BK39" i="15"/>
  <c r="BL39" i="15"/>
  <c r="BM39" i="15"/>
  <c r="BI40" i="15"/>
  <c r="BJ40" i="15"/>
  <c r="BK40" i="15"/>
  <c r="BL40" i="15"/>
  <c r="BI41" i="15"/>
  <c r="BJ41" i="15"/>
  <c r="BK41" i="15"/>
  <c r="BL41" i="15"/>
  <c r="BM41" i="15"/>
  <c r="BI42" i="15"/>
  <c r="BJ42" i="15"/>
  <c r="BK42" i="15"/>
  <c r="BL42" i="15"/>
  <c r="BM42" i="15"/>
  <c r="BI43" i="15"/>
  <c r="BJ43" i="15"/>
  <c r="BK43" i="15"/>
  <c r="BL43" i="15"/>
  <c r="BM43" i="15"/>
  <c r="BI44" i="15"/>
  <c r="BJ44" i="15"/>
  <c r="BK44" i="15"/>
  <c r="BL44" i="15"/>
  <c r="BM44" i="15"/>
  <c r="BI45" i="15"/>
  <c r="BJ45" i="15"/>
  <c r="BK45" i="15"/>
  <c r="BL45" i="15"/>
  <c r="BM45" i="15"/>
  <c r="BI46" i="15"/>
  <c r="BJ46" i="15"/>
  <c r="BK46" i="15"/>
  <c r="BL46" i="15"/>
  <c r="BM46" i="15"/>
  <c r="BI47" i="15"/>
  <c r="BJ47" i="15"/>
  <c r="BK47" i="15"/>
  <c r="BL47" i="15"/>
  <c r="BM47" i="15"/>
  <c r="BI48" i="15"/>
  <c r="BJ48" i="15"/>
  <c r="BK48" i="15"/>
  <c r="BL48" i="15"/>
  <c r="BI49" i="15"/>
  <c r="BJ49" i="15"/>
  <c r="BK49" i="15"/>
  <c r="BL49" i="15"/>
  <c r="BM49" i="15"/>
  <c r="BI50" i="15"/>
  <c r="BJ50" i="15"/>
  <c r="BK50" i="15"/>
  <c r="BL50" i="15"/>
  <c r="BM50" i="15"/>
  <c r="BI51" i="15"/>
  <c r="BJ51" i="15"/>
  <c r="BK51" i="15"/>
  <c r="BL51" i="15"/>
  <c r="BM51" i="15"/>
  <c r="BI52" i="15"/>
  <c r="BJ52" i="15"/>
  <c r="BK52" i="15"/>
  <c r="BL52" i="15"/>
  <c r="BM52" i="15"/>
  <c r="BI53" i="15"/>
  <c r="BJ53" i="15"/>
  <c r="BK53" i="15"/>
  <c r="BL53" i="15"/>
  <c r="BM53" i="15"/>
  <c r="BI54" i="15"/>
  <c r="BJ54" i="15"/>
  <c r="BK54" i="15"/>
  <c r="BL54" i="15"/>
  <c r="BM54" i="15"/>
  <c r="BI55" i="15"/>
  <c r="BJ55" i="15"/>
  <c r="BK55" i="15"/>
  <c r="BL55" i="15"/>
  <c r="BM55" i="15"/>
  <c r="BI56" i="15"/>
  <c r="BJ56" i="15"/>
  <c r="BK56" i="15"/>
  <c r="BL56" i="15"/>
  <c r="BI57" i="15"/>
  <c r="BJ57" i="15"/>
  <c r="BK57" i="15"/>
  <c r="BL57" i="15"/>
  <c r="BM57" i="15"/>
  <c r="BI58" i="15"/>
  <c r="BJ58" i="15"/>
  <c r="BK58" i="15"/>
  <c r="BL58" i="15"/>
  <c r="BM58" i="15"/>
  <c r="BI59" i="15"/>
  <c r="BJ59" i="15"/>
  <c r="BK59" i="15"/>
  <c r="BL59" i="15"/>
  <c r="BM59" i="15"/>
  <c r="BI60" i="15"/>
  <c r="BJ60" i="15"/>
  <c r="BK60" i="15"/>
  <c r="BL60" i="15"/>
  <c r="BM60" i="15"/>
  <c r="BI61" i="15"/>
  <c r="BJ61" i="15"/>
  <c r="BK61" i="15"/>
  <c r="BL61" i="15"/>
  <c r="BM61" i="15"/>
  <c r="BI62" i="15"/>
  <c r="BJ62" i="15"/>
  <c r="BK62" i="15"/>
  <c r="BL62" i="15"/>
  <c r="BM62" i="15"/>
  <c r="BI63" i="15"/>
  <c r="BJ63" i="15"/>
  <c r="BK63" i="15"/>
  <c r="BL63" i="15"/>
  <c r="BM63" i="15"/>
  <c r="BI64" i="15"/>
  <c r="BJ64" i="15"/>
  <c r="BK64" i="15"/>
  <c r="BL64" i="15"/>
  <c r="BI65" i="15"/>
  <c r="BJ65" i="15"/>
  <c r="BK65" i="15"/>
  <c r="BL65" i="15"/>
  <c r="BM65" i="15"/>
  <c r="BI66" i="15"/>
  <c r="BJ66" i="15"/>
  <c r="BK66" i="15"/>
  <c r="BL66" i="15"/>
  <c r="BM66" i="15"/>
  <c r="BI67" i="15"/>
  <c r="BJ67" i="15"/>
  <c r="BK67" i="15"/>
  <c r="BL67" i="15"/>
  <c r="BM67" i="15"/>
  <c r="BI68" i="15"/>
  <c r="BJ68" i="15"/>
  <c r="BK68" i="15"/>
  <c r="BL68" i="15"/>
  <c r="BM68" i="15"/>
  <c r="BI69" i="15"/>
  <c r="BJ69" i="15"/>
  <c r="BK69" i="15"/>
  <c r="BL69" i="15"/>
  <c r="BM69" i="15"/>
  <c r="BI70" i="15"/>
  <c r="BJ70" i="15"/>
  <c r="BK70" i="15"/>
  <c r="BL70" i="15"/>
  <c r="BM70" i="15"/>
  <c r="BI71" i="15"/>
  <c r="BJ71" i="15"/>
  <c r="BK71" i="15"/>
  <c r="BL71" i="15"/>
  <c r="BM71" i="15"/>
  <c r="BI72" i="15"/>
  <c r="BJ72" i="15"/>
  <c r="BK72" i="15"/>
  <c r="BL72" i="15"/>
  <c r="BI73" i="15"/>
  <c r="BJ73" i="15"/>
  <c r="BK73" i="15"/>
  <c r="BL73" i="15"/>
  <c r="BM73" i="15"/>
  <c r="BI74" i="15"/>
  <c r="BJ74" i="15"/>
  <c r="BK74" i="15"/>
  <c r="BL74" i="15"/>
  <c r="BM74" i="15"/>
  <c r="BI75" i="15"/>
  <c r="BJ75" i="15"/>
  <c r="BK75" i="15"/>
  <c r="BL75" i="15"/>
  <c r="BM75" i="15"/>
  <c r="BI76" i="15"/>
  <c r="BJ76" i="15"/>
  <c r="BK76" i="15"/>
  <c r="BL76" i="15"/>
  <c r="BM76" i="15"/>
  <c r="BI77" i="15"/>
  <c r="BJ77" i="15"/>
  <c r="BK77" i="15"/>
  <c r="BL77" i="15"/>
  <c r="BM77" i="15"/>
  <c r="BI78" i="15"/>
  <c r="BJ78" i="15"/>
  <c r="BK78" i="15"/>
  <c r="BL78" i="15"/>
  <c r="BM78" i="15"/>
  <c r="BI79" i="15"/>
  <c r="BJ79" i="15"/>
  <c r="BK79" i="15"/>
  <c r="BL79" i="15"/>
  <c r="BM79" i="15"/>
  <c r="BI80" i="15"/>
  <c r="BJ80" i="15"/>
  <c r="BK80" i="15"/>
  <c r="BL80" i="15"/>
  <c r="BI81" i="15"/>
  <c r="BJ81" i="15"/>
  <c r="BK81" i="15"/>
  <c r="BL81" i="15"/>
  <c r="BM81" i="15"/>
  <c r="BI82" i="15"/>
  <c r="BJ82" i="15"/>
  <c r="BK82" i="15"/>
  <c r="BL82" i="15"/>
  <c r="BM82" i="15"/>
  <c r="BI83" i="15"/>
  <c r="BJ83" i="15"/>
  <c r="BK83" i="15"/>
  <c r="BL83" i="15"/>
  <c r="BM83" i="15"/>
  <c r="BI84" i="15"/>
  <c r="BJ84" i="15"/>
  <c r="BK84" i="15"/>
  <c r="BL84" i="15"/>
  <c r="BM84" i="15"/>
  <c r="BI85" i="15"/>
  <c r="BJ85" i="15"/>
  <c r="BK85" i="15"/>
  <c r="BL85" i="15"/>
  <c r="BM85" i="15"/>
  <c r="BI86" i="15"/>
  <c r="BJ86" i="15"/>
  <c r="BK86" i="15"/>
  <c r="BL86" i="15"/>
  <c r="BM86" i="15"/>
  <c r="BI87" i="15"/>
  <c r="BJ87" i="15"/>
  <c r="BK87" i="15"/>
  <c r="BL87" i="15"/>
  <c r="BM87" i="15"/>
  <c r="BI88" i="15"/>
  <c r="BJ88" i="15"/>
  <c r="BK88" i="15"/>
  <c r="BL88" i="15"/>
  <c r="BI89" i="15"/>
  <c r="BJ89" i="15"/>
  <c r="BK89" i="15"/>
  <c r="BL89" i="15"/>
  <c r="BM89" i="15"/>
  <c r="BI90" i="15"/>
  <c r="BJ90" i="15"/>
  <c r="BK90" i="15"/>
  <c r="BL90" i="15"/>
  <c r="BM90" i="15"/>
  <c r="BI91" i="15"/>
  <c r="BJ91" i="15"/>
  <c r="BK91" i="15"/>
  <c r="BL91" i="15"/>
  <c r="BM91" i="15"/>
  <c r="BI92" i="15"/>
  <c r="BJ92" i="15"/>
  <c r="BK92" i="15"/>
  <c r="BL92" i="15"/>
  <c r="BM92" i="15"/>
  <c r="BI93" i="15"/>
  <c r="BJ93" i="15"/>
  <c r="BK93" i="15"/>
  <c r="BL93" i="15"/>
  <c r="BM93" i="15"/>
  <c r="BI94" i="15"/>
  <c r="BJ94" i="15"/>
  <c r="BK94" i="15"/>
  <c r="BL94" i="15"/>
  <c r="BM94" i="15"/>
  <c r="BI95" i="15"/>
  <c r="BJ95" i="15"/>
  <c r="BK95" i="15"/>
  <c r="BL95" i="15"/>
  <c r="BM95" i="15"/>
  <c r="BI96" i="15"/>
  <c r="BJ96" i="15"/>
  <c r="BK96" i="15"/>
  <c r="BL96" i="15"/>
  <c r="AK126" i="15"/>
  <c r="AJ126" i="15"/>
  <c r="AI126" i="15"/>
  <c r="AH126" i="15"/>
  <c r="AG126" i="15"/>
  <c r="AF126" i="15"/>
  <c r="AE126" i="15"/>
  <c r="AD126" i="15"/>
  <c r="AC126" i="15"/>
  <c r="AB126" i="15"/>
  <c r="AA126" i="15"/>
  <c r="Z126" i="15"/>
  <c r="Y126" i="15"/>
  <c r="X126" i="15"/>
  <c r="W126" i="15"/>
  <c r="V126" i="15"/>
  <c r="U126" i="15"/>
  <c r="T126" i="15"/>
  <c r="S126" i="15"/>
  <c r="R126" i="15"/>
  <c r="Q126" i="15"/>
  <c r="P126" i="15"/>
  <c r="O126" i="15"/>
  <c r="N126" i="15"/>
  <c r="M126" i="15"/>
  <c r="L126" i="15"/>
  <c r="K126" i="15"/>
  <c r="J126" i="15"/>
  <c r="I126" i="15"/>
  <c r="AK125" i="15"/>
  <c r="AJ125" i="15"/>
  <c r="AI125" i="15"/>
  <c r="AH125" i="15"/>
  <c r="AG125" i="15"/>
  <c r="AF125" i="15"/>
  <c r="AE125" i="15"/>
  <c r="AD125" i="15"/>
  <c r="AC125" i="15"/>
  <c r="AB125" i="15"/>
  <c r="AA125" i="15"/>
  <c r="Z125" i="15"/>
  <c r="Y125" i="15"/>
  <c r="X125" i="15"/>
  <c r="W125" i="15"/>
  <c r="V125" i="15"/>
  <c r="U125" i="15"/>
  <c r="T125" i="15"/>
  <c r="S125" i="15"/>
  <c r="R125" i="15"/>
  <c r="Q125" i="15"/>
  <c r="P125" i="15"/>
  <c r="O125" i="15"/>
  <c r="N125" i="15"/>
  <c r="M125" i="15"/>
  <c r="L125" i="15"/>
  <c r="K125" i="15"/>
  <c r="J125" i="15"/>
  <c r="I125" i="15"/>
  <c r="AK124" i="15"/>
  <c r="AJ124" i="15"/>
  <c r="AI124" i="15"/>
  <c r="AH124" i="15"/>
  <c r="AG124" i="15"/>
  <c r="AF124" i="15"/>
  <c r="AE124" i="15"/>
  <c r="AD124" i="15"/>
  <c r="AC124" i="15"/>
  <c r="AB124" i="15"/>
  <c r="AA124" i="15"/>
  <c r="Z124" i="15"/>
  <c r="Y124" i="15"/>
  <c r="X124" i="15"/>
  <c r="W124" i="15"/>
  <c r="V124" i="15"/>
  <c r="U124" i="15"/>
  <c r="T124" i="15"/>
  <c r="S124" i="15"/>
  <c r="R124" i="15"/>
  <c r="Q124" i="15"/>
  <c r="P124" i="15"/>
  <c r="O124" i="15"/>
  <c r="N124" i="15"/>
  <c r="M124" i="15"/>
  <c r="L124" i="15"/>
  <c r="K124" i="15"/>
  <c r="J124" i="15"/>
  <c r="I124" i="15"/>
  <c r="AK123" i="15"/>
  <c r="AJ123" i="15"/>
  <c r="AI123" i="15"/>
  <c r="AH123" i="15"/>
  <c r="AG123" i="15"/>
  <c r="AF123" i="15"/>
  <c r="AE123" i="15"/>
  <c r="AD123" i="15"/>
  <c r="AC123" i="15"/>
  <c r="AB123" i="15"/>
  <c r="AA123" i="15"/>
  <c r="Z123" i="15"/>
  <c r="Y123" i="15"/>
  <c r="X123" i="15"/>
  <c r="W123" i="15"/>
  <c r="V123" i="15"/>
  <c r="U123" i="15"/>
  <c r="T123" i="15"/>
  <c r="S123" i="15"/>
  <c r="R123" i="15"/>
  <c r="Q123" i="15"/>
  <c r="P123" i="15"/>
  <c r="O123" i="15"/>
  <c r="N123" i="15"/>
  <c r="M123" i="15"/>
  <c r="L123" i="15"/>
  <c r="K123" i="15"/>
  <c r="J123" i="15"/>
  <c r="I123" i="15"/>
  <c r="AK122" i="15"/>
  <c r="AJ122" i="15"/>
  <c r="AI122" i="15"/>
  <c r="AH122" i="15"/>
  <c r="AG122" i="15"/>
  <c r="AF122" i="15"/>
  <c r="AE122" i="15"/>
  <c r="AD122" i="15"/>
  <c r="AC122" i="15"/>
  <c r="AB122" i="15"/>
  <c r="AA122" i="15"/>
  <c r="Z122" i="15"/>
  <c r="Y122" i="15"/>
  <c r="X122" i="15"/>
  <c r="W122" i="15"/>
  <c r="V122" i="15"/>
  <c r="U122" i="15"/>
  <c r="T122" i="15"/>
  <c r="S122" i="15"/>
  <c r="R122" i="15"/>
  <c r="Q122" i="15"/>
  <c r="P122" i="15"/>
  <c r="O122" i="15"/>
  <c r="N122" i="15"/>
  <c r="M122" i="15"/>
  <c r="L122" i="15"/>
  <c r="K122" i="15"/>
  <c r="J122" i="15"/>
  <c r="I122" i="15"/>
  <c r="AK121" i="15"/>
  <c r="AJ121" i="15"/>
  <c r="AI121" i="15"/>
  <c r="AH121" i="15"/>
  <c r="AG121" i="15"/>
  <c r="AF121" i="15"/>
  <c r="AE121" i="15"/>
  <c r="AD121" i="15"/>
  <c r="AC121" i="15"/>
  <c r="AB121" i="15"/>
  <c r="AA121" i="15"/>
  <c r="Z121" i="15"/>
  <c r="Y121" i="15"/>
  <c r="X121" i="15"/>
  <c r="W121" i="15"/>
  <c r="V121" i="15"/>
  <c r="U121" i="15"/>
  <c r="T121" i="15"/>
  <c r="S121" i="15"/>
  <c r="R121" i="15"/>
  <c r="Q121" i="15"/>
  <c r="P121" i="15"/>
  <c r="O121" i="15"/>
  <c r="N121" i="15"/>
  <c r="M121" i="15"/>
  <c r="L121" i="15"/>
  <c r="K121" i="15"/>
  <c r="J121" i="15"/>
  <c r="I121" i="15"/>
  <c r="AK120" i="15"/>
  <c r="AJ120" i="15"/>
  <c r="AI120" i="15"/>
  <c r="AH120" i="15"/>
  <c r="AG120" i="15"/>
  <c r="AF120" i="15"/>
  <c r="AE120" i="15"/>
  <c r="AD120" i="15"/>
  <c r="AC120" i="15"/>
  <c r="AB120" i="15"/>
  <c r="AA120" i="15"/>
  <c r="Z120" i="15"/>
  <c r="Y120" i="15"/>
  <c r="X120" i="15"/>
  <c r="W120" i="15"/>
  <c r="V120" i="15"/>
  <c r="U120" i="15"/>
  <c r="T120" i="15"/>
  <c r="S120" i="15"/>
  <c r="R120" i="15"/>
  <c r="Q120" i="15"/>
  <c r="P120" i="15"/>
  <c r="O120" i="15"/>
  <c r="N120" i="15"/>
  <c r="M120" i="15"/>
  <c r="L120" i="15"/>
  <c r="K120" i="15"/>
  <c r="J120" i="15"/>
  <c r="I120" i="15"/>
  <c r="AK119" i="15"/>
  <c r="AJ119" i="15"/>
  <c r="AI119" i="15"/>
  <c r="AH119" i="15"/>
  <c r="AG119" i="15"/>
  <c r="AF119" i="15"/>
  <c r="AE119" i="15"/>
  <c r="AD119" i="15"/>
  <c r="AC119" i="15"/>
  <c r="AB119" i="15"/>
  <c r="AA119" i="15"/>
  <c r="Z119" i="15"/>
  <c r="Y119" i="15"/>
  <c r="X119" i="15"/>
  <c r="W119" i="15"/>
  <c r="V119" i="15"/>
  <c r="U119" i="15"/>
  <c r="T119" i="15"/>
  <c r="S119" i="15"/>
  <c r="R119" i="15"/>
  <c r="Q119" i="15"/>
  <c r="P119" i="15"/>
  <c r="O119" i="15"/>
  <c r="N119" i="15"/>
  <c r="M119" i="15"/>
  <c r="L119" i="15"/>
  <c r="K119" i="15"/>
  <c r="J119" i="15"/>
  <c r="I119" i="15"/>
  <c r="AK109" i="15"/>
  <c r="AJ109" i="15"/>
  <c r="AI109" i="15"/>
  <c r="AH109" i="15"/>
  <c r="AG109" i="15"/>
  <c r="AF109" i="15"/>
  <c r="AE109" i="15"/>
  <c r="AD109" i="15"/>
  <c r="AC109" i="15"/>
  <c r="AB109" i="15"/>
  <c r="AA109" i="15"/>
  <c r="Z109" i="15"/>
  <c r="Y109" i="15"/>
  <c r="X109" i="15"/>
  <c r="W109" i="15"/>
  <c r="V109" i="15"/>
  <c r="U109" i="15"/>
  <c r="T109" i="15"/>
  <c r="S109" i="15"/>
  <c r="R109" i="15"/>
  <c r="Q109" i="15"/>
  <c r="P109" i="15"/>
  <c r="O109" i="15"/>
  <c r="N109" i="15"/>
  <c r="M109" i="15"/>
  <c r="L109" i="15"/>
  <c r="K109" i="15"/>
  <c r="J109" i="15"/>
  <c r="I109" i="15"/>
  <c r="H109" i="15"/>
  <c r="G109" i="15"/>
  <c r="F109" i="15"/>
  <c r="E109" i="15"/>
  <c r="D109" i="15"/>
  <c r="C109" i="15"/>
  <c r="AK107" i="15"/>
  <c r="AK108" i="15"/>
  <c r="AJ108" i="15"/>
  <c r="AI108" i="15"/>
  <c r="AH108" i="15"/>
  <c r="AF107" i="15"/>
  <c r="AF108" i="15"/>
  <c r="AE108" i="15"/>
  <c r="AD108" i="15"/>
  <c r="AC108" i="15"/>
  <c r="AA107" i="15"/>
  <c r="AA108" i="15"/>
  <c r="Z108" i="15"/>
  <c r="Y108" i="15"/>
  <c r="X108" i="15"/>
  <c r="V107" i="15"/>
  <c r="V108" i="15"/>
  <c r="U108" i="15"/>
  <c r="T108" i="15"/>
  <c r="S108" i="15"/>
  <c r="Q107" i="15"/>
  <c r="Q108" i="15"/>
  <c r="P108" i="15"/>
  <c r="O108" i="15"/>
  <c r="N108" i="15"/>
  <c r="L107" i="15"/>
  <c r="L108" i="15"/>
  <c r="K108" i="15"/>
  <c r="J108" i="15"/>
  <c r="I108" i="15"/>
  <c r="G107" i="15"/>
  <c r="G108" i="15"/>
  <c r="F108" i="15"/>
  <c r="E108" i="15"/>
  <c r="D108" i="15"/>
  <c r="AJ107" i="15"/>
  <c r="AI107" i="15"/>
  <c r="AH107" i="15"/>
  <c r="AE107" i="15"/>
  <c r="AD107" i="15"/>
  <c r="AC107" i="15"/>
  <c r="Z107" i="15"/>
  <c r="Y107" i="15"/>
  <c r="X107" i="15"/>
  <c r="U107" i="15"/>
  <c r="T107" i="15"/>
  <c r="S107" i="15"/>
  <c r="P107" i="15"/>
  <c r="O107" i="15"/>
  <c r="N107" i="15"/>
  <c r="K107" i="15"/>
  <c r="J107" i="15"/>
  <c r="I107" i="15"/>
  <c r="F107" i="15"/>
  <c r="E107" i="15"/>
  <c r="D107" i="15"/>
  <c r="AJ106" i="15"/>
  <c r="AI106" i="15"/>
  <c r="AE106" i="15"/>
  <c r="AD106" i="15"/>
  <c r="Z106" i="15"/>
  <c r="Y106" i="15"/>
  <c r="U106" i="15"/>
  <c r="T106" i="15"/>
  <c r="P106" i="15"/>
  <c r="O106" i="15"/>
  <c r="K106" i="15"/>
  <c r="J106" i="15"/>
  <c r="F106" i="15"/>
  <c r="E106" i="15"/>
  <c r="AK101" i="15"/>
  <c r="AH101" i="15"/>
  <c r="AG101" i="15"/>
  <c r="AF101" i="15"/>
  <c r="AC101" i="15"/>
  <c r="AB101" i="15"/>
  <c r="AA101" i="15"/>
  <c r="X101" i="15"/>
  <c r="W101" i="15"/>
  <c r="V101" i="15"/>
  <c r="S101" i="15"/>
  <c r="R101" i="15"/>
  <c r="Q101" i="15"/>
  <c r="N101" i="15"/>
  <c r="M101" i="15"/>
  <c r="L101" i="15"/>
  <c r="I101" i="15"/>
  <c r="H101" i="15"/>
  <c r="G101" i="15"/>
  <c r="D101" i="15"/>
  <c r="C101" i="15"/>
  <c r="BI98" i="15"/>
  <c r="AW7" i="15"/>
  <c r="AX7" i="15"/>
  <c r="AY7" i="15"/>
  <c r="AW8" i="15"/>
  <c r="AX8" i="15"/>
  <c r="AY8" i="15"/>
  <c r="AW9" i="15"/>
  <c r="AX9" i="15"/>
  <c r="AW10" i="15"/>
  <c r="AX10" i="15"/>
  <c r="AY10" i="15"/>
  <c r="AW11" i="15"/>
  <c r="AX11" i="15"/>
  <c r="AY11" i="15"/>
  <c r="AW12" i="15"/>
  <c r="AX12" i="15"/>
  <c r="AY12" i="15"/>
  <c r="AW13" i="15"/>
  <c r="AX13" i="15"/>
  <c r="AW14" i="15"/>
  <c r="AX14" i="15"/>
  <c r="AY14" i="15"/>
  <c r="AW15" i="15"/>
  <c r="AX15" i="15"/>
  <c r="AY15" i="15"/>
  <c r="AW16" i="15"/>
  <c r="AX16" i="15"/>
  <c r="AY16" i="15"/>
  <c r="AW17" i="15"/>
  <c r="AX17" i="15"/>
  <c r="AY17" i="15"/>
  <c r="AW18" i="15"/>
  <c r="AX18" i="15"/>
  <c r="AY18" i="15"/>
  <c r="AW19" i="15"/>
  <c r="AX19" i="15"/>
  <c r="AY19" i="15"/>
  <c r="AW20" i="15"/>
  <c r="AX20" i="15"/>
  <c r="AY20" i="15"/>
  <c r="AW21" i="15"/>
  <c r="AX21" i="15"/>
  <c r="AY21" i="15"/>
  <c r="AW22" i="15"/>
  <c r="AX22" i="15"/>
  <c r="AY22" i="15"/>
  <c r="AW23" i="15"/>
  <c r="AX23" i="15"/>
  <c r="AY23" i="15"/>
  <c r="AW24" i="15"/>
  <c r="AX24" i="15"/>
  <c r="AY24" i="15"/>
  <c r="AW25" i="15"/>
  <c r="AX25" i="15"/>
  <c r="AW26" i="15"/>
  <c r="AX26" i="15"/>
  <c r="AY26" i="15"/>
  <c r="AW27" i="15"/>
  <c r="AX27" i="15"/>
  <c r="AY27" i="15"/>
  <c r="AW28" i="15"/>
  <c r="AX28" i="15"/>
  <c r="AY28" i="15"/>
  <c r="AW29" i="15"/>
  <c r="AX29" i="15"/>
  <c r="AW30" i="15"/>
  <c r="AX30" i="15"/>
  <c r="AY30" i="15"/>
  <c r="AW31" i="15"/>
  <c r="AX31" i="15"/>
  <c r="AY31" i="15"/>
  <c r="AW32" i="15"/>
  <c r="AX32" i="15"/>
  <c r="AY32" i="15"/>
  <c r="AW33" i="15"/>
  <c r="AX33" i="15"/>
  <c r="AY33" i="15"/>
  <c r="AW34" i="15"/>
  <c r="AX34" i="15"/>
  <c r="AY34" i="15"/>
  <c r="AW35" i="15"/>
  <c r="AX35" i="15"/>
  <c r="AY35" i="15"/>
  <c r="AW36" i="15"/>
  <c r="AX36" i="15"/>
  <c r="AY36" i="15"/>
  <c r="AW37" i="15"/>
  <c r="AX37" i="15"/>
  <c r="AY37" i="15"/>
  <c r="AW38" i="15"/>
  <c r="AX38" i="15"/>
  <c r="AY38" i="15"/>
  <c r="AW39" i="15"/>
  <c r="AX39" i="15"/>
  <c r="AY39" i="15"/>
  <c r="AW40" i="15"/>
  <c r="AX40" i="15"/>
  <c r="AY40" i="15"/>
  <c r="AW41" i="15"/>
  <c r="AX41" i="15"/>
  <c r="AW42" i="15"/>
  <c r="AX42" i="15"/>
  <c r="AY42" i="15"/>
  <c r="AW43" i="15"/>
  <c r="AX43" i="15"/>
  <c r="AY43" i="15"/>
  <c r="AW44" i="15"/>
  <c r="AX44" i="15"/>
  <c r="AY44" i="15"/>
  <c r="AW45" i="15"/>
  <c r="AX45" i="15"/>
  <c r="AW46" i="15"/>
  <c r="AX46" i="15"/>
  <c r="AY46" i="15"/>
  <c r="AW47" i="15"/>
  <c r="AX47" i="15"/>
  <c r="AY47" i="15"/>
  <c r="AW48" i="15"/>
  <c r="AX48" i="15"/>
  <c r="AY48" i="15"/>
  <c r="AW49" i="15"/>
  <c r="AX49" i="15"/>
  <c r="AY49" i="15"/>
  <c r="AW50" i="15"/>
  <c r="AX50" i="15"/>
  <c r="AY50" i="15"/>
  <c r="AW51" i="15"/>
  <c r="AX51" i="15"/>
  <c r="AY51" i="15"/>
  <c r="AW52" i="15"/>
  <c r="AX52" i="15"/>
  <c r="AY52" i="15"/>
  <c r="AW53" i="15"/>
  <c r="AX53" i="15"/>
  <c r="AY53" i="15"/>
  <c r="AW54" i="15"/>
  <c r="AX54" i="15"/>
  <c r="AY54" i="15"/>
  <c r="AW55" i="15"/>
  <c r="AX55" i="15"/>
  <c r="AY55" i="15"/>
  <c r="AW56" i="15"/>
  <c r="AX56" i="15"/>
  <c r="AY56" i="15"/>
  <c r="AW57" i="15"/>
  <c r="AX57" i="15"/>
  <c r="AW58" i="15"/>
  <c r="AX58" i="15"/>
  <c r="AY58" i="15"/>
  <c r="AW59" i="15"/>
  <c r="AX59" i="15"/>
  <c r="AY59" i="15"/>
  <c r="AW60" i="15"/>
  <c r="AX60" i="15"/>
  <c r="AY60" i="15"/>
  <c r="AW61" i="15"/>
  <c r="AX61" i="15"/>
  <c r="AW62" i="15"/>
  <c r="AX62" i="15"/>
  <c r="AY62" i="15"/>
  <c r="AW63" i="15"/>
  <c r="AX63" i="15"/>
  <c r="AY63" i="15"/>
  <c r="AW64" i="15"/>
  <c r="AX64" i="15"/>
  <c r="AY64" i="15"/>
  <c r="AW65" i="15"/>
  <c r="AX65" i="15"/>
  <c r="AY65" i="15"/>
  <c r="AW66" i="15"/>
  <c r="AX66" i="15"/>
  <c r="AY66" i="15"/>
  <c r="AW67" i="15"/>
  <c r="AX67" i="15"/>
  <c r="AY67" i="15"/>
  <c r="AW68" i="15"/>
  <c r="AX68" i="15"/>
  <c r="AY68" i="15"/>
  <c r="AW69" i="15"/>
  <c r="AX69" i="15"/>
  <c r="AY69" i="15"/>
  <c r="AW70" i="15"/>
  <c r="AX70" i="15"/>
  <c r="AY70" i="15"/>
  <c r="AW71" i="15"/>
  <c r="AX71" i="15"/>
  <c r="AY71" i="15"/>
  <c r="AW72" i="15"/>
  <c r="AX72" i="15"/>
  <c r="AY72" i="15"/>
  <c r="AW73" i="15"/>
  <c r="AX73" i="15"/>
  <c r="AY73" i="15"/>
  <c r="AW74" i="15"/>
  <c r="AX74" i="15"/>
  <c r="AY74" i="15"/>
  <c r="AW75" i="15"/>
  <c r="AX75" i="15"/>
  <c r="AY75" i="15"/>
  <c r="AW76" i="15"/>
  <c r="AX76" i="15"/>
  <c r="AY76" i="15"/>
  <c r="AW77" i="15"/>
  <c r="AX77" i="15"/>
  <c r="AY77" i="15"/>
  <c r="AW78" i="15"/>
  <c r="AX78" i="15"/>
  <c r="AY78" i="15"/>
  <c r="AW79" i="15"/>
  <c r="AX79" i="15"/>
  <c r="AY79" i="15"/>
  <c r="AW80" i="15"/>
  <c r="AX80" i="15"/>
  <c r="AY80" i="15"/>
  <c r="AW81" i="15"/>
  <c r="AX81" i="15"/>
  <c r="AY81" i="15"/>
  <c r="AW82" i="15"/>
  <c r="AX82" i="15"/>
  <c r="AY82" i="15"/>
  <c r="AW83" i="15"/>
  <c r="AX83" i="15"/>
  <c r="AY83" i="15"/>
  <c r="AW84" i="15"/>
  <c r="AX84" i="15"/>
  <c r="AY84" i="15"/>
  <c r="AW85" i="15"/>
  <c r="AX85" i="15"/>
  <c r="AY85" i="15"/>
  <c r="AW86" i="15"/>
  <c r="AX86" i="15"/>
  <c r="AY86" i="15"/>
  <c r="AW87" i="15"/>
  <c r="AX87" i="15"/>
  <c r="AY87" i="15"/>
  <c r="AW88" i="15"/>
  <c r="AX88" i="15"/>
  <c r="AY88" i="15"/>
  <c r="AW89" i="15"/>
  <c r="AX89" i="15"/>
  <c r="AY89" i="15"/>
  <c r="AW90" i="15"/>
  <c r="AX90" i="15"/>
  <c r="AY90" i="15"/>
  <c r="AW91" i="15"/>
  <c r="AX91" i="15"/>
  <c r="AY91" i="15"/>
  <c r="AW92" i="15"/>
  <c r="AX92" i="15"/>
  <c r="AY92" i="15"/>
  <c r="AW93" i="15"/>
  <c r="AX93" i="15"/>
  <c r="AY93" i="15"/>
  <c r="AW94" i="15"/>
  <c r="AX94" i="15"/>
  <c r="AY94" i="15"/>
  <c r="AW95" i="15"/>
  <c r="AX95" i="15"/>
  <c r="AY95" i="15"/>
  <c r="AW96" i="15"/>
  <c r="AX96" i="15"/>
  <c r="AY96" i="15"/>
  <c r="AT7" i="15"/>
  <c r="AU7" i="15"/>
  <c r="AV7" i="15"/>
  <c r="AT8" i="15"/>
  <c r="AU8" i="15"/>
  <c r="AV8" i="15"/>
  <c r="AT9" i="15"/>
  <c r="AU9" i="15"/>
  <c r="AV9" i="15"/>
  <c r="AT10" i="15"/>
  <c r="AU10" i="15"/>
  <c r="AV10" i="15"/>
  <c r="AT11" i="15"/>
  <c r="AU11" i="15"/>
  <c r="AV11" i="15"/>
  <c r="AT12" i="15"/>
  <c r="AU12" i="15"/>
  <c r="AV12" i="15"/>
  <c r="AT13" i="15"/>
  <c r="AU13" i="15"/>
  <c r="AV13" i="15"/>
  <c r="AT14" i="15"/>
  <c r="AU14" i="15"/>
  <c r="AV14" i="15"/>
  <c r="AT15" i="15"/>
  <c r="AU15" i="15"/>
  <c r="AV15" i="15"/>
  <c r="AT16" i="15"/>
  <c r="AU16" i="15"/>
  <c r="AV16" i="15"/>
  <c r="AT17" i="15"/>
  <c r="AU17" i="15"/>
  <c r="AV17" i="15"/>
  <c r="AT18" i="15"/>
  <c r="AU18" i="15"/>
  <c r="AV18" i="15"/>
  <c r="AT19" i="15"/>
  <c r="AU19" i="15"/>
  <c r="AV19" i="15"/>
  <c r="AT20" i="15"/>
  <c r="AU20" i="15"/>
  <c r="AV20" i="15"/>
  <c r="AT21" i="15"/>
  <c r="AU21" i="15"/>
  <c r="AV21" i="15"/>
  <c r="AT22" i="15"/>
  <c r="AU22" i="15"/>
  <c r="AV22" i="15"/>
  <c r="AT23" i="15"/>
  <c r="AU23" i="15"/>
  <c r="AV23" i="15"/>
  <c r="AT24" i="15"/>
  <c r="AU24" i="15"/>
  <c r="AV24" i="15"/>
  <c r="AT25" i="15"/>
  <c r="AU25" i="15"/>
  <c r="AV25" i="15"/>
  <c r="AT26" i="15"/>
  <c r="AU26" i="15"/>
  <c r="AV26" i="15"/>
  <c r="AT27" i="15"/>
  <c r="AU27" i="15"/>
  <c r="AV27" i="15"/>
  <c r="AT28" i="15"/>
  <c r="AU28" i="15"/>
  <c r="AV28" i="15"/>
  <c r="AT29" i="15"/>
  <c r="AU29" i="15"/>
  <c r="AV29" i="15"/>
  <c r="AT30" i="15"/>
  <c r="AU30" i="15"/>
  <c r="AV30" i="15"/>
  <c r="AT31" i="15"/>
  <c r="AU31" i="15"/>
  <c r="AV31" i="15"/>
  <c r="AT32" i="15"/>
  <c r="AU32" i="15"/>
  <c r="AV32" i="15"/>
  <c r="AT33" i="15"/>
  <c r="AU33" i="15"/>
  <c r="AV33" i="15"/>
  <c r="AT34" i="15"/>
  <c r="AU34" i="15"/>
  <c r="AV34" i="15"/>
  <c r="AT35" i="15"/>
  <c r="AU35" i="15"/>
  <c r="AV35" i="15"/>
  <c r="AT36" i="15"/>
  <c r="AU36" i="15"/>
  <c r="AV36" i="15"/>
  <c r="AT37" i="15"/>
  <c r="AU37" i="15"/>
  <c r="AV37" i="15"/>
  <c r="AT38" i="15"/>
  <c r="AU38" i="15"/>
  <c r="AV38" i="15"/>
  <c r="AT39" i="15"/>
  <c r="AU39" i="15"/>
  <c r="AV39" i="15"/>
  <c r="AT40" i="15"/>
  <c r="AU40" i="15"/>
  <c r="AV40" i="15"/>
  <c r="AZ40" i="15"/>
  <c r="AT41" i="15"/>
  <c r="AU41" i="15"/>
  <c r="AV41" i="15"/>
  <c r="AT42" i="15"/>
  <c r="AU42" i="15"/>
  <c r="AV42" i="15"/>
  <c r="AZ42" i="15"/>
  <c r="AT43" i="15"/>
  <c r="AU43" i="15"/>
  <c r="AV43" i="15"/>
  <c r="AT44" i="15"/>
  <c r="AU44" i="15"/>
  <c r="AV44" i="15"/>
  <c r="AT45" i="15"/>
  <c r="AU45" i="15"/>
  <c r="AV45" i="15"/>
  <c r="AT46" i="15"/>
  <c r="AU46" i="15"/>
  <c r="AV46" i="15"/>
  <c r="AT47" i="15"/>
  <c r="AU47" i="15"/>
  <c r="AV47" i="15"/>
  <c r="AT48" i="15"/>
  <c r="AU48" i="15"/>
  <c r="AV48" i="15"/>
  <c r="AT49" i="15"/>
  <c r="AU49" i="15"/>
  <c r="AV49" i="15"/>
  <c r="AZ49" i="15"/>
  <c r="AT50" i="15"/>
  <c r="AU50" i="15"/>
  <c r="AV50" i="15"/>
  <c r="AZ50" i="15"/>
  <c r="AT51" i="15"/>
  <c r="AU51" i="15"/>
  <c r="AV51" i="15"/>
  <c r="AT52" i="15"/>
  <c r="AU52" i="15"/>
  <c r="AV52" i="15"/>
  <c r="AZ52" i="15"/>
  <c r="AT53" i="15"/>
  <c r="AU53" i="15"/>
  <c r="AV53" i="15"/>
  <c r="AT54" i="15"/>
  <c r="AU54" i="15"/>
  <c r="AV54" i="15"/>
  <c r="AZ54" i="15"/>
  <c r="AT55" i="15"/>
  <c r="AU55" i="15"/>
  <c r="AV55" i="15"/>
  <c r="AZ55" i="15"/>
  <c r="AT56" i="15"/>
  <c r="AU56" i="15"/>
  <c r="AV56" i="15"/>
  <c r="AT57" i="15"/>
  <c r="AU57" i="15"/>
  <c r="AV57" i="15"/>
  <c r="AT58" i="15"/>
  <c r="AU58" i="15"/>
  <c r="AV58" i="15"/>
  <c r="AZ58" i="15"/>
  <c r="AT59" i="15"/>
  <c r="AU59" i="15"/>
  <c r="AV59" i="15"/>
  <c r="AZ59" i="15"/>
  <c r="AT60" i="15"/>
  <c r="AU60" i="15"/>
  <c r="AV60" i="15"/>
  <c r="AT61" i="15"/>
  <c r="AU61" i="15"/>
  <c r="AV61" i="15"/>
  <c r="AT62" i="15"/>
  <c r="AU62" i="15"/>
  <c r="AV62" i="15"/>
  <c r="AZ62" i="15"/>
  <c r="AT63" i="15"/>
  <c r="AU63" i="15"/>
  <c r="AV63" i="15"/>
  <c r="AZ63" i="15"/>
  <c r="AT64" i="15"/>
  <c r="AU64" i="15"/>
  <c r="AV64" i="15"/>
  <c r="AT65" i="15"/>
  <c r="AU65" i="15"/>
  <c r="AT66" i="15"/>
  <c r="AU66" i="15"/>
  <c r="AV66" i="15"/>
  <c r="AZ66" i="15"/>
  <c r="AT67" i="15"/>
  <c r="AU67" i="15"/>
  <c r="AV67" i="15"/>
  <c r="AZ67" i="15"/>
  <c r="AT68" i="15"/>
  <c r="AU68" i="15"/>
  <c r="AV68" i="15"/>
  <c r="AT69" i="15"/>
  <c r="AU69" i="15"/>
  <c r="AV69" i="15"/>
  <c r="AT70" i="15"/>
  <c r="AU70" i="15"/>
  <c r="AV70" i="15"/>
  <c r="AZ70" i="15"/>
  <c r="AT71" i="15"/>
  <c r="AU71" i="15"/>
  <c r="AV71" i="15"/>
  <c r="AZ71" i="15"/>
  <c r="AT72" i="15"/>
  <c r="AU72" i="15"/>
  <c r="AV72" i="15"/>
  <c r="AT73" i="15"/>
  <c r="AU73" i="15"/>
  <c r="AT74" i="15"/>
  <c r="AU74" i="15"/>
  <c r="AV74" i="15"/>
  <c r="AZ74" i="15"/>
  <c r="AT75" i="15"/>
  <c r="AU75" i="15"/>
  <c r="AV75" i="15"/>
  <c r="AZ75" i="15"/>
  <c r="AT76" i="15"/>
  <c r="AU76" i="15"/>
  <c r="AV76" i="15"/>
  <c r="AT77" i="15"/>
  <c r="AU77" i="15"/>
  <c r="AV77" i="15"/>
  <c r="AT78" i="15"/>
  <c r="AU78" i="15"/>
  <c r="AV78" i="15"/>
  <c r="AZ78" i="15"/>
  <c r="AT79" i="15"/>
  <c r="AU79" i="15"/>
  <c r="AV79" i="15"/>
  <c r="AZ79" i="15"/>
  <c r="AT80" i="15"/>
  <c r="AU80" i="15"/>
  <c r="AV80" i="15"/>
  <c r="AT81" i="15"/>
  <c r="AU81" i="15"/>
  <c r="AV81" i="15"/>
  <c r="AT82" i="15"/>
  <c r="AU82" i="15"/>
  <c r="AV82" i="15"/>
  <c r="AZ82" i="15"/>
  <c r="AT83" i="15"/>
  <c r="AU83" i="15"/>
  <c r="AV83" i="15"/>
  <c r="AZ83" i="15"/>
  <c r="AT84" i="15"/>
  <c r="AU84" i="15"/>
  <c r="AV84" i="15"/>
  <c r="AZ84" i="15"/>
  <c r="AT85" i="15"/>
  <c r="AU85" i="15"/>
  <c r="AV85" i="15"/>
  <c r="AT86" i="15"/>
  <c r="AU86" i="15"/>
  <c r="AV86" i="15"/>
  <c r="AZ86" i="15"/>
  <c r="AT87" i="15"/>
  <c r="AU87" i="15"/>
  <c r="AV87" i="15"/>
  <c r="AZ87" i="15"/>
  <c r="AT88" i="15"/>
  <c r="AU88" i="15"/>
  <c r="AV88" i="15"/>
  <c r="AZ88" i="15"/>
  <c r="AT89" i="15"/>
  <c r="AU89" i="15"/>
  <c r="AV89" i="15"/>
  <c r="AT90" i="15"/>
  <c r="AU90" i="15"/>
  <c r="AV90" i="15"/>
  <c r="AZ90" i="15"/>
  <c r="AT91" i="15"/>
  <c r="AU91" i="15"/>
  <c r="AV91" i="15"/>
  <c r="AZ91" i="15"/>
  <c r="AT92" i="15"/>
  <c r="AU92" i="15"/>
  <c r="AV92" i="15"/>
  <c r="AZ92" i="15"/>
  <c r="AT93" i="15"/>
  <c r="AU93" i="15"/>
  <c r="AV93" i="15"/>
  <c r="AT94" i="15"/>
  <c r="AU94" i="15"/>
  <c r="AV94" i="15"/>
  <c r="AZ94" i="15"/>
  <c r="AT95" i="15"/>
  <c r="AU95" i="15"/>
  <c r="AV95" i="15"/>
  <c r="AZ95" i="15"/>
  <c r="AT96" i="15"/>
  <c r="AU96" i="15"/>
  <c r="AV96" i="15"/>
  <c r="AZ96" i="15"/>
  <c r="AZ93" i="15"/>
  <c r="AZ89" i="15"/>
  <c r="AZ85" i="15"/>
  <c r="AZ81" i="15"/>
  <c r="AZ80" i="15"/>
  <c r="AZ77" i="15"/>
  <c r="AZ76" i="15"/>
  <c r="AZ72" i="15"/>
  <c r="AZ69" i="15"/>
  <c r="AZ68" i="15"/>
  <c r="AZ64" i="15"/>
  <c r="AZ60" i="15"/>
  <c r="AZ56" i="15"/>
  <c r="DD53" i="15"/>
  <c r="AZ53" i="15"/>
  <c r="DD52" i="15"/>
  <c r="AZ51" i="15"/>
  <c r="CX29" i="15"/>
  <c r="CX30" i="15"/>
  <c r="CX31" i="15"/>
  <c r="CX32" i="15"/>
  <c r="CX33" i="15"/>
  <c r="CX34" i="15"/>
  <c r="CX35" i="15"/>
  <c r="CX36" i="15"/>
  <c r="CX37" i="15"/>
  <c r="CX38" i="15"/>
  <c r="CX39" i="15"/>
  <c r="CX40" i="15"/>
  <c r="CX41" i="15"/>
  <c r="CX42" i="15"/>
  <c r="CX43" i="15"/>
  <c r="CY29" i="15"/>
  <c r="CY30" i="15"/>
  <c r="CY31" i="15"/>
  <c r="CY32" i="15"/>
  <c r="CY33" i="15"/>
  <c r="CY34" i="15"/>
  <c r="CY35" i="15"/>
  <c r="CY36" i="15"/>
  <c r="CY37" i="15"/>
  <c r="CY38" i="15"/>
  <c r="CY39" i="15"/>
  <c r="CY40" i="15"/>
  <c r="CY41" i="15"/>
  <c r="CY42" i="15"/>
  <c r="CY43" i="15"/>
  <c r="CZ29" i="15"/>
  <c r="CZ4" i="15"/>
  <c r="CZ30" i="15"/>
  <c r="CZ31" i="15"/>
  <c r="CZ32" i="15"/>
  <c r="CZ33" i="15"/>
  <c r="CZ34" i="15"/>
  <c r="CZ35" i="15"/>
  <c r="CZ36" i="15"/>
  <c r="CZ37" i="15"/>
  <c r="CZ38" i="15"/>
  <c r="CZ39" i="15"/>
  <c r="CZ40" i="15"/>
  <c r="CZ41" i="15"/>
  <c r="CZ42" i="15"/>
  <c r="CZ43" i="15"/>
  <c r="CZ44" i="15"/>
  <c r="CZ45" i="15"/>
  <c r="CZ46" i="15"/>
  <c r="DA29" i="15"/>
  <c r="DA30" i="15"/>
  <c r="DA31" i="15"/>
  <c r="DA4" i="15"/>
  <c r="DA33" i="15"/>
  <c r="DA35" i="15"/>
  <c r="DA37" i="15"/>
  <c r="DA39" i="15"/>
  <c r="DA41" i="15"/>
  <c r="DA43" i="15"/>
  <c r="DA45" i="15"/>
  <c r="DB29" i="15"/>
  <c r="DB30" i="15"/>
  <c r="DB31" i="15"/>
  <c r="DB32" i="15"/>
  <c r="DB33" i="15"/>
  <c r="DB34" i="15"/>
  <c r="DB35" i="15"/>
  <c r="DB36" i="15"/>
  <c r="DB37" i="15"/>
  <c r="DB38" i="15"/>
  <c r="DB39" i="15"/>
  <c r="DB40" i="15"/>
  <c r="DB41" i="15"/>
  <c r="DE7" i="15"/>
  <c r="DE14" i="15"/>
  <c r="DE21" i="15"/>
  <c r="DE28" i="15"/>
  <c r="DE35" i="15"/>
  <c r="DE42" i="15"/>
  <c r="DE49" i="15"/>
  <c r="AZ48" i="15"/>
  <c r="AZ47" i="15"/>
  <c r="DD46" i="15"/>
  <c r="CV4" i="15"/>
  <c r="CV24" i="15"/>
  <c r="CV46" i="15"/>
  <c r="CU4" i="15"/>
  <c r="CU24" i="15"/>
  <c r="CU46" i="15"/>
  <c r="CQ4" i="15"/>
  <c r="CP4" i="15"/>
  <c r="CP46" i="15"/>
  <c r="CL4" i="15"/>
  <c r="CK4" i="15"/>
  <c r="CK45" i="15"/>
  <c r="CK46" i="15"/>
  <c r="CG4" i="15"/>
  <c r="CG38" i="15"/>
  <c r="CF4" i="15"/>
  <c r="CF46" i="15"/>
  <c r="CB4" i="15"/>
  <c r="CB45" i="15"/>
  <c r="CA4" i="15"/>
  <c r="CA45" i="15"/>
  <c r="CA46" i="15"/>
  <c r="BW4" i="15"/>
  <c r="BV4" i="15"/>
  <c r="BV46" i="15"/>
  <c r="AZ46" i="15"/>
  <c r="DD45" i="15"/>
  <c r="CV23" i="15"/>
  <c r="CV45" i="15"/>
  <c r="CU23" i="15"/>
  <c r="CU45" i="15"/>
  <c r="CP45" i="15"/>
  <c r="CL45" i="15"/>
  <c r="CF45" i="15"/>
  <c r="BV45" i="15"/>
  <c r="CV22" i="15"/>
  <c r="CV44" i="15"/>
  <c r="CU22" i="15"/>
  <c r="CU44" i="15"/>
  <c r="CP44" i="15"/>
  <c r="CL44" i="15"/>
  <c r="CK44" i="15"/>
  <c r="CF44" i="15"/>
  <c r="CB44" i="15"/>
  <c r="CA44" i="15"/>
  <c r="BV44" i="15"/>
  <c r="AZ44" i="15"/>
  <c r="CS29" i="15"/>
  <c r="CS30" i="15"/>
  <c r="DF43" i="15" a="1"/>
  <c r="CS31" i="15"/>
  <c r="CS32" i="15"/>
  <c r="CS33" i="15"/>
  <c r="CS34" i="15"/>
  <c r="CS35" i="15"/>
  <c r="CS36" i="15"/>
  <c r="CS37" i="15"/>
  <c r="CS38" i="15"/>
  <c r="CS39" i="15"/>
  <c r="CS40" i="15"/>
  <c r="CS41" i="15"/>
  <c r="CS42" i="15"/>
  <c r="CS43" i="15"/>
  <c r="CT29" i="15"/>
  <c r="CT30" i="15"/>
  <c r="CT31" i="15"/>
  <c r="CT32" i="15"/>
  <c r="CT33" i="15"/>
  <c r="CT34" i="15"/>
  <c r="CT35" i="15"/>
  <c r="CT36" i="15"/>
  <c r="CT37" i="15"/>
  <c r="CT38" i="15"/>
  <c r="CT39" i="15"/>
  <c r="CT40" i="15"/>
  <c r="CT41" i="15"/>
  <c r="CT42" i="15"/>
  <c r="CT43" i="15"/>
  <c r="CU29" i="15"/>
  <c r="CU8" i="15"/>
  <c r="CU30" i="15"/>
  <c r="CU10" i="15"/>
  <c r="CU32" i="15"/>
  <c r="CU9" i="15"/>
  <c r="CU31" i="15"/>
  <c r="CU11" i="15"/>
  <c r="CU33" i="15"/>
  <c r="CU12" i="15"/>
  <c r="CU34" i="15"/>
  <c r="CU13" i="15"/>
  <c r="CU14" i="15"/>
  <c r="CU35" i="15"/>
  <c r="CU15" i="15"/>
  <c r="CU37" i="15"/>
  <c r="CU36" i="15"/>
  <c r="CU16" i="15"/>
  <c r="CU38" i="15"/>
  <c r="CU17" i="15"/>
  <c r="CU18" i="15"/>
  <c r="CU39" i="15"/>
  <c r="CU19" i="15"/>
  <c r="CU41" i="15"/>
  <c r="CU40" i="15"/>
  <c r="CU20" i="15"/>
  <c r="CU42" i="15"/>
  <c r="CU21" i="15"/>
  <c r="CU43" i="15"/>
  <c r="CV29" i="15"/>
  <c r="CV30" i="15"/>
  <c r="CV31" i="15"/>
  <c r="CV10" i="15"/>
  <c r="CV32" i="15"/>
  <c r="CV12" i="15"/>
  <c r="CV11" i="15"/>
  <c r="CV33" i="15"/>
  <c r="CV13" i="15"/>
  <c r="CV34" i="15"/>
  <c r="CV14" i="15"/>
  <c r="CV36" i="15"/>
  <c r="CV35" i="15"/>
  <c r="CV15" i="15"/>
  <c r="CV37" i="15"/>
  <c r="CV16" i="15"/>
  <c r="CV17" i="15"/>
  <c r="CV38" i="15"/>
  <c r="CV18" i="15"/>
  <c r="CV40" i="15"/>
  <c r="CV39" i="15"/>
  <c r="CV19" i="15"/>
  <c r="CV41" i="15"/>
  <c r="CV20" i="15"/>
  <c r="CV21" i="15"/>
  <c r="CV42" i="15"/>
  <c r="CV43" i="15"/>
  <c r="CW29" i="15"/>
  <c r="CW30" i="15"/>
  <c r="CW31" i="15"/>
  <c r="CW32" i="15"/>
  <c r="CW33" i="15"/>
  <c r="CW34" i="15"/>
  <c r="CW35" i="15"/>
  <c r="CW36" i="15"/>
  <c r="CW37" i="15"/>
  <c r="CW38" i="15"/>
  <c r="CW39" i="15"/>
  <c r="CW40" i="15"/>
  <c r="CW41" i="15"/>
  <c r="CQ43" i="15"/>
  <c r="CP43" i="15"/>
  <c r="CL43" i="15"/>
  <c r="CK43" i="15"/>
  <c r="CG43" i="15"/>
  <c r="CF43" i="15"/>
  <c r="CA43" i="15"/>
  <c r="BW43" i="15"/>
  <c r="BV43" i="15"/>
  <c r="AZ43" i="15"/>
  <c r="CP42" i="15"/>
  <c r="CK42" i="15"/>
  <c r="CF42" i="15"/>
  <c r="CA42" i="15"/>
  <c r="BV42" i="15"/>
  <c r="CR41" i="15"/>
  <c r="CQ41" i="15"/>
  <c r="CP41" i="15"/>
  <c r="CM41" i="15"/>
  <c r="CL41" i="15"/>
  <c r="CK41" i="15"/>
  <c r="CH41" i="15"/>
  <c r="CF41" i="15"/>
  <c r="CC41" i="15"/>
  <c r="CA41" i="15"/>
  <c r="BX41" i="15"/>
  <c r="BV41" i="15"/>
  <c r="CR40" i="15"/>
  <c r="CP40" i="15"/>
  <c r="CM40" i="15"/>
  <c r="CL40" i="15"/>
  <c r="CK40" i="15"/>
  <c r="CH40" i="15"/>
  <c r="CF40" i="15"/>
  <c r="CC40" i="15"/>
  <c r="CB40" i="15"/>
  <c r="CA40" i="15"/>
  <c r="BX40" i="15"/>
  <c r="BV40" i="15"/>
  <c r="DD39" i="15"/>
  <c r="CR39" i="15"/>
  <c r="CQ39" i="15"/>
  <c r="CP39" i="15"/>
  <c r="CM39" i="15"/>
  <c r="CK39" i="15"/>
  <c r="CH39" i="15"/>
  <c r="CF39" i="15"/>
  <c r="CC39" i="15"/>
  <c r="CB39" i="15"/>
  <c r="CA39" i="15"/>
  <c r="BX39" i="15"/>
  <c r="BV39" i="15"/>
  <c r="AZ39" i="15"/>
  <c r="DD38" i="15"/>
  <c r="CR38" i="15"/>
  <c r="CQ38" i="15"/>
  <c r="CP38" i="15"/>
  <c r="CM38" i="15"/>
  <c r="CL38" i="15"/>
  <c r="CK38" i="15"/>
  <c r="CH38" i="15"/>
  <c r="CF38" i="15"/>
  <c r="CC38" i="15"/>
  <c r="CA38" i="15"/>
  <c r="BX38" i="15"/>
  <c r="BW38" i="15"/>
  <c r="BV38" i="15"/>
  <c r="AZ38" i="15"/>
  <c r="CR37" i="15"/>
  <c r="CQ37" i="15"/>
  <c r="CP37" i="15"/>
  <c r="CM37" i="15"/>
  <c r="CL37" i="15"/>
  <c r="CK37" i="15"/>
  <c r="CH37" i="15"/>
  <c r="CF37" i="15"/>
  <c r="CC37" i="15"/>
  <c r="CB37" i="15"/>
  <c r="CA37" i="15"/>
  <c r="BX37" i="15"/>
  <c r="BW37" i="15"/>
  <c r="BV37" i="15"/>
  <c r="AZ37" i="15"/>
  <c r="CP29" i="15"/>
  <c r="CP30" i="15"/>
  <c r="CP31" i="15"/>
  <c r="CP32" i="15"/>
  <c r="CP33" i="15"/>
  <c r="CP34" i="15"/>
  <c r="CP35" i="15"/>
  <c r="CP36" i="15"/>
  <c r="CQ29" i="15"/>
  <c r="CQ30" i="15"/>
  <c r="CQ31" i="15"/>
  <c r="CQ32" i="15"/>
  <c r="CQ33" i="15"/>
  <c r="CQ34" i="15"/>
  <c r="CQ35" i="15"/>
  <c r="CQ36" i="15"/>
  <c r="CR29" i="15"/>
  <c r="CR30" i="15"/>
  <c r="CR31" i="15"/>
  <c r="CR32" i="15"/>
  <c r="CR33" i="15"/>
  <c r="CR34" i="15"/>
  <c r="CR35" i="15"/>
  <c r="CR36" i="15"/>
  <c r="CM36" i="15"/>
  <c r="CL36" i="15"/>
  <c r="CK36" i="15"/>
  <c r="CH36" i="15"/>
  <c r="CG36" i="15"/>
  <c r="CF36" i="15"/>
  <c r="CC36" i="15"/>
  <c r="CB36" i="15"/>
  <c r="CA36" i="15"/>
  <c r="BX36" i="15"/>
  <c r="BW36" i="15"/>
  <c r="BV36" i="15"/>
  <c r="AZ36" i="15"/>
  <c r="CM35" i="15"/>
  <c r="CL35" i="15"/>
  <c r="CK35" i="15"/>
  <c r="CH35" i="15"/>
  <c r="CF35" i="15"/>
  <c r="CC35" i="15"/>
  <c r="CB35" i="15"/>
  <c r="CA35" i="15"/>
  <c r="BX35" i="15"/>
  <c r="BV35" i="15"/>
  <c r="AZ35" i="15"/>
  <c r="CM34" i="15"/>
  <c r="CL34" i="15"/>
  <c r="CK34" i="15"/>
  <c r="CH34" i="15"/>
  <c r="CG34" i="15"/>
  <c r="CF34" i="15"/>
  <c r="CC34" i="15"/>
  <c r="CB34" i="15"/>
  <c r="CA34" i="15"/>
  <c r="BX34" i="15"/>
  <c r="BW34" i="15"/>
  <c r="BV34" i="15"/>
  <c r="AZ34" i="15"/>
  <c r="CM33" i="15"/>
  <c r="CL33" i="15"/>
  <c r="CK33" i="15"/>
  <c r="CH33" i="15"/>
  <c r="CF33" i="15"/>
  <c r="CC33" i="15"/>
  <c r="CB33" i="15"/>
  <c r="CA33" i="15"/>
  <c r="BX33" i="15"/>
  <c r="BV33" i="15"/>
  <c r="AZ33" i="15"/>
  <c r="DD32" i="15"/>
  <c r="CM32" i="15"/>
  <c r="CL32" i="15"/>
  <c r="CK32" i="15"/>
  <c r="CH32" i="15"/>
  <c r="CF32" i="15"/>
  <c r="CC32" i="15"/>
  <c r="CB32" i="15"/>
  <c r="CA32" i="15"/>
  <c r="BX32" i="15"/>
  <c r="BV32" i="15"/>
  <c r="AZ32" i="15"/>
  <c r="DD31" i="15"/>
  <c r="CM31" i="15"/>
  <c r="CL31" i="15"/>
  <c r="CK31" i="15"/>
  <c r="CH31" i="15"/>
  <c r="CG31" i="15"/>
  <c r="CF31" i="15"/>
  <c r="CC31" i="15"/>
  <c r="CB31" i="15"/>
  <c r="CA31" i="15"/>
  <c r="BX31" i="15"/>
  <c r="BW31" i="15"/>
  <c r="BV31" i="15"/>
  <c r="AZ31" i="15"/>
  <c r="CM30" i="15"/>
  <c r="CL30" i="15"/>
  <c r="CK30" i="15"/>
  <c r="CH30" i="15"/>
  <c r="CG30" i="15"/>
  <c r="CF30" i="15"/>
  <c r="CC30" i="15"/>
  <c r="CB30" i="15"/>
  <c r="CA30" i="15"/>
  <c r="BX30" i="15"/>
  <c r="BW30" i="15"/>
  <c r="BV30" i="15"/>
  <c r="AZ30" i="15"/>
  <c r="CK29" i="15"/>
  <c r="CL29" i="15"/>
  <c r="CM29" i="15"/>
  <c r="CH29" i="15"/>
  <c r="CG29" i="15"/>
  <c r="CF29" i="15"/>
  <c r="CC29" i="15"/>
  <c r="CB29" i="15"/>
  <c r="CA29" i="15"/>
  <c r="BX29" i="15"/>
  <c r="BW29" i="15"/>
  <c r="BV29" i="15"/>
  <c r="AZ28" i="15"/>
  <c r="AZ27" i="15"/>
  <c r="AZ26" i="15"/>
  <c r="DD25" i="15"/>
  <c r="DD24" i="15"/>
  <c r="AZ24" i="15"/>
  <c r="AZ23" i="15"/>
  <c r="AZ22" i="15"/>
  <c r="CT21" i="15"/>
  <c r="CS21" i="15"/>
  <c r="AZ21" i="15"/>
  <c r="CT20" i="15"/>
  <c r="CS20" i="15"/>
  <c r="AZ20" i="15"/>
  <c r="AZ19" i="15"/>
  <c r="DD18" i="15"/>
  <c r="AZ18" i="15"/>
  <c r="DD17" i="15"/>
  <c r="AZ17" i="15"/>
  <c r="AZ16" i="15"/>
  <c r="AZ15" i="15"/>
  <c r="AZ14" i="15"/>
  <c r="AZ12" i="15"/>
  <c r="DD11" i="15"/>
  <c r="AZ11" i="15"/>
  <c r="DD10" i="15"/>
  <c r="AZ10" i="15"/>
  <c r="CV9" i="15"/>
  <c r="DZ8" i="15"/>
  <c r="CV8" i="15"/>
  <c r="AZ8" i="15"/>
  <c r="CW7" i="15"/>
  <c r="CV7" i="15"/>
  <c r="CU7" i="15"/>
  <c r="CT7" i="15"/>
  <c r="CS7" i="15"/>
  <c r="AZ7" i="15"/>
  <c r="C4" i="15"/>
  <c r="H4" i="15"/>
  <c r="M4" i="15"/>
  <c r="R4" i="15"/>
  <c r="W4" i="15"/>
  <c r="AB4" i="15"/>
  <c r="AG4" i="15"/>
  <c r="DK3" i="15"/>
  <c r="DM3" i="15"/>
  <c r="DJ3" i="15"/>
  <c r="S3" i="15"/>
  <c r="BT1" i="15"/>
  <c r="BY1" i="15"/>
  <c r="CD1" i="15"/>
  <c r="CI1" i="15"/>
  <c r="CN1" i="15"/>
  <c r="CS1" i="15"/>
  <c r="CX1" i="15"/>
  <c r="AJ99" i="14"/>
  <c r="CX4" i="14"/>
  <c r="AI99" i="14"/>
  <c r="CW4" i="14"/>
  <c r="CW46" i="14"/>
  <c r="CX24" i="14"/>
  <c r="CW24" i="14"/>
  <c r="CW45" i="14"/>
  <c r="CX23" i="14"/>
  <c r="CW23" i="14"/>
  <c r="CX22" i="14"/>
  <c r="CW22" i="14"/>
  <c r="CX21" i="14"/>
  <c r="CW21" i="14"/>
  <c r="CW42" i="14"/>
  <c r="CX20" i="14"/>
  <c r="CW20" i="14"/>
  <c r="CW41" i="14"/>
  <c r="CX19" i="14"/>
  <c r="CW19" i="14"/>
  <c r="CX18" i="14"/>
  <c r="CW18" i="14"/>
  <c r="CW39" i="14"/>
  <c r="CX17" i="14"/>
  <c r="CW17" i="14"/>
  <c r="CW38" i="14"/>
  <c r="CX16" i="14"/>
  <c r="CW16" i="14"/>
  <c r="CW37" i="14"/>
  <c r="CX15" i="14"/>
  <c r="CW15" i="14"/>
  <c r="CX14" i="14"/>
  <c r="CW14" i="14"/>
  <c r="CW35" i="14"/>
  <c r="CX13" i="14"/>
  <c r="CW13" i="14"/>
  <c r="CW34" i="14"/>
  <c r="CX12" i="14"/>
  <c r="CW12" i="14"/>
  <c r="CW33" i="14"/>
  <c r="CX10" i="14"/>
  <c r="CW11" i="14"/>
  <c r="CX31" i="14"/>
  <c r="CW10" i="14"/>
  <c r="CW31" i="14"/>
  <c r="CX30" i="14"/>
  <c r="CW8" i="14"/>
  <c r="CX29" i="14"/>
  <c r="CW29" i="14"/>
  <c r="AE99" i="14"/>
  <c r="CS4" i="14"/>
  <c r="CS46" i="14"/>
  <c r="AD99" i="14"/>
  <c r="CR4" i="14"/>
  <c r="CR8" i="14"/>
  <c r="CR30" i="14"/>
  <c r="CS24" i="14"/>
  <c r="CS45" i="14"/>
  <c r="CR24" i="14"/>
  <c r="CS23" i="14"/>
  <c r="CS44" i="14"/>
  <c r="CR23" i="14"/>
  <c r="CS22" i="14"/>
  <c r="CS43" i="14"/>
  <c r="CR22" i="14"/>
  <c r="CS21" i="14"/>
  <c r="CS42" i="14"/>
  <c r="CR21" i="14"/>
  <c r="CS20" i="14"/>
  <c r="CS41" i="14"/>
  <c r="CR20" i="14"/>
  <c r="CS19" i="14"/>
  <c r="CS40" i="14"/>
  <c r="CR19" i="14"/>
  <c r="CS18" i="14"/>
  <c r="CS39" i="14"/>
  <c r="CR18" i="14"/>
  <c r="CS17" i="14"/>
  <c r="CS38" i="14"/>
  <c r="CR17" i="14"/>
  <c r="CS16" i="14"/>
  <c r="CS37" i="14"/>
  <c r="CR16" i="14"/>
  <c r="CS15" i="14"/>
  <c r="CS36" i="14"/>
  <c r="CR15" i="14"/>
  <c r="CS14" i="14"/>
  <c r="CS35" i="14"/>
  <c r="CR14" i="14"/>
  <c r="CS13" i="14"/>
  <c r="CS34" i="14"/>
  <c r="CR13" i="14"/>
  <c r="CS12" i="14"/>
  <c r="CS33" i="14"/>
  <c r="CR12" i="14"/>
  <c r="CS10" i="14"/>
  <c r="CS32" i="14"/>
  <c r="CR11" i="14"/>
  <c r="CS31" i="14"/>
  <c r="CR10" i="14"/>
  <c r="CR31" i="14"/>
  <c r="CS30" i="14"/>
  <c r="CS29" i="14"/>
  <c r="CR29" i="14"/>
  <c r="Z99" i="14"/>
  <c r="CN4" i="14"/>
  <c r="Y99" i="14"/>
  <c r="CM4" i="14"/>
  <c r="CM45" i="14"/>
  <c r="CN24" i="14"/>
  <c r="CN23" i="14"/>
  <c r="CM24" i="14"/>
  <c r="CN22" i="14"/>
  <c r="CM23" i="14"/>
  <c r="CN21" i="14"/>
  <c r="CM22" i="14"/>
  <c r="CN20" i="14"/>
  <c r="CM21" i="14"/>
  <c r="CN19" i="14"/>
  <c r="CM20" i="14"/>
  <c r="CN18" i="14"/>
  <c r="CM19" i="14"/>
  <c r="CN17" i="14"/>
  <c r="CM18" i="14"/>
  <c r="CN16" i="14"/>
  <c r="CM17" i="14"/>
  <c r="CN15" i="14"/>
  <c r="CM16" i="14"/>
  <c r="CN14" i="14"/>
  <c r="CM15" i="14"/>
  <c r="CN13" i="14"/>
  <c r="CM14" i="14"/>
  <c r="CN12" i="14"/>
  <c r="CM13" i="14"/>
  <c r="CN10" i="14"/>
  <c r="CM12" i="14"/>
  <c r="CN31" i="14"/>
  <c r="CM11" i="14"/>
  <c r="CM31" i="14"/>
  <c r="CN30" i="14"/>
  <c r="CM10" i="14"/>
  <c r="CN29" i="14"/>
  <c r="CM29" i="14"/>
  <c r="U99" i="14"/>
  <c r="CI4" i="14"/>
  <c r="T99" i="14"/>
  <c r="CH4" i="14"/>
  <c r="CH11" i="14"/>
  <c r="CH31" i="14"/>
  <c r="CI24" i="14"/>
  <c r="CH45" i="14"/>
  <c r="CI23" i="14"/>
  <c r="CH24" i="14"/>
  <c r="CH44" i="14"/>
  <c r="CI22" i="14"/>
  <c r="CH23" i="14"/>
  <c r="CH43" i="14"/>
  <c r="CI21" i="14"/>
  <c r="CH22" i="14"/>
  <c r="CH42" i="14"/>
  <c r="CI20" i="14"/>
  <c r="CH21" i="14"/>
  <c r="CH41" i="14"/>
  <c r="CI19" i="14"/>
  <c r="CH20" i="14"/>
  <c r="CH40" i="14"/>
  <c r="CI18" i="14"/>
  <c r="CH19" i="14"/>
  <c r="CH39" i="14"/>
  <c r="CI17" i="14"/>
  <c r="CH18" i="14"/>
  <c r="CH38" i="14"/>
  <c r="CI16" i="14"/>
  <c r="CH17" i="14"/>
  <c r="CH37" i="14"/>
  <c r="CI15" i="14"/>
  <c r="CH16" i="14"/>
  <c r="CH36" i="14"/>
  <c r="CI14" i="14"/>
  <c r="CH15" i="14"/>
  <c r="CH35" i="14"/>
  <c r="CI13" i="14"/>
  <c r="CH14" i="14"/>
  <c r="CH34" i="14"/>
  <c r="CI12" i="14"/>
  <c r="CH13" i="14"/>
  <c r="CH33" i="14"/>
  <c r="CI10" i="14"/>
  <c r="CH12" i="14"/>
  <c r="CH32" i="14"/>
  <c r="CI31" i="14"/>
  <c r="CI30" i="14"/>
  <c r="CH10" i="14"/>
  <c r="CH30" i="14"/>
  <c r="CI29" i="14"/>
  <c r="CH29" i="14"/>
  <c r="P99" i="14"/>
  <c r="CD4" i="14"/>
  <c r="CD24" i="14"/>
  <c r="CD46" i="14"/>
  <c r="O99" i="14"/>
  <c r="CC4" i="14"/>
  <c r="CC46" i="14"/>
  <c r="CD23" i="14"/>
  <c r="CC45" i="14"/>
  <c r="CD22" i="14"/>
  <c r="CC24" i="14"/>
  <c r="CC44" i="14"/>
  <c r="CD21" i="14"/>
  <c r="CC23" i="14"/>
  <c r="CC43" i="14"/>
  <c r="CD20" i="14"/>
  <c r="CC22" i="14"/>
  <c r="CC42" i="14"/>
  <c r="CD19" i="14"/>
  <c r="CC21" i="14"/>
  <c r="CC41" i="14"/>
  <c r="CD18" i="14"/>
  <c r="CC20" i="14"/>
  <c r="CC40" i="14"/>
  <c r="CD17" i="14"/>
  <c r="CC19" i="14"/>
  <c r="CC39" i="14"/>
  <c r="CD16" i="14"/>
  <c r="CC18" i="14"/>
  <c r="CC38" i="14"/>
  <c r="CD15" i="14"/>
  <c r="CC17" i="14"/>
  <c r="CC37" i="14"/>
  <c r="CD14" i="14"/>
  <c r="CC16" i="14"/>
  <c r="CC36" i="14"/>
  <c r="CD13" i="14"/>
  <c r="CC15" i="14"/>
  <c r="CC35" i="14"/>
  <c r="CD12" i="14"/>
  <c r="CC14" i="14"/>
  <c r="CC34" i="14"/>
  <c r="CD11" i="14"/>
  <c r="CC13" i="14"/>
  <c r="CC33" i="14"/>
  <c r="CD10" i="14"/>
  <c r="CC12" i="14"/>
  <c r="CC32" i="14"/>
  <c r="CD31" i="14"/>
  <c r="CC11" i="14"/>
  <c r="CD30" i="14"/>
  <c r="CC10" i="14"/>
  <c r="CD29" i="14"/>
  <c r="CC29" i="14"/>
  <c r="K99" i="14"/>
  <c r="BY4" i="14"/>
  <c r="J99" i="14"/>
  <c r="BX4" i="14"/>
  <c r="BY24" i="14"/>
  <c r="BY23" i="14"/>
  <c r="BX24" i="14"/>
  <c r="BY22" i="14"/>
  <c r="BX23" i="14"/>
  <c r="BY21" i="14"/>
  <c r="BX22" i="14"/>
  <c r="BY20" i="14"/>
  <c r="BX21" i="14"/>
  <c r="BY19" i="14"/>
  <c r="BX20" i="14"/>
  <c r="BY18" i="14"/>
  <c r="BX19" i="14"/>
  <c r="BY17" i="14"/>
  <c r="BX18" i="14"/>
  <c r="BY16" i="14"/>
  <c r="BX17" i="14"/>
  <c r="BY15" i="14"/>
  <c r="BX16" i="14"/>
  <c r="BY14" i="14"/>
  <c r="BX15" i="14"/>
  <c r="BY13" i="14"/>
  <c r="BX14" i="14"/>
  <c r="BY12" i="14"/>
  <c r="BX13" i="14"/>
  <c r="BY10" i="14"/>
  <c r="BX12" i="14"/>
  <c r="BY31" i="14"/>
  <c r="BX11" i="14"/>
  <c r="BY30" i="14"/>
  <c r="BX10" i="14"/>
  <c r="BY29" i="14"/>
  <c r="BX29" i="14"/>
  <c r="F99" i="14"/>
  <c r="BT4" i="14"/>
  <c r="BT13" i="14"/>
  <c r="BT14" i="14"/>
  <c r="BT15" i="14"/>
  <c r="BT16" i="14"/>
  <c r="BT17" i="14"/>
  <c r="BT18" i="14"/>
  <c r="BT19" i="14"/>
  <c r="BT20" i="14"/>
  <c r="BT21" i="14"/>
  <c r="BT22" i="14"/>
  <c r="BT23" i="14"/>
  <c r="BT24" i="14"/>
  <c r="BT12" i="14"/>
  <c r="BT10" i="14"/>
  <c r="E99" i="14"/>
  <c r="BS4" i="14"/>
  <c r="BS46" i="14"/>
  <c r="BS45" i="14"/>
  <c r="BS24" i="14"/>
  <c r="BS44" i="14"/>
  <c r="BS23" i="14"/>
  <c r="BS43" i="14"/>
  <c r="BS22" i="14"/>
  <c r="BS42" i="14"/>
  <c r="BS21" i="14"/>
  <c r="BS41" i="14"/>
  <c r="BS20" i="14"/>
  <c r="BS40" i="14"/>
  <c r="BS19" i="14"/>
  <c r="BS39" i="14"/>
  <c r="BS18" i="14"/>
  <c r="BS38" i="14"/>
  <c r="BS17" i="14"/>
  <c r="BS37" i="14"/>
  <c r="BS16" i="14"/>
  <c r="BS36" i="14"/>
  <c r="BS15" i="14"/>
  <c r="BS35" i="14"/>
  <c r="BS14" i="14"/>
  <c r="BS34" i="14"/>
  <c r="BS13" i="14"/>
  <c r="BS33" i="14"/>
  <c r="BS12" i="14"/>
  <c r="BS32" i="14"/>
  <c r="BS11" i="14"/>
  <c r="BS31" i="14"/>
  <c r="BS10" i="14"/>
  <c r="BS30" i="14"/>
  <c r="BS29" i="14"/>
  <c r="CL21" i="14"/>
  <c r="CK21" i="14"/>
  <c r="CL20" i="14"/>
  <c r="CK20" i="14"/>
  <c r="CL19" i="14"/>
  <c r="CK19" i="14"/>
  <c r="CL18" i="14"/>
  <c r="CK18" i="14"/>
  <c r="CL17" i="14"/>
  <c r="CK17" i="14"/>
  <c r="CL16" i="14"/>
  <c r="CK16" i="14"/>
  <c r="CL15" i="14"/>
  <c r="CK15" i="14"/>
  <c r="CL14" i="14"/>
  <c r="CK14" i="14"/>
  <c r="CL13" i="14"/>
  <c r="CK13" i="14"/>
  <c r="CL12" i="14"/>
  <c r="CK12" i="14"/>
  <c r="CL11" i="14"/>
  <c r="CK11" i="14"/>
  <c r="CL10" i="14"/>
  <c r="CK10" i="14"/>
  <c r="CL9" i="14"/>
  <c r="CK9" i="14"/>
  <c r="CG21" i="14"/>
  <c r="CF21" i="14"/>
  <c r="CG20" i="14"/>
  <c r="CF20" i="14"/>
  <c r="CG19" i="14"/>
  <c r="CF19" i="14"/>
  <c r="CG18" i="14"/>
  <c r="CF18" i="14"/>
  <c r="CG17" i="14"/>
  <c r="CF17" i="14"/>
  <c r="CG16" i="14"/>
  <c r="CF16" i="14"/>
  <c r="CG15" i="14"/>
  <c r="CF15" i="14"/>
  <c r="CG14" i="14"/>
  <c r="CF14" i="14"/>
  <c r="CG13" i="14"/>
  <c r="CF13" i="14"/>
  <c r="CG12" i="14"/>
  <c r="CF12" i="14"/>
  <c r="CG11" i="14"/>
  <c r="CF11" i="14"/>
  <c r="CG10" i="14"/>
  <c r="CF10" i="14"/>
  <c r="CG9" i="14"/>
  <c r="CF9" i="14"/>
  <c r="CB21" i="14"/>
  <c r="CA21" i="14"/>
  <c r="CB20" i="14"/>
  <c r="CA20" i="14"/>
  <c r="CB19" i="14"/>
  <c r="CA19" i="14"/>
  <c r="CB18" i="14"/>
  <c r="CA18" i="14"/>
  <c r="CB17" i="14"/>
  <c r="CA17" i="14"/>
  <c r="CB16" i="14"/>
  <c r="CA16" i="14"/>
  <c r="CB15" i="14"/>
  <c r="CA15" i="14"/>
  <c r="CB14" i="14"/>
  <c r="CA14" i="14"/>
  <c r="CB13" i="14"/>
  <c r="CA13" i="14"/>
  <c r="CB12" i="14"/>
  <c r="CA12" i="14"/>
  <c r="CB11" i="14"/>
  <c r="CA11" i="14"/>
  <c r="CB10" i="14"/>
  <c r="CA10" i="14"/>
  <c r="CB9" i="14"/>
  <c r="CA9" i="14"/>
  <c r="BW21" i="14"/>
  <c r="BV21" i="14"/>
  <c r="BW20" i="14"/>
  <c r="BV20" i="14"/>
  <c r="BW19" i="14"/>
  <c r="BV19" i="14"/>
  <c r="BW18" i="14"/>
  <c r="BV18" i="14"/>
  <c r="BW17" i="14"/>
  <c r="BV17" i="14"/>
  <c r="BW16" i="14"/>
  <c r="BV16" i="14"/>
  <c r="BW15" i="14"/>
  <c r="BV15" i="14"/>
  <c r="BW14" i="14"/>
  <c r="BV14" i="14"/>
  <c r="BW13" i="14"/>
  <c r="BV13" i="14"/>
  <c r="BW12" i="14"/>
  <c r="BV12" i="14"/>
  <c r="BW11" i="14"/>
  <c r="BV11" i="14"/>
  <c r="BW10" i="14"/>
  <c r="BV10" i="14"/>
  <c r="BW9" i="14"/>
  <c r="BV9" i="14"/>
  <c r="BR21" i="14"/>
  <c r="BQ21" i="14"/>
  <c r="BR20" i="14"/>
  <c r="BQ20" i="14"/>
  <c r="BR19" i="14"/>
  <c r="BQ19" i="14"/>
  <c r="BR18" i="14"/>
  <c r="BQ18" i="14"/>
  <c r="BR17" i="14"/>
  <c r="BQ17" i="14"/>
  <c r="BR16" i="14"/>
  <c r="BQ16" i="14"/>
  <c r="BR15" i="14"/>
  <c r="BQ15" i="14"/>
  <c r="BR14" i="14"/>
  <c r="BQ14" i="14"/>
  <c r="BR13" i="14"/>
  <c r="BQ13" i="14"/>
  <c r="BR12" i="14"/>
  <c r="BQ12" i="14"/>
  <c r="BR11" i="14"/>
  <c r="BQ11" i="14"/>
  <c r="BR10" i="14"/>
  <c r="BQ10" i="14"/>
  <c r="BR9" i="14"/>
  <c r="BQ9" i="14"/>
  <c r="CV21" i="14"/>
  <c r="CU21" i="14"/>
  <c r="CQ21" i="14"/>
  <c r="CP21" i="14"/>
  <c r="CV20" i="14"/>
  <c r="CU20" i="14"/>
  <c r="CQ20" i="14"/>
  <c r="CP20" i="14"/>
  <c r="CY19" i="14"/>
  <c r="CV19" i="14"/>
  <c r="CU19" i="14"/>
  <c r="CT19" i="14"/>
  <c r="CQ19" i="14"/>
  <c r="CP19" i="14"/>
  <c r="CO19" i="14"/>
  <c r="CJ19" i="14"/>
  <c r="CE19" i="14"/>
  <c r="BZ19" i="14"/>
  <c r="BU19" i="14"/>
  <c r="CY18" i="14"/>
  <c r="CV18" i="14"/>
  <c r="CU18" i="14"/>
  <c r="CT18" i="14"/>
  <c r="CQ18" i="14"/>
  <c r="CP18" i="14"/>
  <c r="CO18" i="14"/>
  <c r="CJ18" i="14"/>
  <c r="CE18" i="14"/>
  <c r="BZ18" i="14"/>
  <c r="BU18" i="14"/>
  <c r="CY17" i="14"/>
  <c r="CV17" i="14"/>
  <c r="CU17" i="14"/>
  <c r="CT17" i="14"/>
  <c r="CQ17" i="14"/>
  <c r="CP17" i="14"/>
  <c r="CO17" i="14"/>
  <c r="CJ17" i="14"/>
  <c r="CE17" i="14"/>
  <c r="BZ17" i="14"/>
  <c r="BU17" i="14"/>
  <c r="CY16" i="14"/>
  <c r="CV16" i="14"/>
  <c r="CU16" i="14"/>
  <c r="CT16" i="14"/>
  <c r="CQ16" i="14"/>
  <c r="CP16" i="14"/>
  <c r="CO16" i="14"/>
  <c r="CJ16" i="14"/>
  <c r="CE16" i="14"/>
  <c r="BZ16" i="14"/>
  <c r="BU16" i="14"/>
  <c r="CY15" i="14"/>
  <c r="CV15" i="14"/>
  <c r="CU15" i="14"/>
  <c r="CT15" i="14"/>
  <c r="CQ15" i="14"/>
  <c r="CP15" i="14"/>
  <c r="CO15" i="14"/>
  <c r="CJ15" i="14"/>
  <c r="CE15" i="14"/>
  <c r="BZ15" i="14"/>
  <c r="BU15" i="14"/>
  <c r="CY14" i="14"/>
  <c r="CV14" i="14"/>
  <c r="CU14" i="14"/>
  <c r="CT14" i="14"/>
  <c r="CQ14" i="14"/>
  <c r="CP14" i="14"/>
  <c r="CO14" i="14"/>
  <c r="CJ14" i="14"/>
  <c r="CE14" i="14"/>
  <c r="BZ14" i="14"/>
  <c r="BU14" i="14"/>
  <c r="CY13" i="14"/>
  <c r="CV13" i="14"/>
  <c r="CU13" i="14"/>
  <c r="CT13" i="14"/>
  <c r="CQ13" i="14"/>
  <c r="CP13" i="14"/>
  <c r="CO13" i="14"/>
  <c r="CJ13" i="14"/>
  <c r="CE13" i="14"/>
  <c r="BZ13" i="14"/>
  <c r="BU13" i="14"/>
  <c r="CY12" i="14"/>
  <c r="CV12" i="14"/>
  <c r="CU12" i="14"/>
  <c r="CT12" i="14"/>
  <c r="CQ12" i="14"/>
  <c r="CP12" i="14"/>
  <c r="CO12" i="14"/>
  <c r="CJ12" i="14"/>
  <c r="CE12" i="14"/>
  <c r="BZ12" i="14"/>
  <c r="BU12" i="14"/>
  <c r="CY11" i="14"/>
  <c r="CX11" i="14"/>
  <c r="CV11" i="14"/>
  <c r="CU11" i="14"/>
  <c r="CT11" i="14"/>
  <c r="CS11" i="14"/>
  <c r="CQ11" i="14"/>
  <c r="CP11" i="14"/>
  <c r="CO11" i="14"/>
  <c r="CN11" i="14"/>
  <c r="CJ11" i="14"/>
  <c r="CI11" i="14"/>
  <c r="CE11" i="14"/>
  <c r="BZ11" i="14"/>
  <c r="BY11" i="14"/>
  <c r="BU11" i="14"/>
  <c r="BT11" i="14"/>
  <c r="CY10" i="14"/>
  <c r="CV10" i="14"/>
  <c r="CU10" i="14"/>
  <c r="CT10" i="14"/>
  <c r="CQ10" i="14"/>
  <c r="CP10" i="14"/>
  <c r="CO10" i="14"/>
  <c r="CJ10" i="14"/>
  <c r="CE10" i="14"/>
  <c r="BZ10" i="14"/>
  <c r="BU10" i="14"/>
  <c r="CY9" i="14"/>
  <c r="CX9" i="14"/>
  <c r="CW9" i="14"/>
  <c r="CV9" i="14"/>
  <c r="CU9" i="14"/>
  <c r="CT9" i="14"/>
  <c r="CS9" i="14"/>
  <c r="CR9" i="14"/>
  <c r="CQ9" i="14"/>
  <c r="CP9" i="14"/>
  <c r="CO9" i="14"/>
  <c r="CN9" i="14"/>
  <c r="CM9" i="14"/>
  <c r="CJ9" i="14"/>
  <c r="CI9" i="14"/>
  <c r="CH9" i="14"/>
  <c r="CE9" i="14"/>
  <c r="CD9" i="14"/>
  <c r="CC9" i="14"/>
  <c r="BZ9" i="14"/>
  <c r="BY9" i="14"/>
  <c r="BX9" i="14"/>
  <c r="BU9" i="14"/>
  <c r="BT9" i="14"/>
  <c r="BS9" i="14"/>
  <c r="CY8" i="14"/>
  <c r="CX8" i="14"/>
  <c r="CV8" i="14"/>
  <c r="CU8" i="14"/>
  <c r="CT8" i="14"/>
  <c r="CS8" i="14"/>
  <c r="CQ8" i="14"/>
  <c r="CP8" i="14"/>
  <c r="CO8" i="14"/>
  <c r="CN8" i="14"/>
  <c r="CM8" i="14"/>
  <c r="CL8" i="14"/>
  <c r="CK8" i="14"/>
  <c r="CJ8" i="14"/>
  <c r="CI8" i="14"/>
  <c r="CH8" i="14"/>
  <c r="CG8" i="14"/>
  <c r="CF8" i="14"/>
  <c r="CE8" i="14"/>
  <c r="CD8" i="14"/>
  <c r="CC8" i="14"/>
  <c r="CB8" i="14"/>
  <c r="CA8" i="14"/>
  <c r="BZ8" i="14"/>
  <c r="BY8" i="14"/>
  <c r="BX8" i="14"/>
  <c r="BW8" i="14"/>
  <c r="BV8" i="14"/>
  <c r="BU8" i="14"/>
  <c r="BT8" i="14"/>
  <c r="BS8" i="14"/>
  <c r="BR8" i="14"/>
  <c r="BQ8" i="14"/>
  <c r="CY7" i="14"/>
  <c r="CX7" i="14"/>
  <c r="CW7" i="14"/>
  <c r="CV7" i="14"/>
  <c r="CU7" i="14"/>
  <c r="CT7" i="14"/>
  <c r="CS7" i="14"/>
  <c r="CR7" i="14"/>
  <c r="CQ7" i="14"/>
  <c r="CP7" i="14"/>
  <c r="CO7" i="14"/>
  <c r="CN7" i="14"/>
  <c r="CM7" i="14"/>
  <c r="CL7" i="14"/>
  <c r="CK7" i="14"/>
  <c r="CJ7" i="14"/>
  <c r="CI7" i="14"/>
  <c r="CH7" i="14"/>
  <c r="CG7" i="14"/>
  <c r="CF7" i="14"/>
  <c r="CE7" i="14"/>
  <c r="CD7" i="14"/>
  <c r="CC7" i="14"/>
  <c r="CB7" i="14"/>
  <c r="CA7" i="14"/>
  <c r="BZ7" i="14"/>
  <c r="BY7" i="14"/>
  <c r="BX7" i="14"/>
  <c r="BW7" i="14"/>
  <c r="BV7" i="14"/>
  <c r="BU7" i="14"/>
  <c r="BT7" i="14"/>
  <c r="BS7" i="14"/>
  <c r="BR7" i="14"/>
  <c r="BQ7" i="14"/>
  <c r="BQ1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X124" i="14"/>
  <c r="W124" i="14"/>
  <c r="V124" i="14"/>
  <c r="U124" i="14"/>
  <c r="T124" i="14"/>
  <c r="S124" i="14"/>
  <c r="R124" i="14"/>
  <c r="Q124" i="14"/>
  <c r="P124" i="14"/>
  <c r="O124" i="14"/>
  <c r="N124" i="14"/>
  <c r="M124" i="14"/>
  <c r="L124" i="14"/>
  <c r="K124" i="14"/>
  <c r="J124" i="14"/>
  <c r="I124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X123" i="14"/>
  <c r="W123" i="14"/>
  <c r="V123" i="14"/>
  <c r="U123" i="14"/>
  <c r="T123" i="14"/>
  <c r="S123" i="14"/>
  <c r="R123" i="14"/>
  <c r="Q123" i="14"/>
  <c r="P123" i="14"/>
  <c r="O123" i="14"/>
  <c r="N123" i="14"/>
  <c r="M123" i="14"/>
  <c r="L123" i="14"/>
  <c r="K123" i="14"/>
  <c r="J123" i="14"/>
  <c r="I123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X122" i="14"/>
  <c r="W122" i="14"/>
  <c r="V122" i="14"/>
  <c r="U122" i="14"/>
  <c r="T122" i="14"/>
  <c r="S122" i="14"/>
  <c r="R122" i="14"/>
  <c r="Q122" i="14"/>
  <c r="P122" i="14"/>
  <c r="O122" i="14"/>
  <c r="N122" i="14"/>
  <c r="M122" i="14"/>
  <c r="L122" i="14"/>
  <c r="K122" i="14"/>
  <c r="J122" i="14"/>
  <c r="I122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X121" i="14"/>
  <c r="W121" i="14"/>
  <c r="V121" i="14"/>
  <c r="U121" i="14"/>
  <c r="T121" i="14"/>
  <c r="S121" i="14"/>
  <c r="R121" i="14"/>
  <c r="Q121" i="14"/>
  <c r="P121" i="14"/>
  <c r="O121" i="14"/>
  <c r="N121" i="14"/>
  <c r="M121" i="14"/>
  <c r="L121" i="14"/>
  <c r="K121" i="14"/>
  <c r="J121" i="14"/>
  <c r="I121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X120" i="14"/>
  <c r="W120" i="14"/>
  <c r="V120" i="14"/>
  <c r="U120" i="14"/>
  <c r="T120" i="14"/>
  <c r="S120" i="14"/>
  <c r="R120" i="14"/>
  <c r="Q120" i="14"/>
  <c r="P120" i="14"/>
  <c r="O120" i="14"/>
  <c r="N120" i="14"/>
  <c r="M120" i="14"/>
  <c r="L120" i="14"/>
  <c r="K120" i="14"/>
  <c r="J120" i="14"/>
  <c r="I120" i="14"/>
  <c r="AK119" i="14"/>
  <c r="AJ119" i="14"/>
  <c r="AI119" i="14"/>
  <c r="AH119" i="14"/>
  <c r="AG119" i="14"/>
  <c r="AF119" i="14"/>
  <c r="AE119" i="14"/>
  <c r="AD119" i="14"/>
  <c r="AC119" i="14"/>
  <c r="AB119" i="14"/>
  <c r="AA119" i="14"/>
  <c r="Z119" i="14"/>
  <c r="Y119" i="14"/>
  <c r="X119" i="14"/>
  <c r="W119" i="14"/>
  <c r="V119" i="14"/>
  <c r="U119" i="14"/>
  <c r="T119" i="14"/>
  <c r="S119" i="14"/>
  <c r="R119" i="14"/>
  <c r="Q119" i="14"/>
  <c r="P119" i="14"/>
  <c r="O119" i="14"/>
  <c r="N119" i="14"/>
  <c r="M119" i="14"/>
  <c r="L119" i="14"/>
  <c r="K119" i="14"/>
  <c r="J119" i="14"/>
  <c r="I119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X118" i="14"/>
  <c r="W118" i="14"/>
  <c r="V118" i="14"/>
  <c r="U118" i="14"/>
  <c r="T118" i="14"/>
  <c r="S118" i="14"/>
  <c r="R118" i="14"/>
  <c r="Q118" i="14"/>
  <c r="P118" i="14"/>
  <c r="O118" i="14"/>
  <c r="N118" i="14"/>
  <c r="M118" i="14"/>
  <c r="L118" i="14"/>
  <c r="K118" i="14"/>
  <c r="J118" i="14"/>
  <c r="I118" i="14"/>
  <c r="AK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X117" i="14"/>
  <c r="W117" i="14"/>
  <c r="V117" i="14"/>
  <c r="U117" i="14"/>
  <c r="T117" i="14"/>
  <c r="S117" i="14"/>
  <c r="R117" i="14"/>
  <c r="Q117" i="14"/>
  <c r="P117" i="14"/>
  <c r="O117" i="14"/>
  <c r="N117" i="14"/>
  <c r="M117" i="14"/>
  <c r="L117" i="14"/>
  <c r="K117" i="14"/>
  <c r="J117" i="14"/>
  <c r="I11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Y107" i="14"/>
  <c r="X107" i="14"/>
  <c r="W107" i="14"/>
  <c r="V107" i="14"/>
  <c r="U107" i="14"/>
  <c r="T107" i="14"/>
  <c r="S107" i="14"/>
  <c r="R107" i="14"/>
  <c r="Q107" i="14"/>
  <c r="P107" i="14"/>
  <c r="O107" i="14"/>
  <c r="N107" i="14"/>
  <c r="M107" i="14"/>
  <c r="L107" i="14"/>
  <c r="K107" i="14"/>
  <c r="J107" i="14"/>
  <c r="I107" i="14"/>
  <c r="H107" i="14"/>
  <c r="G107" i="14"/>
  <c r="F107" i="14"/>
  <c r="E107" i="14"/>
  <c r="D107" i="14"/>
  <c r="C107" i="14"/>
  <c r="AK105" i="14"/>
  <c r="AK106" i="14"/>
  <c r="AJ106" i="14"/>
  <c r="AI106" i="14"/>
  <c r="AH106" i="14"/>
  <c r="AF105" i="14"/>
  <c r="AF106" i="14"/>
  <c r="AE106" i="14"/>
  <c r="AD106" i="14"/>
  <c r="AC106" i="14"/>
  <c r="AA105" i="14"/>
  <c r="AA106" i="14"/>
  <c r="Z106" i="14"/>
  <c r="Y106" i="14"/>
  <c r="X106" i="14"/>
  <c r="V105" i="14"/>
  <c r="V106" i="14"/>
  <c r="U106" i="14"/>
  <c r="T106" i="14"/>
  <c r="S106" i="14"/>
  <c r="Q105" i="14"/>
  <c r="Q106" i="14"/>
  <c r="P106" i="14"/>
  <c r="O106" i="14"/>
  <c r="N106" i="14"/>
  <c r="L105" i="14"/>
  <c r="L106" i="14"/>
  <c r="K106" i="14"/>
  <c r="J106" i="14"/>
  <c r="I106" i="14"/>
  <c r="G105" i="14"/>
  <c r="G106" i="14"/>
  <c r="F106" i="14"/>
  <c r="E106" i="14"/>
  <c r="D106" i="14"/>
  <c r="AJ105" i="14"/>
  <c r="AI105" i="14"/>
  <c r="AH105" i="14"/>
  <c r="AE105" i="14"/>
  <c r="AD105" i="14"/>
  <c r="AC105" i="14"/>
  <c r="Z105" i="14"/>
  <c r="Y105" i="14"/>
  <c r="X105" i="14"/>
  <c r="U105" i="14"/>
  <c r="T105" i="14"/>
  <c r="S105" i="14"/>
  <c r="P105" i="14"/>
  <c r="O105" i="14"/>
  <c r="N105" i="14"/>
  <c r="K105" i="14"/>
  <c r="J105" i="14"/>
  <c r="I105" i="14"/>
  <c r="F105" i="14"/>
  <c r="E105" i="14"/>
  <c r="D105" i="14"/>
  <c r="AJ104" i="14"/>
  <c r="AI104" i="14"/>
  <c r="AE104" i="14"/>
  <c r="AD104" i="14"/>
  <c r="Z104" i="14"/>
  <c r="Y104" i="14"/>
  <c r="U104" i="14"/>
  <c r="T104" i="14"/>
  <c r="P104" i="14"/>
  <c r="O104" i="14"/>
  <c r="K104" i="14"/>
  <c r="J104" i="14"/>
  <c r="F104" i="14"/>
  <c r="E104" i="14"/>
  <c r="AJ100" i="14"/>
  <c r="AJ102" i="14"/>
  <c r="AI100" i="14"/>
  <c r="AI102" i="14"/>
  <c r="AE100" i="14"/>
  <c r="AE102" i="14"/>
  <c r="AD100" i="14"/>
  <c r="AD102" i="14"/>
  <c r="Z100" i="14"/>
  <c r="Z102" i="14"/>
  <c r="Y100" i="14"/>
  <c r="Y102" i="14"/>
  <c r="X102" i="14"/>
  <c r="W102" i="14"/>
  <c r="U100" i="14"/>
  <c r="U102" i="14"/>
  <c r="T100" i="14"/>
  <c r="T102" i="14"/>
  <c r="S102" i="14"/>
  <c r="R102" i="14"/>
  <c r="P100" i="14"/>
  <c r="P102" i="14"/>
  <c r="O100" i="14"/>
  <c r="O102" i="14"/>
  <c r="N102" i="14"/>
  <c r="M102" i="14"/>
  <c r="K100" i="14"/>
  <c r="K102" i="14"/>
  <c r="J100" i="14"/>
  <c r="J102" i="14"/>
  <c r="I102" i="14"/>
  <c r="H102" i="14"/>
  <c r="F100" i="14"/>
  <c r="F102" i="14"/>
  <c r="E100" i="14"/>
  <c r="E102" i="14"/>
  <c r="D102" i="14"/>
  <c r="C102" i="14"/>
  <c r="AK100" i="14"/>
  <c r="AH100" i="14"/>
  <c r="AG100" i="14"/>
  <c r="AF100" i="14"/>
  <c r="AC100" i="14"/>
  <c r="AB100" i="14"/>
  <c r="AA100" i="14"/>
  <c r="X100" i="14"/>
  <c r="W100" i="14"/>
  <c r="V100" i="14"/>
  <c r="S100" i="14"/>
  <c r="R100" i="14"/>
  <c r="Q100" i="14"/>
  <c r="N100" i="14"/>
  <c r="M100" i="14"/>
  <c r="L100" i="14"/>
  <c r="I100" i="14"/>
  <c r="H100" i="14"/>
  <c r="G100" i="14"/>
  <c r="D100" i="14"/>
  <c r="C100" i="14"/>
  <c r="BI98" i="14"/>
  <c r="BH98" i="14"/>
  <c r="BG98" i="14"/>
  <c r="BF98" i="14"/>
  <c r="AY7" i="14"/>
  <c r="AY9" i="14"/>
  <c r="AY10" i="14"/>
  <c r="AY11" i="14"/>
  <c r="AY12" i="14"/>
  <c r="AY13" i="14"/>
  <c r="AY14" i="14"/>
  <c r="AY15" i="14"/>
  <c r="AY16" i="14"/>
  <c r="AY17" i="14"/>
  <c r="AY18" i="14"/>
  <c r="AY19" i="14"/>
  <c r="AY20" i="14"/>
  <c r="AY21" i="14"/>
  <c r="AY22" i="14"/>
  <c r="AY23" i="14"/>
  <c r="AY24" i="14"/>
  <c r="AY25" i="14"/>
  <c r="AY26" i="14"/>
  <c r="AY27" i="14"/>
  <c r="AY28" i="14"/>
  <c r="AY29" i="14"/>
  <c r="AY30" i="14"/>
  <c r="AY31" i="14"/>
  <c r="AY32" i="14"/>
  <c r="AY33" i="14"/>
  <c r="AY34" i="14"/>
  <c r="AY35" i="14"/>
  <c r="AY36" i="14"/>
  <c r="AY37" i="14"/>
  <c r="AY38" i="14"/>
  <c r="AY39" i="14"/>
  <c r="AY40" i="14"/>
  <c r="AY41" i="14"/>
  <c r="AP41" i="14"/>
  <c r="AY42" i="14"/>
  <c r="AY43" i="14"/>
  <c r="AY44" i="14"/>
  <c r="AY45" i="14"/>
  <c r="AP45" i="14"/>
  <c r="AY46" i="14"/>
  <c r="AY47" i="14"/>
  <c r="AY48" i="14"/>
  <c r="AY49" i="14"/>
  <c r="AP49" i="14"/>
  <c r="AY50" i="14"/>
  <c r="AY51" i="14"/>
  <c r="AY52" i="14"/>
  <c r="AY53" i="14"/>
  <c r="AP53" i="14"/>
  <c r="AY54" i="14"/>
  <c r="AY55" i="14"/>
  <c r="AY56" i="14"/>
  <c r="AY57" i="14"/>
  <c r="AP57" i="14"/>
  <c r="AY58" i="14"/>
  <c r="AY59" i="14"/>
  <c r="AY60" i="14"/>
  <c r="AY61" i="14"/>
  <c r="AP61" i="14"/>
  <c r="AY62" i="14"/>
  <c r="AY63" i="14"/>
  <c r="AY64" i="14"/>
  <c r="AY65" i="14"/>
  <c r="AP65" i="14"/>
  <c r="AY66" i="14"/>
  <c r="AY67" i="14"/>
  <c r="AY68" i="14"/>
  <c r="AY69" i="14"/>
  <c r="AP69" i="14"/>
  <c r="AY70" i="14"/>
  <c r="AY71" i="14"/>
  <c r="AY72" i="14"/>
  <c r="AY73" i="14"/>
  <c r="AP73" i="14"/>
  <c r="AY74" i="14"/>
  <c r="AY75" i="14"/>
  <c r="AY76" i="14"/>
  <c r="AY77" i="14"/>
  <c r="AP77" i="14"/>
  <c r="AY78" i="14"/>
  <c r="AY79" i="14"/>
  <c r="AY80" i="14"/>
  <c r="AY81" i="14"/>
  <c r="AP81" i="14"/>
  <c r="AY82" i="14"/>
  <c r="AY83" i="14"/>
  <c r="AY84" i="14"/>
  <c r="AY85" i="14"/>
  <c r="AP85" i="14"/>
  <c r="AY86" i="14"/>
  <c r="AY87" i="14"/>
  <c r="AY88" i="14"/>
  <c r="AY89" i="14"/>
  <c r="AP89" i="14"/>
  <c r="AY90" i="14"/>
  <c r="AY91" i="14"/>
  <c r="AY92" i="14"/>
  <c r="AY93" i="14"/>
  <c r="AP93" i="14"/>
  <c r="AY94" i="14"/>
  <c r="AY95" i="14"/>
  <c r="AY96" i="14"/>
  <c r="AY98" i="14"/>
  <c r="AV23" i="14"/>
  <c r="AV30" i="14"/>
  <c r="AV35" i="14"/>
  <c r="AV44" i="14"/>
  <c r="AV45" i="14"/>
  <c r="AV46" i="14"/>
  <c r="AV47" i="14"/>
  <c r="AV48" i="14"/>
  <c r="AV49" i="14"/>
  <c r="AV50" i="14"/>
  <c r="AV51" i="14"/>
  <c r="AV52" i="14"/>
  <c r="AV53" i="14"/>
  <c r="AV54" i="14"/>
  <c r="AV55" i="14"/>
  <c r="AV56" i="14"/>
  <c r="AV57" i="14"/>
  <c r="AV58" i="14"/>
  <c r="AV59" i="14"/>
  <c r="AV60" i="14"/>
  <c r="AV61" i="14"/>
  <c r="AV62" i="14"/>
  <c r="AV63" i="14"/>
  <c r="AV64" i="14"/>
  <c r="AV65" i="14"/>
  <c r="AV66" i="14"/>
  <c r="AV67" i="14"/>
  <c r="AV68" i="14"/>
  <c r="AV69" i="14"/>
  <c r="AV70" i="14"/>
  <c r="AV71" i="14"/>
  <c r="AV72" i="14"/>
  <c r="AV73" i="14"/>
  <c r="AV74" i="14"/>
  <c r="AV75" i="14"/>
  <c r="AV76" i="14"/>
  <c r="AV77" i="14"/>
  <c r="AV78" i="14"/>
  <c r="AV79" i="14"/>
  <c r="AV80" i="14"/>
  <c r="AV81" i="14"/>
  <c r="AV82" i="14"/>
  <c r="AV83" i="14"/>
  <c r="AV84" i="14"/>
  <c r="AV85" i="14"/>
  <c r="AV86" i="14"/>
  <c r="AV87" i="14"/>
  <c r="AV88" i="14"/>
  <c r="AV89" i="14"/>
  <c r="AV90" i="14"/>
  <c r="AV91" i="14"/>
  <c r="AV92" i="14"/>
  <c r="AV93" i="14"/>
  <c r="AV94" i="14"/>
  <c r="AV95" i="14"/>
  <c r="AV96" i="14"/>
  <c r="AV98" i="14"/>
  <c r="AO48" i="14"/>
  <c r="AZ52" i="14"/>
  <c r="AO56" i="14"/>
  <c r="AO60" i="14"/>
  <c r="AO64" i="14"/>
  <c r="AO68" i="14"/>
  <c r="AO72" i="14"/>
  <c r="AO76" i="14"/>
  <c r="AO80" i="14"/>
  <c r="AO84" i="14"/>
  <c r="AZ88" i="14"/>
  <c r="AZ92" i="14"/>
  <c r="AZ96" i="14"/>
  <c r="AM7" i="14"/>
  <c r="AN7" i="14"/>
  <c r="AO7" i="14"/>
  <c r="AP7" i="14"/>
  <c r="AQ7" i="14"/>
  <c r="AR7" i="14"/>
  <c r="AM8" i="14"/>
  <c r="AN8" i="14"/>
  <c r="AO8" i="14"/>
  <c r="AP8" i="14"/>
  <c r="AQ8" i="14"/>
  <c r="AR8" i="14"/>
  <c r="AM9" i="14"/>
  <c r="AN9" i="14"/>
  <c r="AO9" i="14"/>
  <c r="AP9" i="14"/>
  <c r="AQ9" i="14"/>
  <c r="AR9" i="14"/>
  <c r="AM10" i="14"/>
  <c r="AN10" i="14"/>
  <c r="AO10" i="14"/>
  <c r="AP10" i="14"/>
  <c r="AQ10" i="14"/>
  <c r="AR10" i="14"/>
  <c r="AM11" i="14"/>
  <c r="AN11" i="14"/>
  <c r="AO11" i="14"/>
  <c r="AP11" i="14"/>
  <c r="AQ11" i="14"/>
  <c r="AR11" i="14"/>
  <c r="AM12" i="14"/>
  <c r="AN12" i="14"/>
  <c r="AO12" i="14"/>
  <c r="AP12" i="14"/>
  <c r="AQ12" i="14"/>
  <c r="AR12" i="14"/>
  <c r="AM13" i="14"/>
  <c r="AN13" i="14"/>
  <c r="AO13" i="14"/>
  <c r="AP13" i="14"/>
  <c r="AQ13" i="14"/>
  <c r="AR13" i="14"/>
  <c r="AM14" i="14"/>
  <c r="AN14" i="14"/>
  <c r="AO14" i="14"/>
  <c r="AP14" i="14"/>
  <c r="AQ14" i="14"/>
  <c r="AR14" i="14"/>
  <c r="AM15" i="14"/>
  <c r="AN15" i="14"/>
  <c r="AO15" i="14"/>
  <c r="AP15" i="14"/>
  <c r="AQ15" i="14"/>
  <c r="AR15" i="14"/>
  <c r="AM16" i="14"/>
  <c r="AN16" i="14"/>
  <c r="AO16" i="14"/>
  <c r="AP16" i="14"/>
  <c r="AQ16" i="14"/>
  <c r="AR16" i="14"/>
  <c r="AM17" i="14"/>
  <c r="AN17" i="14"/>
  <c r="AO17" i="14"/>
  <c r="AP17" i="14"/>
  <c r="AQ17" i="14"/>
  <c r="AR17" i="14"/>
  <c r="AM18" i="14"/>
  <c r="AN18" i="14"/>
  <c r="AO18" i="14"/>
  <c r="AP18" i="14"/>
  <c r="AQ18" i="14"/>
  <c r="AR18" i="14"/>
  <c r="AM19" i="14"/>
  <c r="AN19" i="14"/>
  <c r="AO19" i="14"/>
  <c r="AP19" i="14"/>
  <c r="AQ19" i="14"/>
  <c r="AR19" i="14"/>
  <c r="AM20" i="14"/>
  <c r="AN20" i="14"/>
  <c r="AO20" i="14"/>
  <c r="AP20" i="14"/>
  <c r="AQ20" i="14"/>
  <c r="AR20" i="14"/>
  <c r="AM21" i="14"/>
  <c r="AN21" i="14"/>
  <c r="AO21" i="14"/>
  <c r="AP21" i="14"/>
  <c r="AQ21" i="14"/>
  <c r="AR21" i="14"/>
  <c r="AM22" i="14"/>
  <c r="AN22" i="14"/>
  <c r="AO22" i="14"/>
  <c r="AP22" i="14"/>
  <c r="AQ22" i="14"/>
  <c r="AM23" i="14"/>
  <c r="AN23" i="14"/>
  <c r="AO23" i="14"/>
  <c r="AP23" i="14"/>
  <c r="AQ23" i="14"/>
  <c r="AM24" i="14"/>
  <c r="AN24" i="14"/>
  <c r="AO24" i="14"/>
  <c r="AP24" i="14"/>
  <c r="AQ24" i="14"/>
  <c r="AM25" i="14"/>
  <c r="AN25" i="14"/>
  <c r="AO25" i="14"/>
  <c r="AP25" i="14"/>
  <c r="AQ25" i="14"/>
  <c r="AR25" i="14"/>
  <c r="AM26" i="14"/>
  <c r="AN26" i="14"/>
  <c r="AO26" i="14"/>
  <c r="AP26" i="14"/>
  <c r="AQ26" i="14"/>
  <c r="AM27" i="14"/>
  <c r="AN27" i="14"/>
  <c r="AO27" i="14"/>
  <c r="AP27" i="14"/>
  <c r="AQ27" i="14"/>
  <c r="AM28" i="14"/>
  <c r="AN28" i="14"/>
  <c r="AO28" i="14"/>
  <c r="AP28" i="14"/>
  <c r="AQ28" i="14"/>
  <c r="AM29" i="14"/>
  <c r="AN29" i="14"/>
  <c r="AO29" i="14"/>
  <c r="AP29" i="14"/>
  <c r="AQ29" i="14"/>
  <c r="AR29" i="14"/>
  <c r="AM30" i="14"/>
  <c r="AN30" i="14"/>
  <c r="AO30" i="14"/>
  <c r="AP30" i="14"/>
  <c r="AQ30" i="14"/>
  <c r="AM31" i="14"/>
  <c r="AN31" i="14"/>
  <c r="AO31" i="14"/>
  <c r="AP31" i="14"/>
  <c r="AQ31" i="14"/>
  <c r="AM32" i="14"/>
  <c r="AN32" i="14"/>
  <c r="AO32" i="14"/>
  <c r="AP32" i="14"/>
  <c r="AQ32" i="14"/>
  <c r="AM33" i="14"/>
  <c r="AN33" i="14"/>
  <c r="AO33" i="14"/>
  <c r="AP33" i="14"/>
  <c r="AQ33" i="14"/>
  <c r="AR33" i="14"/>
  <c r="AM34" i="14"/>
  <c r="AN34" i="14"/>
  <c r="AO34" i="14"/>
  <c r="AP34" i="14"/>
  <c r="AQ34" i="14"/>
  <c r="AM35" i="14"/>
  <c r="AN35" i="14"/>
  <c r="AO35" i="14"/>
  <c r="AP35" i="14"/>
  <c r="AQ35" i="14"/>
  <c r="AM36" i="14"/>
  <c r="AN36" i="14"/>
  <c r="AO36" i="14"/>
  <c r="AP36" i="14"/>
  <c r="AQ36" i="14"/>
  <c r="AM37" i="14"/>
  <c r="AN37" i="14"/>
  <c r="AO37" i="14"/>
  <c r="AP37" i="14"/>
  <c r="AQ37" i="14"/>
  <c r="AR37" i="14"/>
  <c r="AM38" i="14"/>
  <c r="AN38" i="14"/>
  <c r="AO38" i="14"/>
  <c r="AP38" i="14"/>
  <c r="AQ38" i="14"/>
  <c r="AM39" i="14"/>
  <c r="AN39" i="14"/>
  <c r="AO39" i="14"/>
  <c r="AP39" i="14"/>
  <c r="AQ39" i="14"/>
  <c r="AM40" i="14"/>
  <c r="AN40" i="14"/>
  <c r="AO40" i="14"/>
  <c r="AP40" i="14"/>
  <c r="AQ40" i="14"/>
  <c r="AM41" i="14"/>
  <c r="AN41" i="14"/>
  <c r="AO41" i="14"/>
  <c r="AQ41" i="14"/>
  <c r="AR41" i="14"/>
  <c r="AM42" i="14"/>
  <c r="AN42" i="14"/>
  <c r="AO42" i="14"/>
  <c r="AP42" i="14"/>
  <c r="AQ42" i="14"/>
  <c r="AM43" i="14"/>
  <c r="AN43" i="14"/>
  <c r="AO43" i="14"/>
  <c r="AP43" i="14"/>
  <c r="AQ43" i="14"/>
  <c r="AR43" i="14"/>
  <c r="AM44" i="14"/>
  <c r="AN44" i="14"/>
  <c r="AP44" i="14"/>
  <c r="AQ44" i="14"/>
  <c r="AM45" i="14"/>
  <c r="AN45" i="14"/>
  <c r="AO45" i="14"/>
  <c r="AQ45" i="14"/>
  <c r="AM46" i="14"/>
  <c r="AN46" i="14"/>
  <c r="AO46" i="14"/>
  <c r="AP46" i="14"/>
  <c r="AQ46" i="14"/>
  <c r="AM47" i="14"/>
  <c r="AN47" i="14"/>
  <c r="AO47" i="14"/>
  <c r="AP47" i="14"/>
  <c r="AQ47" i="14"/>
  <c r="AM48" i="14"/>
  <c r="AN48" i="14"/>
  <c r="AP48" i="14"/>
  <c r="AQ48" i="14"/>
  <c r="AM49" i="14"/>
  <c r="AN49" i="14"/>
  <c r="AO49" i="14"/>
  <c r="AQ49" i="14"/>
  <c r="AR49" i="14"/>
  <c r="AM50" i="14"/>
  <c r="AN50" i="14"/>
  <c r="AO50" i="14"/>
  <c r="AP50" i="14"/>
  <c r="AQ50" i="14"/>
  <c r="AM51" i="14"/>
  <c r="AN51" i="14"/>
  <c r="AO51" i="14"/>
  <c r="AP51" i="14"/>
  <c r="AQ51" i="14"/>
  <c r="AR51" i="14"/>
  <c r="AM52" i="14"/>
  <c r="AN52" i="14"/>
  <c r="AP52" i="14"/>
  <c r="AQ52" i="14"/>
  <c r="AM53" i="14"/>
  <c r="AN53" i="14"/>
  <c r="AO53" i="14"/>
  <c r="AQ53" i="14"/>
  <c r="AM54" i="14"/>
  <c r="AN54" i="14"/>
  <c r="AO54" i="14"/>
  <c r="AP54" i="14"/>
  <c r="AQ54" i="14"/>
  <c r="AM55" i="14"/>
  <c r="AN55" i="14"/>
  <c r="AO55" i="14"/>
  <c r="AP55" i="14"/>
  <c r="AQ55" i="14"/>
  <c r="AM56" i="14"/>
  <c r="AN56" i="14"/>
  <c r="AP56" i="14"/>
  <c r="AQ56" i="14"/>
  <c r="AM57" i="14"/>
  <c r="AN57" i="14"/>
  <c r="AO57" i="14"/>
  <c r="AQ57" i="14"/>
  <c r="AR57" i="14"/>
  <c r="AM58" i="14"/>
  <c r="AN58" i="14"/>
  <c r="AO58" i="14"/>
  <c r="AP58" i="14"/>
  <c r="AQ58" i="14"/>
  <c r="AM59" i="14"/>
  <c r="AN59" i="14"/>
  <c r="AO59" i="14"/>
  <c r="AP59" i="14"/>
  <c r="AQ59" i="14"/>
  <c r="AR59" i="14"/>
  <c r="AM60" i="14"/>
  <c r="AN60" i="14"/>
  <c r="AP60" i="14"/>
  <c r="AQ60" i="14"/>
  <c r="AM61" i="14"/>
  <c r="AN61" i="14"/>
  <c r="AO61" i="14"/>
  <c r="AQ61" i="14"/>
  <c r="AM62" i="14"/>
  <c r="AN62" i="14"/>
  <c r="AO62" i="14"/>
  <c r="AP62" i="14"/>
  <c r="AQ62" i="14"/>
  <c r="AM63" i="14"/>
  <c r="AN63" i="14"/>
  <c r="AO63" i="14"/>
  <c r="AP63" i="14"/>
  <c r="AQ63" i="14"/>
  <c r="AM64" i="14"/>
  <c r="AN64" i="14"/>
  <c r="AP64" i="14"/>
  <c r="AQ64" i="14"/>
  <c r="AR64" i="14"/>
  <c r="AM65" i="14"/>
  <c r="AN65" i="14"/>
  <c r="AO65" i="14"/>
  <c r="AQ65" i="14"/>
  <c r="AR65" i="14"/>
  <c r="AM66" i="14"/>
  <c r="AN66" i="14"/>
  <c r="AO66" i="14"/>
  <c r="AP66" i="14"/>
  <c r="AQ66" i="14"/>
  <c r="AM67" i="14"/>
  <c r="AN67" i="14"/>
  <c r="AO67" i="14"/>
  <c r="AP67" i="14"/>
  <c r="AQ67" i="14"/>
  <c r="AR67" i="14"/>
  <c r="AM68" i="14"/>
  <c r="AN68" i="14"/>
  <c r="AP68" i="14"/>
  <c r="AQ68" i="14"/>
  <c r="AM69" i="14"/>
  <c r="AN69" i="14"/>
  <c r="AO69" i="14"/>
  <c r="AQ69" i="14"/>
  <c r="AM70" i="14"/>
  <c r="AN70" i="14"/>
  <c r="AO70" i="14"/>
  <c r="AP70" i="14"/>
  <c r="AQ70" i="14"/>
  <c r="AM71" i="14"/>
  <c r="AN71" i="14"/>
  <c r="AO71" i="14"/>
  <c r="AP71" i="14"/>
  <c r="AQ71" i="14"/>
  <c r="AM72" i="14"/>
  <c r="AN72" i="14"/>
  <c r="AP72" i="14"/>
  <c r="AQ72" i="14"/>
  <c r="AR72" i="14"/>
  <c r="AM73" i="14"/>
  <c r="AN73" i="14"/>
  <c r="AO73" i="14"/>
  <c r="AQ73" i="14"/>
  <c r="AR73" i="14"/>
  <c r="AM74" i="14"/>
  <c r="AN74" i="14"/>
  <c r="AO74" i="14"/>
  <c r="AP74" i="14"/>
  <c r="AQ74" i="14"/>
  <c r="AM75" i="14"/>
  <c r="AN75" i="14"/>
  <c r="AO75" i="14"/>
  <c r="AP75" i="14"/>
  <c r="AQ75" i="14"/>
  <c r="AR75" i="14"/>
  <c r="AM76" i="14"/>
  <c r="AN76" i="14"/>
  <c r="AP76" i="14"/>
  <c r="AQ76" i="14"/>
  <c r="AM77" i="14"/>
  <c r="AN77" i="14"/>
  <c r="AO77" i="14"/>
  <c r="AQ77" i="14"/>
  <c r="AM78" i="14"/>
  <c r="AN78" i="14"/>
  <c r="AO78" i="14"/>
  <c r="AP78" i="14"/>
  <c r="AQ78" i="14"/>
  <c r="AM79" i="14"/>
  <c r="AN79" i="14"/>
  <c r="AO79" i="14"/>
  <c r="AP79" i="14"/>
  <c r="AQ79" i="14"/>
  <c r="AM80" i="14"/>
  <c r="AN80" i="14"/>
  <c r="AP80" i="14"/>
  <c r="AQ80" i="14"/>
  <c r="AR80" i="14"/>
  <c r="AM81" i="14"/>
  <c r="AN81" i="14"/>
  <c r="AO81" i="14"/>
  <c r="AQ81" i="14"/>
  <c r="AR81" i="14"/>
  <c r="AM82" i="14"/>
  <c r="AN82" i="14"/>
  <c r="AO82" i="14"/>
  <c r="AP82" i="14"/>
  <c r="AQ82" i="14"/>
  <c r="AM83" i="14"/>
  <c r="AN83" i="14"/>
  <c r="AO83" i="14"/>
  <c r="AP83" i="14"/>
  <c r="AQ83" i="14"/>
  <c r="AR83" i="14"/>
  <c r="AM84" i="14"/>
  <c r="AN84" i="14"/>
  <c r="AP84" i="14"/>
  <c r="AQ84" i="14"/>
  <c r="AM85" i="14"/>
  <c r="AN85" i="14"/>
  <c r="AO85" i="14"/>
  <c r="AQ85" i="14"/>
  <c r="AM86" i="14"/>
  <c r="AN86" i="14"/>
  <c r="AO86" i="14"/>
  <c r="AP86" i="14"/>
  <c r="AQ86" i="14"/>
  <c r="AM87" i="14"/>
  <c r="AN87" i="14"/>
  <c r="AO87" i="14"/>
  <c r="AP87" i="14"/>
  <c r="AQ87" i="14"/>
  <c r="AM88" i="14"/>
  <c r="AN88" i="14"/>
  <c r="AO88" i="14"/>
  <c r="AP88" i="14"/>
  <c r="AQ88" i="14"/>
  <c r="AM89" i="14"/>
  <c r="AN89" i="14"/>
  <c r="AO89" i="14"/>
  <c r="AQ89" i="14"/>
  <c r="AR89" i="14"/>
  <c r="AM90" i="14"/>
  <c r="AN90" i="14"/>
  <c r="AO90" i="14"/>
  <c r="AP90" i="14"/>
  <c r="AQ90" i="14"/>
  <c r="AM91" i="14"/>
  <c r="AN91" i="14"/>
  <c r="AO91" i="14"/>
  <c r="AP91" i="14"/>
  <c r="AQ91" i="14"/>
  <c r="AM92" i="14"/>
  <c r="AN92" i="14"/>
  <c r="AO92" i="14"/>
  <c r="AP92" i="14"/>
  <c r="AQ92" i="14"/>
  <c r="AM93" i="14"/>
  <c r="AN93" i="14"/>
  <c r="AO93" i="14"/>
  <c r="AQ93" i="14"/>
  <c r="AR93" i="14"/>
  <c r="AM94" i="14"/>
  <c r="AN94" i="14"/>
  <c r="AO94" i="14"/>
  <c r="AP94" i="14"/>
  <c r="AQ94" i="14"/>
  <c r="AM95" i="14"/>
  <c r="AN95" i="14"/>
  <c r="AO95" i="14"/>
  <c r="AP95" i="14"/>
  <c r="AQ95" i="14"/>
  <c r="AR95" i="14"/>
  <c r="AM96" i="14"/>
  <c r="AN96" i="14"/>
  <c r="AO96" i="14"/>
  <c r="AP96" i="14"/>
  <c r="AQ96" i="14"/>
  <c r="AP98" i="14"/>
  <c r="AN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X98" i="14"/>
  <c r="W98" i="14"/>
  <c r="V98" i="14"/>
  <c r="U98" i="14"/>
  <c r="T98" i="14"/>
  <c r="S98" i="14"/>
  <c r="R98" i="14"/>
  <c r="Q98" i="14"/>
  <c r="P98" i="14"/>
  <c r="O98" i="14"/>
  <c r="N98" i="14"/>
  <c r="M98" i="14"/>
  <c r="L98" i="14"/>
  <c r="K98" i="14"/>
  <c r="J98" i="14"/>
  <c r="I98" i="14"/>
  <c r="H98" i="14"/>
  <c r="G98" i="14"/>
  <c r="F98" i="14"/>
  <c r="E98" i="14"/>
  <c r="D98" i="14"/>
  <c r="C98" i="14"/>
  <c r="AZ95" i="14"/>
  <c r="AZ94" i="14"/>
  <c r="AZ93" i="14"/>
  <c r="AZ91" i="14"/>
  <c r="AZ90" i="14"/>
  <c r="AZ89" i="14"/>
  <c r="AZ87" i="14"/>
  <c r="AZ86" i="14"/>
  <c r="AZ85" i="14"/>
  <c r="AZ83" i="14"/>
  <c r="AZ82" i="14"/>
  <c r="AZ81" i="14"/>
  <c r="AZ79" i="14"/>
  <c r="AZ78" i="14"/>
  <c r="AZ77" i="14"/>
  <c r="AZ75" i="14"/>
  <c r="AZ74" i="14"/>
  <c r="AZ73" i="14"/>
  <c r="AZ71" i="14"/>
  <c r="AZ70" i="14"/>
  <c r="AZ69" i="14"/>
  <c r="AZ67" i="14"/>
  <c r="AZ66" i="14"/>
  <c r="AZ65" i="14"/>
  <c r="AZ63" i="14"/>
  <c r="AZ62" i="14"/>
  <c r="AZ61" i="14"/>
  <c r="AZ59" i="14"/>
  <c r="AZ58" i="14"/>
  <c r="AZ57" i="14"/>
  <c r="AZ55" i="14"/>
  <c r="AZ54" i="14"/>
  <c r="DA53" i="14"/>
  <c r="AZ53" i="14"/>
  <c r="DA52" i="14"/>
  <c r="AZ51" i="14"/>
  <c r="CU29" i="14"/>
  <c r="CU30" i="14"/>
  <c r="CU31" i="14"/>
  <c r="CU32" i="14"/>
  <c r="CU33" i="14"/>
  <c r="CU34" i="14"/>
  <c r="CU35" i="14"/>
  <c r="CU36" i="14"/>
  <c r="CU37" i="14"/>
  <c r="CU38" i="14"/>
  <c r="CU39" i="14"/>
  <c r="CU40" i="14"/>
  <c r="CU41" i="14"/>
  <c r="CU42" i="14"/>
  <c r="CU43" i="14"/>
  <c r="CV29" i="14"/>
  <c r="CV30" i="14"/>
  <c r="CV31" i="14"/>
  <c r="CV32" i="14"/>
  <c r="CV33" i="14"/>
  <c r="CV34" i="14"/>
  <c r="CV35" i="14"/>
  <c r="CV36" i="14"/>
  <c r="CV37" i="14"/>
  <c r="CV38" i="14"/>
  <c r="CV39" i="14"/>
  <c r="CV40" i="14"/>
  <c r="CV41" i="14"/>
  <c r="CV42" i="14"/>
  <c r="CV43" i="14"/>
  <c r="CY29" i="14"/>
  <c r="CY30" i="14"/>
  <c r="CY31" i="14"/>
  <c r="CY32" i="14"/>
  <c r="CY33" i="14"/>
  <c r="CY34" i="14"/>
  <c r="CY35" i="14"/>
  <c r="CY36" i="14"/>
  <c r="CY37" i="14"/>
  <c r="CY38" i="14"/>
  <c r="CY39" i="14"/>
  <c r="CY40" i="14"/>
  <c r="CY41" i="14"/>
  <c r="AZ50" i="14"/>
  <c r="DB7" i="14"/>
  <c r="DB14" i="14"/>
  <c r="DB21" i="14"/>
  <c r="DB28" i="14"/>
  <c r="DB35" i="14"/>
  <c r="DB42" i="14"/>
  <c r="DB49" i="14"/>
  <c r="AZ49" i="14"/>
  <c r="AZ48" i="14"/>
  <c r="AZ47" i="14"/>
  <c r="DA46" i="14"/>
  <c r="AZ46" i="14"/>
  <c r="DA45" i="14"/>
  <c r="AZ44" i="14"/>
  <c r="CP29" i="14"/>
  <c r="CP30" i="14"/>
  <c r="CP31" i="14"/>
  <c r="CP32" i="14"/>
  <c r="CP33" i="14"/>
  <c r="CP34" i="14"/>
  <c r="CP35" i="14"/>
  <c r="CP36" i="14"/>
  <c r="CP37" i="14"/>
  <c r="CP38" i="14"/>
  <c r="CP39" i="14"/>
  <c r="CP40" i="14"/>
  <c r="CP41" i="14"/>
  <c r="CP42" i="14"/>
  <c r="CP43" i="14"/>
  <c r="CQ29" i="14"/>
  <c r="CQ30" i="14"/>
  <c r="CQ31" i="14"/>
  <c r="CQ32" i="14"/>
  <c r="CQ33" i="14"/>
  <c r="CQ34" i="14"/>
  <c r="CQ35" i="14"/>
  <c r="CQ36" i="14"/>
  <c r="CQ37" i="14"/>
  <c r="CQ38" i="14"/>
  <c r="CQ39" i="14"/>
  <c r="CQ40" i="14"/>
  <c r="CQ41" i="14"/>
  <c r="CQ42" i="14"/>
  <c r="CQ43" i="14"/>
  <c r="CT29" i="14"/>
  <c r="CT30" i="14"/>
  <c r="CT31" i="14"/>
  <c r="CT32" i="14"/>
  <c r="CT33" i="14"/>
  <c r="CT34" i="14"/>
  <c r="CT35" i="14"/>
  <c r="CT36" i="14"/>
  <c r="CT37" i="14"/>
  <c r="CT38" i="14"/>
  <c r="CT39" i="14"/>
  <c r="CT40" i="14"/>
  <c r="CT41" i="14"/>
  <c r="AZ43" i="14"/>
  <c r="AZ42" i="14"/>
  <c r="AZ40" i="14"/>
  <c r="DA39" i="14"/>
  <c r="AZ39" i="14"/>
  <c r="DA38" i="14"/>
  <c r="AZ38" i="14"/>
  <c r="AZ37" i="14"/>
  <c r="CO29" i="14"/>
  <c r="CO30" i="14"/>
  <c r="CO31" i="14"/>
  <c r="CO32" i="14"/>
  <c r="CO33" i="14"/>
  <c r="CO34" i="14"/>
  <c r="CO35" i="14"/>
  <c r="CO36" i="14"/>
  <c r="CO37" i="14"/>
  <c r="CO38" i="14"/>
  <c r="CO39" i="14"/>
  <c r="CO40" i="14"/>
  <c r="CO41" i="14"/>
  <c r="AZ36" i="14"/>
  <c r="AZ35" i="14"/>
  <c r="AZ34" i="14"/>
  <c r="AZ33" i="14"/>
  <c r="DA32" i="14"/>
  <c r="AZ32" i="14"/>
  <c r="DA31" i="14"/>
  <c r="AZ31" i="14"/>
  <c r="AZ30" i="14"/>
  <c r="CJ29" i="14"/>
  <c r="CJ30" i="14"/>
  <c r="CJ31" i="14"/>
  <c r="CJ32" i="14"/>
  <c r="CJ33" i="14"/>
  <c r="CJ34" i="14"/>
  <c r="CJ35" i="14"/>
  <c r="CJ36" i="14"/>
  <c r="CJ37" i="14"/>
  <c r="CJ38" i="14"/>
  <c r="CJ39" i="14"/>
  <c r="CJ40" i="14"/>
  <c r="CJ41" i="14"/>
  <c r="AZ29" i="14"/>
  <c r="AZ28" i="14"/>
  <c r="AZ27" i="14"/>
  <c r="AZ26" i="14"/>
  <c r="DA25" i="14"/>
  <c r="AZ25" i="14"/>
  <c r="DA24" i="14"/>
  <c r="AZ24" i="14"/>
  <c r="AZ23" i="14"/>
  <c r="CE29" i="14"/>
  <c r="CE30" i="14"/>
  <c r="CE31" i="14"/>
  <c r="CE32" i="14"/>
  <c r="CE33" i="14"/>
  <c r="CE34" i="14"/>
  <c r="CE35" i="14"/>
  <c r="CE36" i="14"/>
  <c r="CE37" i="14"/>
  <c r="CE38" i="14"/>
  <c r="CE39" i="14"/>
  <c r="CE40" i="14"/>
  <c r="CE41" i="14"/>
  <c r="AZ22" i="14"/>
  <c r="AZ21" i="14"/>
  <c r="AZ20" i="14"/>
  <c r="BZ41" i="14"/>
  <c r="BU41" i="14"/>
  <c r="AZ19" i="14"/>
  <c r="DA18" i="14"/>
  <c r="BZ40" i="14"/>
  <c r="BU40" i="14"/>
  <c r="AZ18" i="14"/>
  <c r="DA17" i="14"/>
  <c r="BZ39" i="14"/>
  <c r="BU39" i="14"/>
  <c r="AZ17" i="14"/>
  <c r="BZ38" i="14"/>
  <c r="BU38" i="14"/>
  <c r="AZ16" i="14"/>
  <c r="BZ29" i="14"/>
  <c r="BZ30" i="14"/>
  <c r="BZ31" i="14"/>
  <c r="BZ32" i="14"/>
  <c r="BZ33" i="14"/>
  <c r="BZ34" i="14"/>
  <c r="BZ35" i="14"/>
  <c r="BZ36" i="14"/>
  <c r="BZ37" i="14"/>
  <c r="BU37" i="14"/>
  <c r="AZ15" i="14"/>
  <c r="BU36" i="14"/>
  <c r="AZ14" i="14"/>
  <c r="BU35" i="14"/>
  <c r="AZ13" i="14"/>
  <c r="BU34" i="14"/>
  <c r="AZ12" i="14"/>
  <c r="DA11" i="14"/>
  <c r="BU33" i="14"/>
  <c r="AZ11" i="14"/>
  <c r="DA10" i="14"/>
  <c r="BU32" i="14"/>
  <c r="AZ10" i="14"/>
  <c r="BU31" i="14"/>
  <c r="BT31" i="14"/>
  <c r="AZ9" i="14"/>
  <c r="DW8" i="14"/>
  <c r="BT29" i="14"/>
  <c r="BT30" i="14"/>
  <c r="BU29" i="14"/>
  <c r="BU30" i="14"/>
  <c r="AZ8" i="14"/>
  <c r="AZ7" i="14"/>
  <c r="C4" i="14"/>
  <c r="H4" i="14"/>
  <c r="M4" i="14"/>
  <c r="R4" i="14"/>
  <c r="W4" i="14"/>
  <c r="AB4" i="14"/>
  <c r="AG4" i="14"/>
  <c r="DH3" i="14"/>
  <c r="DJ3" i="14"/>
  <c r="DG3" i="14"/>
  <c r="S3" i="14"/>
  <c r="BV1" i="14"/>
  <c r="CA1" i="14"/>
  <c r="CF1" i="14"/>
  <c r="CK1" i="14"/>
  <c r="CP1" i="14"/>
  <c r="CU1" i="14"/>
  <c r="CV24" i="6"/>
  <c r="CU24" i="6"/>
  <c r="CQ24" i="6"/>
  <c r="CP24" i="6"/>
  <c r="CV23" i="6"/>
  <c r="CU23" i="6"/>
  <c r="CQ23" i="6"/>
  <c r="CP23" i="6"/>
  <c r="CV22" i="6"/>
  <c r="CU22" i="6"/>
  <c r="CQ22" i="6"/>
  <c r="CP22" i="6"/>
  <c r="CV21" i="6"/>
  <c r="CU21" i="6"/>
  <c r="CT21" i="6"/>
  <c r="CS21" i="6"/>
  <c r="CQ21" i="6"/>
  <c r="CP21" i="6"/>
  <c r="CO21" i="6"/>
  <c r="CN21" i="6"/>
  <c r="CV20" i="6"/>
  <c r="CU20" i="6"/>
  <c r="CT20" i="6"/>
  <c r="CS20" i="6"/>
  <c r="CQ20" i="6"/>
  <c r="CP20" i="6"/>
  <c r="CO20" i="6"/>
  <c r="CN20" i="6"/>
  <c r="CW19" i="6"/>
  <c r="CV19" i="6"/>
  <c r="CU19" i="6"/>
  <c r="CT19" i="6"/>
  <c r="CS19" i="6"/>
  <c r="CR19" i="6"/>
  <c r="CQ19" i="6"/>
  <c r="CP19" i="6"/>
  <c r="CO19" i="6"/>
  <c r="CN19" i="6"/>
  <c r="CW18" i="6"/>
  <c r="CV18" i="6"/>
  <c r="CU18" i="6"/>
  <c r="CT18" i="6"/>
  <c r="CS18" i="6"/>
  <c r="CR18" i="6"/>
  <c r="CQ18" i="6"/>
  <c r="CP18" i="6"/>
  <c r="CO18" i="6"/>
  <c r="CN18" i="6"/>
  <c r="CW17" i="6"/>
  <c r="CV17" i="6"/>
  <c r="CU17" i="6"/>
  <c r="CT17" i="6"/>
  <c r="CS17" i="6"/>
  <c r="CR17" i="6"/>
  <c r="CQ17" i="6"/>
  <c r="CP17" i="6"/>
  <c r="CO17" i="6"/>
  <c r="CN17" i="6"/>
  <c r="CW16" i="6"/>
  <c r="CV16" i="6"/>
  <c r="CU16" i="6"/>
  <c r="CT16" i="6"/>
  <c r="CS16" i="6"/>
  <c r="CR16" i="6"/>
  <c r="CQ16" i="6"/>
  <c r="CP16" i="6"/>
  <c r="CO16" i="6"/>
  <c r="CN16" i="6"/>
  <c r="CW15" i="6"/>
  <c r="CV15" i="6"/>
  <c r="CU15" i="6"/>
  <c r="CT15" i="6"/>
  <c r="CS15" i="6"/>
  <c r="CR15" i="6"/>
  <c r="CQ15" i="6"/>
  <c r="CP15" i="6"/>
  <c r="CO15" i="6"/>
  <c r="CN15" i="6"/>
  <c r="CW14" i="6"/>
  <c r="CV14" i="6"/>
  <c r="CU14" i="6"/>
  <c r="CT14" i="6"/>
  <c r="CS14" i="6"/>
  <c r="CR14" i="6"/>
  <c r="CQ14" i="6"/>
  <c r="CP14" i="6"/>
  <c r="CO14" i="6"/>
  <c r="CN14" i="6"/>
  <c r="CW13" i="6"/>
  <c r="CV13" i="6"/>
  <c r="CU13" i="6"/>
  <c r="CT13" i="6"/>
  <c r="CS13" i="6"/>
  <c r="CR13" i="6"/>
  <c r="CQ13" i="6"/>
  <c r="CP13" i="6"/>
  <c r="CO13" i="6"/>
  <c r="CN13" i="6"/>
  <c r="CW12" i="6"/>
  <c r="CV12" i="6"/>
  <c r="CU12" i="6"/>
  <c r="CT12" i="6"/>
  <c r="CS12" i="6"/>
  <c r="CR12" i="6"/>
  <c r="CQ12" i="6"/>
  <c r="CP12" i="6"/>
  <c r="CO12" i="6"/>
  <c r="CN12" i="6"/>
  <c r="CW11" i="6"/>
  <c r="CV11" i="6"/>
  <c r="CU11" i="6"/>
  <c r="CT11" i="6"/>
  <c r="CS11" i="6"/>
  <c r="CR11" i="6"/>
  <c r="CQ11" i="6"/>
  <c r="CP11" i="6"/>
  <c r="CO11" i="6"/>
  <c r="CN11" i="6"/>
  <c r="CW10" i="6"/>
  <c r="CV10" i="6"/>
  <c r="CU10" i="6"/>
  <c r="CT10" i="6"/>
  <c r="CS10" i="6"/>
  <c r="CR10" i="6"/>
  <c r="CQ10" i="6"/>
  <c r="CP10" i="6"/>
  <c r="CO10" i="6"/>
  <c r="CN10" i="6"/>
  <c r="CW9" i="6"/>
  <c r="CV9" i="6"/>
  <c r="CU9" i="6"/>
  <c r="CT9" i="6"/>
  <c r="CS9" i="6"/>
  <c r="CR9" i="6"/>
  <c r="CQ9" i="6"/>
  <c r="CP9" i="6"/>
  <c r="CO9" i="6"/>
  <c r="CN9" i="6"/>
  <c r="CW8" i="6"/>
  <c r="CV8" i="6"/>
  <c r="CU8" i="6"/>
  <c r="CT8" i="6"/>
  <c r="CS8" i="6"/>
  <c r="CR8" i="6"/>
  <c r="CQ8" i="6"/>
  <c r="CP8" i="6"/>
  <c r="CO8" i="6"/>
  <c r="CN8" i="6"/>
  <c r="CW7" i="6"/>
  <c r="CV7" i="6"/>
  <c r="CU7" i="6"/>
  <c r="CT7" i="6"/>
  <c r="CS7" i="6"/>
  <c r="CR7" i="6"/>
  <c r="CQ7" i="6"/>
  <c r="CP7" i="6"/>
  <c r="CO7" i="6"/>
  <c r="CN7" i="6"/>
  <c r="CL24" i="6"/>
  <c r="CK24" i="6"/>
  <c r="CL23" i="6"/>
  <c r="CK23" i="6"/>
  <c r="CL22" i="6"/>
  <c r="CK22" i="6"/>
  <c r="CL21" i="6"/>
  <c r="CK21" i="6"/>
  <c r="CJ21" i="6"/>
  <c r="CI21" i="6"/>
  <c r="CL20" i="6"/>
  <c r="CK20" i="6"/>
  <c r="CJ20" i="6"/>
  <c r="CI20" i="6"/>
  <c r="CM19" i="6"/>
  <c r="CL19" i="6"/>
  <c r="CK19" i="6"/>
  <c r="CJ19" i="6"/>
  <c r="CI19" i="6"/>
  <c r="CM18" i="6"/>
  <c r="CL18" i="6"/>
  <c r="CK18" i="6"/>
  <c r="CJ18" i="6"/>
  <c r="CI18" i="6"/>
  <c r="CM17" i="6"/>
  <c r="CL17" i="6"/>
  <c r="CK17" i="6"/>
  <c r="CJ17" i="6"/>
  <c r="CI17" i="6"/>
  <c r="CM16" i="6"/>
  <c r="CL16" i="6"/>
  <c r="CK16" i="6"/>
  <c r="CJ16" i="6"/>
  <c r="CI16" i="6"/>
  <c r="CM15" i="6"/>
  <c r="CL15" i="6"/>
  <c r="CK15" i="6"/>
  <c r="CJ15" i="6"/>
  <c r="CI15" i="6"/>
  <c r="CM14" i="6"/>
  <c r="CL14" i="6"/>
  <c r="CK14" i="6"/>
  <c r="CJ14" i="6"/>
  <c r="CI14" i="6"/>
  <c r="CM13" i="6"/>
  <c r="CL13" i="6"/>
  <c r="CK13" i="6"/>
  <c r="CJ13" i="6"/>
  <c r="CI13" i="6"/>
  <c r="CM12" i="6"/>
  <c r="CL12" i="6"/>
  <c r="CK12" i="6"/>
  <c r="CJ12" i="6"/>
  <c r="CI12" i="6"/>
  <c r="CM11" i="6"/>
  <c r="CL11" i="6"/>
  <c r="CK11" i="6"/>
  <c r="CJ11" i="6"/>
  <c r="CI11" i="6"/>
  <c r="CM10" i="6"/>
  <c r="CL10" i="6"/>
  <c r="CK10" i="6"/>
  <c r="CJ10" i="6"/>
  <c r="CI10" i="6"/>
  <c r="CM9" i="6"/>
  <c r="CL9" i="6"/>
  <c r="CK9" i="6"/>
  <c r="CJ9" i="6"/>
  <c r="CI9" i="6"/>
  <c r="CM8" i="6"/>
  <c r="CL8" i="6"/>
  <c r="CK8" i="6"/>
  <c r="CJ8" i="6"/>
  <c r="CI8" i="6"/>
  <c r="CM7" i="6"/>
  <c r="CL7" i="6"/>
  <c r="CK7" i="6"/>
  <c r="CJ7" i="6"/>
  <c r="CI7" i="6"/>
  <c r="CG24" i="6"/>
  <c r="CF24" i="6"/>
  <c r="CG23" i="6"/>
  <c r="CF23" i="6"/>
  <c r="CG22" i="6"/>
  <c r="CF22" i="6"/>
  <c r="CG21" i="6"/>
  <c r="CF21" i="6"/>
  <c r="CE21" i="6"/>
  <c r="CD21" i="6"/>
  <c r="CG20" i="6"/>
  <c r="CF20" i="6"/>
  <c r="CE20" i="6"/>
  <c r="CD20" i="6"/>
  <c r="CH19" i="6"/>
  <c r="CG19" i="6"/>
  <c r="CF19" i="6"/>
  <c r="CE19" i="6"/>
  <c r="CD19" i="6"/>
  <c r="CH18" i="6"/>
  <c r="CG18" i="6"/>
  <c r="CF18" i="6"/>
  <c r="CE18" i="6"/>
  <c r="CD18" i="6"/>
  <c r="CH17" i="6"/>
  <c r="CG17" i="6"/>
  <c r="CF17" i="6"/>
  <c r="CE17" i="6"/>
  <c r="CD17" i="6"/>
  <c r="CH16" i="6"/>
  <c r="CG16" i="6"/>
  <c r="CF16" i="6"/>
  <c r="CE16" i="6"/>
  <c r="CD16" i="6"/>
  <c r="CH15" i="6"/>
  <c r="CG15" i="6"/>
  <c r="CF15" i="6"/>
  <c r="CE15" i="6"/>
  <c r="CD15" i="6"/>
  <c r="CH14" i="6"/>
  <c r="CG14" i="6"/>
  <c r="CF14" i="6"/>
  <c r="CE14" i="6"/>
  <c r="CD14" i="6"/>
  <c r="CH13" i="6"/>
  <c r="CG13" i="6"/>
  <c r="CF13" i="6"/>
  <c r="CE13" i="6"/>
  <c r="CD13" i="6"/>
  <c r="CH12" i="6"/>
  <c r="CG12" i="6"/>
  <c r="CF12" i="6"/>
  <c r="CE12" i="6"/>
  <c r="CD12" i="6"/>
  <c r="CH11" i="6"/>
  <c r="CG11" i="6"/>
  <c r="CF11" i="6"/>
  <c r="CE11" i="6"/>
  <c r="CD11" i="6"/>
  <c r="CH10" i="6"/>
  <c r="CG10" i="6"/>
  <c r="CF10" i="6"/>
  <c r="CE10" i="6"/>
  <c r="CD10" i="6"/>
  <c r="CH9" i="6"/>
  <c r="CG9" i="6"/>
  <c r="CF9" i="6"/>
  <c r="CE9" i="6"/>
  <c r="CD9" i="6"/>
  <c r="CH8" i="6"/>
  <c r="CG8" i="6"/>
  <c r="CF8" i="6"/>
  <c r="CE8" i="6"/>
  <c r="CD8" i="6"/>
  <c r="CH7" i="6"/>
  <c r="CG7" i="6"/>
  <c r="CF7" i="6"/>
  <c r="CE7" i="6"/>
  <c r="CD7" i="6"/>
  <c r="CB24" i="6"/>
  <c r="CA24" i="6"/>
  <c r="CB23" i="6"/>
  <c r="CA23" i="6"/>
  <c r="CB22" i="6"/>
  <c r="CA22" i="6"/>
  <c r="CB21" i="6"/>
  <c r="CA21" i="6"/>
  <c r="BZ21" i="6"/>
  <c r="BY21" i="6"/>
  <c r="CB20" i="6"/>
  <c r="CA20" i="6"/>
  <c r="BZ20" i="6"/>
  <c r="BY20" i="6"/>
  <c r="CC19" i="6"/>
  <c r="CB19" i="6"/>
  <c r="CA19" i="6"/>
  <c r="BZ19" i="6"/>
  <c r="BY19" i="6"/>
  <c r="CC18" i="6"/>
  <c r="CB18" i="6"/>
  <c r="CA18" i="6"/>
  <c r="BZ18" i="6"/>
  <c r="BY18" i="6"/>
  <c r="CC17" i="6"/>
  <c r="CB17" i="6"/>
  <c r="CA17" i="6"/>
  <c r="BZ17" i="6"/>
  <c r="BY17" i="6"/>
  <c r="CC16" i="6"/>
  <c r="CB16" i="6"/>
  <c r="CA16" i="6"/>
  <c r="BZ16" i="6"/>
  <c r="BY16" i="6"/>
  <c r="CC15" i="6"/>
  <c r="CB15" i="6"/>
  <c r="CA15" i="6"/>
  <c r="BZ15" i="6"/>
  <c r="BY15" i="6"/>
  <c r="CC14" i="6"/>
  <c r="CB14" i="6"/>
  <c r="CA14" i="6"/>
  <c r="BZ14" i="6"/>
  <c r="BY14" i="6"/>
  <c r="CC13" i="6"/>
  <c r="CB13" i="6"/>
  <c r="CA13" i="6"/>
  <c r="BZ13" i="6"/>
  <c r="BY13" i="6"/>
  <c r="CC12" i="6"/>
  <c r="CB12" i="6"/>
  <c r="CA12" i="6"/>
  <c r="BZ12" i="6"/>
  <c r="BY12" i="6"/>
  <c r="CC11" i="6"/>
  <c r="CB11" i="6"/>
  <c r="CA11" i="6"/>
  <c r="BZ11" i="6"/>
  <c r="BY11" i="6"/>
  <c r="CC10" i="6"/>
  <c r="CB10" i="6"/>
  <c r="CA10" i="6"/>
  <c r="BZ10" i="6"/>
  <c r="BY10" i="6"/>
  <c r="CC9" i="6"/>
  <c r="CB9" i="6"/>
  <c r="CA9" i="6"/>
  <c r="BZ9" i="6"/>
  <c r="BY9" i="6"/>
  <c r="CC8" i="6"/>
  <c r="CB8" i="6"/>
  <c r="CA8" i="6"/>
  <c r="BZ8" i="6"/>
  <c r="BY8" i="6"/>
  <c r="CC7" i="6"/>
  <c r="CB7" i="6"/>
  <c r="CA7" i="6"/>
  <c r="BZ7" i="6"/>
  <c r="BY7" i="6"/>
  <c r="BW24" i="6"/>
  <c r="BV24" i="6"/>
  <c r="BW23" i="6"/>
  <c r="BV23" i="6"/>
  <c r="BW22" i="6"/>
  <c r="BV22" i="6"/>
  <c r="BW21" i="6"/>
  <c r="BV21" i="6"/>
  <c r="BU21" i="6"/>
  <c r="BT21" i="6"/>
  <c r="BW20" i="6"/>
  <c r="BV20" i="6"/>
  <c r="BU20" i="6"/>
  <c r="BT20" i="6"/>
  <c r="BX19" i="6"/>
  <c r="BW19" i="6"/>
  <c r="BV19" i="6"/>
  <c r="BU19" i="6"/>
  <c r="BT19" i="6"/>
  <c r="BX18" i="6"/>
  <c r="BW18" i="6"/>
  <c r="BV18" i="6"/>
  <c r="BU18" i="6"/>
  <c r="BT18" i="6"/>
  <c r="BX17" i="6"/>
  <c r="BW17" i="6"/>
  <c r="BV17" i="6"/>
  <c r="BU17" i="6"/>
  <c r="BT17" i="6"/>
  <c r="BX16" i="6"/>
  <c r="BW16" i="6"/>
  <c r="BV16" i="6"/>
  <c r="BU16" i="6"/>
  <c r="BT16" i="6"/>
  <c r="BX15" i="6"/>
  <c r="BW15" i="6"/>
  <c r="BV15" i="6"/>
  <c r="BU15" i="6"/>
  <c r="BT15" i="6"/>
  <c r="BX14" i="6"/>
  <c r="BW14" i="6"/>
  <c r="BV14" i="6"/>
  <c r="BU14" i="6"/>
  <c r="BT14" i="6"/>
  <c r="BX13" i="6"/>
  <c r="BW13" i="6"/>
  <c r="BV13" i="6"/>
  <c r="BU13" i="6"/>
  <c r="BT13" i="6"/>
  <c r="BX12" i="6"/>
  <c r="BW12" i="6"/>
  <c r="BV12" i="6"/>
  <c r="BU12" i="6"/>
  <c r="BT12" i="6"/>
  <c r="BX11" i="6"/>
  <c r="BW11" i="6"/>
  <c r="BV11" i="6"/>
  <c r="BU11" i="6"/>
  <c r="BT11" i="6"/>
  <c r="BX10" i="6"/>
  <c r="BW10" i="6"/>
  <c r="BV10" i="6"/>
  <c r="BU10" i="6"/>
  <c r="BT10" i="6"/>
  <c r="BX9" i="6"/>
  <c r="BW9" i="6"/>
  <c r="BV9" i="6"/>
  <c r="BU9" i="6"/>
  <c r="BT9" i="6"/>
  <c r="BX8" i="6"/>
  <c r="BW8" i="6"/>
  <c r="BV8" i="6"/>
  <c r="BU8" i="6"/>
  <c r="BT8" i="6"/>
  <c r="BX7" i="6"/>
  <c r="BW7" i="6"/>
  <c r="BV7" i="6"/>
  <c r="BU7" i="6"/>
  <c r="BT7" i="6"/>
  <c r="BR12" i="6"/>
  <c r="BR11" i="6"/>
  <c r="BR10" i="6"/>
  <c r="BQ10" i="6"/>
  <c r="BR9" i="6"/>
  <c r="BQ9" i="6"/>
  <c r="BP9" i="6"/>
  <c r="BR8" i="6"/>
  <c r="BQ8" i="6"/>
  <c r="BP8" i="6"/>
  <c r="BO8" i="6"/>
  <c r="BS7" i="6"/>
  <c r="BR7" i="6"/>
  <c r="BQ7" i="6"/>
  <c r="BP7" i="6"/>
  <c r="BO7" i="6"/>
  <c r="BO9" i="6"/>
  <c r="AT96" i="6"/>
  <c r="AU96" i="6"/>
  <c r="AV96" i="6"/>
  <c r="AT95" i="6"/>
  <c r="AU95" i="6"/>
  <c r="AT94" i="6"/>
  <c r="AU94" i="6"/>
  <c r="AV94" i="6"/>
  <c r="AT93" i="6"/>
  <c r="AU93" i="6"/>
  <c r="AV93" i="6"/>
  <c r="AT92" i="6"/>
  <c r="AU92" i="6"/>
  <c r="AV92" i="6"/>
  <c r="AT91" i="6"/>
  <c r="AU91" i="6"/>
  <c r="AV91" i="6"/>
  <c r="AT90" i="6"/>
  <c r="AU90" i="6"/>
  <c r="AV90" i="6"/>
  <c r="AT89" i="6"/>
  <c r="AU89" i="6"/>
  <c r="AV89" i="6"/>
  <c r="AT88" i="6"/>
  <c r="AU88" i="6"/>
  <c r="AV88" i="6"/>
  <c r="AT87" i="6"/>
  <c r="AU87" i="6"/>
  <c r="AT86" i="6"/>
  <c r="AU86" i="6"/>
  <c r="AV86" i="6"/>
  <c r="AW86" i="6"/>
  <c r="AX86" i="6"/>
  <c r="AY86" i="6"/>
  <c r="AZ86" i="6"/>
  <c r="AT85" i="6"/>
  <c r="AU85" i="6"/>
  <c r="AV85" i="6"/>
  <c r="AT84" i="6"/>
  <c r="AU84" i="6"/>
  <c r="AV84" i="6"/>
  <c r="AT83" i="6"/>
  <c r="AU83" i="6"/>
  <c r="AV83" i="6"/>
  <c r="AT82" i="6"/>
  <c r="AU82" i="6"/>
  <c r="AV82" i="6"/>
  <c r="AT81" i="6"/>
  <c r="AU81" i="6"/>
  <c r="AV81" i="6"/>
  <c r="AT80" i="6"/>
  <c r="AU80" i="6"/>
  <c r="AV80" i="6"/>
  <c r="AT79" i="6"/>
  <c r="AU79" i="6"/>
  <c r="AT78" i="6"/>
  <c r="AU78" i="6"/>
  <c r="AV78" i="6"/>
  <c r="AT77" i="6"/>
  <c r="AU77" i="6"/>
  <c r="AV77" i="6"/>
  <c r="AT76" i="6"/>
  <c r="AU76" i="6"/>
  <c r="AV76" i="6"/>
  <c r="AT75" i="6"/>
  <c r="AU75" i="6"/>
  <c r="AV75" i="6"/>
  <c r="AT74" i="6"/>
  <c r="AU74" i="6"/>
  <c r="AV74" i="6"/>
  <c r="AT73" i="6"/>
  <c r="AU73" i="6"/>
  <c r="AV73" i="6"/>
  <c r="AT72" i="6"/>
  <c r="AU72" i="6"/>
  <c r="AV72" i="6"/>
  <c r="AT71" i="6"/>
  <c r="AU71" i="6"/>
  <c r="AT70" i="6"/>
  <c r="AU70" i="6"/>
  <c r="AV70" i="6"/>
  <c r="AT69" i="6"/>
  <c r="AU69" i="6"/>
  <c r="AV69" i="6"/>
  <c r="AT68" i="6"/>
  <c r="AU68" i="6"/>
  <c r="AV68" i="6"/>
  <c r="AT67" i="6"/>
  <c r="AU67" i="6"/>
  <c r="AV67" i="6"/>
  <c r="AT66" i="6"/>
  <c r="AU66" i="6"/>
  <c r="AV66" i="6"/>
  <c r="AT65" i="6"/>
  <c r="AU65" i="6"/>
  <c r="AV65" i="6"/>
  <c r="AT64" i="6"/>
  <c r="AU64" i="6"/>
  <c r="AV64" i="6"/>
  <c r="AT63" i="6"/>
  <c r="AU63" i="6"/>
  <c r="AT62" i="6"/>
  <c r="AU62" i="6"/>
  <c r="AV62" i="6"/>
  <c r="AT61" i="6"/>
  <c r="AU61" i="6"/>
  <c r="AV61" i="6"/>
  <c r="AT60" i="6"/>
  <c r="AU60" i="6"/>
  <c r="AV60" i="6"/>
  <c r="AT59" i="6"/>
  <c r="AU59" i="6"/>
  <c r="AV59" i="6"/>
  <c r="AT58" i="6"/>
  <c r="AU58" i="6"/>
  <c r="AV58" i="6"/>
  <c r="AW58" i="6"/>
  <c r="AX58" i="6"/>
  <c r="AY58" i="6"/>
  <c r="AZ58" i="6"/>
  <c r="AT57" i="6"/>
  <c r="AU57" i="6"/>
  <c r="AV57" i="6"/>
  <c r="AT56" i="6"/>
  <c r="AU56" i="6"/>
  <c r="AV56" i="6"/>
  <c r="AT55" i="6"/>
  <c r="AU55" i="6"/>
  <c r="AV55" i="6"/>
  <c r="AT54" i="6"/>
  <c r="AU54" i="6"/>
  <c r="AV54" i="6"/>
  <c r="AT53" i="6"/>
  <c r="AU53" i="6"/>
  <c r="AV53" i="6"/>
  <c r="AT52" i="6"/>
  <c r="AU52" i="6"/>
  <c r="AV52" i="6"/>
  <c r="AT51" i="6"/>
  <c r="AU51" i="6"/>
  <c r="AV51" i="6"/>
  <c r="AT50" i="6"/>
  <c r="AU50" i="6"/>
  <c r="AV50" i="6"/>
  <c r="AT49" i="6"/>
  <c r="AU49" i="6"/>
  <c r="AV49" i="6"/>
  <c r="AT48" i="6"/>
  <c r="AU48" i="6"/>
  <c r="AV48" i="6"/>
  <c r="AT47" i="6"/>
  <c r="AU47" i="6"/>
  <c r="AV47" i="6"/>
  <c r="AT46" i="6"/>
  <c r="AU46" i="6"/>
  <c r="AV46" i="6"/>
  <c r="AT45" i="6"/>
  <c r="AU45" i="6"/>
  <c r="AV45" i="6"/>
  <c r="AT44" i="6"/>
  <c r="AU44" i="6"/>
  <c r="AV44" i="6"/>
  <c r="AT43" i="6"/>
  <c r="AU43" i="6"/>
  <c r="AV43" i="6"/>
  <c r="AT42" i="6"/>
  <c r="AU42" i="6"/>
  <c r="AV42" i="6"/>
  <c r="AT41" i="6"/>
  <c r="AU41" i="6"/>
  <c r="AV41" i="6"/>
  <c r="AT40" i="6"/>
  <c r="AU40" i="6"/>
  <c r="AV40" i="6"/>
  <c r="AT39" i="6"/>
  <c r="AU39" i="6"/>
  <c r="AV39" i="6"/>
  <c r="AT38" i="6"/>
  <c r="AU38" i="6"/>
  <c r="AV38" i="6"/>
  <c r="AT37" i="6"/>
  <c r="AU37" i="6"/>
  <c r="AV37" i="6"/>
  <c r="AT36" i="6"/>
  <c r="AU36" i="6"/>
  <c r="AV36" i="6"/>
  <c r="AT35" i="6"/>
  <c r="AU35" i="6"/>
  <c r="AV35" i="6"/>
  <c r="AT34" i="6"/>
  <c r="AU34" i="6"/>
  <c r="AV34" i="6"/>
  <c r="AT33" i="6"/>
  <c r="AU33" i="6"/>
  <c r="AV33" i="6"/>
  <c r="AT32" i="6"/>
  <c r="AU32" i="6"/>
  <c r="AV32" i="6"/>
  <c r="AT31" i="6"/>
  <c r="AU31" i="6"/>
  <c r="AV31" i="6"/>
  <c r="AT30" i="6"/>
  <c r="AU30" i="6"/>
  <c r="AV30" i="6"/>
  <c r="AT29" i="6"/>
  <c r="AU29" i="6"/>
  <c r="AV29" i="6"/>
  <c r="AT28" i="6"/>
  <c r="AU28" i="6"/>
  <c r="AV28" i="6"/>
  <c r="AT27" i="6"/>
  <c r="AU27" i="6"/>
  <c r="AV27" i="6"/>
  <c r="AT26" i="6"/>
  <c r="AU26" i="6"/>
  <c r="AV26" i="6"/>
  <c r="AT25" i="6"/>
  <c r="AU25" i="6"/>
  <c r="AV25" i="6"/>
  <c r="AT24" i="6"/>
  <c r="AU24" i="6"/>
  <c r="AV24" i="6"/>
  <c r="AT23" i="6"/>
  <c r="AU23" i="6"/>
  <c r="AV23" i="6"/>
  <c r="AT22" i="6"/>
  <c r="AU22" i="6"/>
  <c r="AV22" i="6"/>
  <c r="AT21" i="6"/>
  <c r="AU21" i="6"/>
  <c r="AV21" i="6"/>
  <c r="AT20" i="6"/>
  <c r="AU20" i="6"/>
  <c r="AV20" i="6"/>
  <c r="AT19" i="6"/>
  <c r="AU19" i="6"/>
  <c r="AV19" i="6"/>
  <c r="AT18" i="6"/>
  <c r="AU18" i="6"/>
  <c r="AV18" i="6"/>
  <c r="AT17" i="6"/>
  <c r="AU17" i="6"/>
  <c r="AV17" i="6"/>
  <c r="AT16" i="6"/>
  <c r="AU16" i="6"/>
  <c r="AV16" i="6"/>
  <c r="AT15" i="6"/>
  <c r="AU15" i="6"/>
  <c r="AV15" i="6"/>
  <c r="AT14" i="6"/>
  <c r="AU14" i="6"/>
  <c r="AV14" i="6"/>
  <c r="AT13" i="6"/>
  <c r="AU13" i="6"/>
  <c r="AV13" i="6"/>
  <c r="AT12" i="6"/>
  <c r="AU12" i="6"/>
  <c r="AV12" i="6"/>
  <c r="AT11" i="6"/>
  <c r="AU11" i="6"/>
  <c r="AV11" i="6"/>
  <c r="AT10" i="6"/>
  <c r="AU10" i="6"/>
  <c r="AV10" i="6"/>
  <c r="AT9" i="6"/>
  <c r="AU9" i="6"/>
  <c r="AV9" i="6"/>
  <c r="AT7" i="6"/>
  <c r="AU7" i="6"/>
  <c r="AV7" i="6"/>
  <c r="AT8" i="6"/>
  <c r="AU8" i="6"/>
  <c r="AV8" i="6"/>
  <c r="AW96" i="6"/>
  <c r="AX96" i="6"/>
  <c r="AY96" i="6"/>
  <c r="AW95" i="6"/>
  <c r="AX95" i="6"/>
  <c r="AY95" i="6"/>
  <c r="AW94" i="6"/>
  <c r="AX94" i="6"/>
  <c r="AY94" i="6"/>
  <c r="AW93" i="6"/>
  <c r="AX93" i="6"/>
  <c r="AY93" i="6"/>
  <c r="AW92" i="6"/>
  <c r="AX92" i="6"/>
  <c r="AY92" i="6"/>
  <c r="AW91" i="6"/>
  <c r="AX91" i="6"/>
  <c r="AY91" i="6"/>
  <c r="AW90" i="6"/>
  <c r="AX90" i="6"/>
  <c r="AY90" i="6"/>
  <c r="AW89" i="6"/>
  <c r="AX89" i="6"/>
  <c r="AY89" i="6"/>
  <c r="AW88" i="6"/>
  <c r="AX88" i="6"/>
  <c r="AY88" i="6"/>
  <c r="AW87" i="6"/>
  <c r="AX87" i="6"/>
  <c r="AY87" i="6"/>
  <c r="AW85" i="6"/>
  <c r="AX85" i="6"/>
  <c r="AY85" i="6"/>
  <c r="AW84" i="6"/>
  <c r="AX84" i="6"/>
  <c r="AY84" i="6"/>
  <c r="AZ84" i="6"/>
  <c r="AW83" i="6"/>
  <c r="AX83" i="6"/>
  <c r="AY83" i="6"/>
  <c r="AW82" i="6"/>
  <c r="AX82" i="6"/>
  <c r="AY82" i="6"/>
  <c r="AW81" i="6"/>
  <c r="AX81" i="6"/>
  <c r="AY81" i="6"/>
  <c r="AW80" i="6"/>
  <c r="AX80" i="6"/>
  <c r="AY80" i="6"/>
  <c r="AW79" i="6"/>
  <c r="AX79" i="6"/>
  <c r="AY79" i="6"/>
  <c r="AW78" i="6"/>
  <c r="AX78" i="6"/>
  <c r="AY78" i="6"/>
  <c r="AW77" i="6"/>
  <c r="AX77" i="6"/>
  <c r="AY77" i="6"/>
  <c r="AW76" i="6"/>
  <c r="AX76" i="6"/>
  <c r="AY76" i="6"/>
  <c r="AW75" i="6"/>
  <c r="AX75" i="6"/>
  <c r="AY75" i="6"/>
  <c r="AW74" i="6"/>
  <c r="AX74" i="6"/>
  <c r="AY74" i="6"/>
  <c r="AW73" i="6"/>
  <c r="AX73" i="6"/>
  <c r="AY73" i="6"/>
  <c r="AW72" i="6"/>
  <c r="AX72" i="6"/>
  <c r="AY72" i="6"/>
  <c r="AW71" i="6"/>
  <c r="AX71" i="6"/>
  <c r="AY71" i="6"/>
  <c r="AW70" i="6"/>
  <c r="AX70" i="6"/>
  <c r="AY70" i="6"/>
  <c r="AW69" i="6"/>
  <c r="AX69" i="6"/>
  <c r="AY69" i="6"/>
  <c r="AW68" i="6"/>
  <c r="AX68" i="6"/>
  <c r="AY68" i="6"/>
  <c r="AZ68" i="6"/>
  <c r="AW67" i="6"/>
  <c r="AX67" i="6"/>
  <c r="AY67" i="6"/>
  <c r="AW66" i="6"/>
  <c r="AX66" i="6"/>
  <c r="AY66" i="6"/>
  <c r="AW65" i="6"/>
  <c r="AX65" i="6"/>
  <c r="AY65" i="6"/>
  <c r="AW64" i="6"/>
  <c r="AX64" i="6"/>
  <c r="AY64" i="6"/>
  <c r="AW63" i="6"/>
  <c r="AX63" i="6"/>
  <c r="AY63" i="6"/>
  <c r="AW62" i="6"/>
  <c r="AX62" i="6"/>
  <c r="AY62" i="6"/>
  <c r="AW61" i="6"/>
  <c r="AX61" i="6"/>
  <c r="AY61" i="6"/>
  <c r="AW60" i="6"/>
  <c r="AX60" i="6"/>
  <c r="AY60" i="6"/>
  <c r="AW59" i="6"/>
  <c r="AX59" i="6"/>
  <c r="AY59" i="6"/>
  <c r="AZ59" i="6"/>
  <c r="AW57" i="6"/>
  <c r="AX57" i="6"/>
  <c r="AY57" i="6"/>
  <c r="AW56" i="6"/>
  <c r="AX56" i="6"/>
  <c r="AY56" i="6"/>
  <c r="AW55" i="6"/>
  <c r="AX55" i="6"/>
  <c r="AY55" i="6"/>
  <c r="AW54" i="6"/>
  <c r="AX54" i="6"/>
  <c r="AY54" i="6"/>
  <c r="AW53" i="6"/>
  <c r="AX53" i="6"/>
  <c r="AY53" i="6"/>
  <c r="AW52" i="6"/>
  <c r="AX52" i="6"/>
  <c r="AY52" i="6"/>
  <c r="AW51" i="6"/>
  <c r="AX51" i="6"/>
  <c r="AY51" i="6"/>
  <c r="AW50" i="6"/>
  <c r="AX50" i="6"/>
  <c r="AY50" i="6"/>
  <c r="AW49" i="6"/>
  <c r="AX49" i="6"/>
  <c r="AY49" i="6"/>
  <c r="AW48" i="6"/>
  <c r="AX48" i="6"/>
  <c r="AY48" i="6"/>
  <c r="AW47" i="6"/>
  <c r="AX47" i="6"/>
  <c r="AY47" i="6"/>
  <c r="AW46" i="6"/>
  <c r="AX46" i="6"/>
  <c r="AY46" i="6"/>
  <c r="AW45" i="6"/>
  <c r="AX45" i="6"/>
  <c r="AY45" i="6"/>
  <c r="AW44" i="6"/>
  <c r="AX44" i="6"/>
  <c r="AY44" i="6"/>
  <c r="AW43" i="6"/>
  <c r="AX43" i="6"/>
  <c r="AY43" i="6"/>
  <c r="AW42" i="6"/>
  <c r="AX42" i="6"/>
  <c r="AY42" i="6"/>
  <c r="AW41" i="6"/>
  <c r="AX41" i="6"/>
  <c r="AY41" i="6"/>
  <c r="AW40" i="6"/>
  <c r="AX40" i="6"/>
  <c r="AY40" i="6"/>
  <c r="AW39" i="6"/>
  <c r="AX39" i="6"/>
  <c r="AY39" i="6"/>
  <c r="AW38" i="6"/>
  <c r="AX38" i="6"/>
  <c r="AY38" i="6"/>
  <c r="AW37" i="6"/>
  <c r="AX37" i="6"/>
  <c r="AY37" i="6"/>
  <c r="AW36" i="6"/>
  <c r="AX36" i="6"/>
  <c r="AY36" i="6"/>
  <c r="AW35" i="6"/>
  <c r="AX35" i="6"/>
  <c r="AY35" i="6"/>
  <c r="AW34" i="6"/>
  <c r="AX34" i="6"/>
  <c r="AY34" i="6"/>
  <c r="AW33" i="6"/>
  <c r="AX33" i="6"/>
  <c r="AY33" i="6"/>
  <c r="AW32" i="6"/>
  <c r="AX32" i="6"/>
  <c r="AY32" i="6"/>
  <c r="AZ32" i="6"/>
  <c r="AW31" i="6"/>
  <c r="AX31" i="6"/>
  <c r="AY31" i="6"/>
  <c r="AW30" i="6"/>
  <c r="AX30" i="6"/>
  <c r="AY30" i="6"/>
  <c r="AW29" i="6"/>
  <c r="AX29" i="6"/>
  <c r="AY29" i="6"/>
  <c r="AW28" i="6"/>
  <c r="AX28" i="6"/>
  <c r="AY28" i="6"/>
  <c r="AW27" i="6"/>
  <c r="AX27" i="6"/>
  <c r="AY27" i="6"/>
  <c r="AW26" i="6"/>
  <c r="AX26" i="6"/>
  <c r="AY26" i="6"/>
  <c r="AW25" i="6"/>
  <c r="AX25" i="6"/>
  <c r="AY25" i="6"/>
  <c r="AW24" i="6"/>
  <c r="AX24" i="6"/>
  <c r="AY24" i="6"/>
  <c r="AW23" i="6"/>
  <c r="AX23" i="6"/>
  <c r="AY23" i="6"/>
  <c r="AW22" i="6"/>
  <c r="AX22" i="6"/>
  <c r="AY22" i="6"/>
  <c r="AW21" i="6"/>
  <c r="AX21" i="6"/>
  <c r="AY21" i="6"/>
  <c r="AW20" i="6"/>
  <c r="AX20" i="6"/>
  <c r="AY20" i="6"/>
  <c r="AW19" i="6"/>
  <c r="AX19" i="6"/>
  <c r="AY19" i="6"/>
  <c r="AW18" i="6"/>
  <c r="AX18" i="6"/>
  <c r="AY18" i="6"/>
  <c r="AW17" i="6"/>
  <c r="AX17" i="6"/>
  <c r="AY17" i="6"/>
  <c r="AW16" i="6"/>
  <c r="AX16" i="6"/>
  <c r="AY16" i="6"/>
  <c r="AZ16" i="6"/>
  <c r="AW15" i="6"/>
  <c r="AX15" i="6"/>
  <c r="AY15" i="6"/>
  <c r="AW14" i="6"/>
  <c r="AX14" i="6"/>
  <c r="AY14" i="6"/>
  <c r="AW13" i="6"/>
  <c r="AX13" i="6"/>
  <c r="AY13" i="6"/>
  <c r="AW12" i="6"/>
  <c r="AX12" i="6"/>
  <c r="AY12" i="6"/>
  <c r="AW11" i="6"/>
  <c r="AX11" i="6"/>
  <c r="AY11" i="6"/>
  <c r="AW10" i="6"/>
  <c r="AX10" i="6"/>
  <c r="AY10" i="6"/>
  <c r="AW9" i="6"/>
  <c r="AX9" i="6"/>
  <c r="AY9" i="6"/>
  <c r="AW7" i="6"/>
  <c r="AX7" i="6"/>
  <c r="AY7" i="6"/>
  <c r="AW8" i="6"/>
  <c r="AX8" i="6"/>
  <c r="AY8" i="6"/>
  <c r="BB35" i="6"/>
  <c r="BD7" i="6"/>
  <c r="BD8" i="6"/>
  <c r="BD9" i="6"/>
  <c r="BD10" i="6"/>
  <c r="BD11" i="6"/>
  <c r="BD12" i="6"/>
  <c r="BD13" i="6"/>
  <c r="BD14" i="6"/>
  <c r="BD15" i="6"/>
  <c r="BD16" i="6"/>
  <c r="BD17" i="6"/>
  <c r="BD18" i="6"/>
  <c r="BD19" i="6"/>
  <c r="BD20" i="6"/>
  <c r="BD21" i="6"/>
  <c r="BD22" i="6"/>
  <c r="BD23" i="6"/>
  <c r="BD24" i="6"/>
  <c r="BD25" i="6"/>
  <c r="BD26" i="6"/>
  <c r="BD27" i="6"/>
  <c r="BD28" i="6"/>
  <c r="BD29" i="6"/>
  <c r="BD30" i="6"/>
  <c r="BD31" i="6"/>
  <c r="BD32" i="6"/>
  <c r="BD33" i="6"/>
  <c r="BD34" i="6"/>
  <c r="BD35" i="6"/>
  <c r="BD36" i="6"/>
  <c r="BD37" i="6"/>
  <c r="BD38" i="6"/>
  <c r="BD39" i="6"/>
  <c r="BD40" i="6"/>
  <c r="BD41" i="6"/>
  <c r="BD42" i="6"/>
  <c r="BD43" i="6"/>
  <c r="BD44" i="6"/>
  <c r="BD45" i="6"/>
  <c r="BD46" i="6"/>
  <c r="BD47" i="6"/>
  <c r="BD48" i="6"/>
  <c r="BD49" i="6"/>
  <c r="BD50" i="6"/>
  <c r="BD51" i="6"/>
  <c r="BD52" i="6"/>
  <c r="BD53" i="6"/>
  <c r="BD54" i="6"/>
  <c r="BD55" i="6"/>
  <c r="BD56" i="6"/>
  <c r="BD57" i="6"/>
  <c r="BD58" i="6"/>
  <c r="BD59" i="6"/>
  <c r="BD60" i="6"/>
  <c r="BD61" i="6"/>
  <c r="BD62" i="6"/>
  <c r="BD63" i="6"/>
  <c r="BD64" i="6"/>
  <c r="BD65" i="6"/>
  <c r="BD66" i="6"/>
  <c r="BD67" i="6"/>
  <c r="BD68" i="6"/>
  <c r="BD69" i="6"/>
  <c r="BD70" i="6"/>
  <c r="BD71" i="6"/>
  <c r="BD72" i="6"/>
  <c r="BD73" i="6"/>
  <c r="BD74" i="6"/>
  <c r="BD75" i="6"/>
  <c r="BD76" i="6"/>
  <c r="BD77" i="6"/>
  <c r="BD78" i="6"/>
  <c r="BD79" i="6"/>
  <c r="BD80" i="6"/>
  <c r="BD81" i="6"/>
  <c r="BD82" i="6"/>
  <c r="BD83" i="6"/>
  <c r="BD84" i="6"/>
  <c r="BD85" i="6"/>
  <c r="BD86" i="6"/>
  <c r="BD87" i="6"/>
  <c r="BD88" i="6"/>
  <c r="BD89" i="6"/>
  <c r="BD90" i="6"/>
  <c r="BD91" i="6"/>
  <c r="BD92" i="6"/>
  <c r="BD93" i="6"/>
  <c r="BD94" i="6"/>
  <c r="BD95" i="6"/>
  <c r="BD96" i="6"/>
  <c r="BD98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C107" i="6"/>
  <c r="D107" i="6"/>
  <c r="E107" i="6"/>
  <c r="E105" i="6"/>
  <c r="AJ100" i="6"/>
  <c r="AI100" i="6"/>
  <c r="AE100" i="6"/>
  <c r="AD100" i="6"/>
  <c r="Z100" i="6"/>
  <c r="Y100" i="6"/>
  <c r="U100" i="6"/>
  <c r="T100" i="6"/>
  <c r="P100" i="6"/>
  <c r="O100" i="6"/>
  <c r="K100" i="6"/>
  <c r="J100" i="6"/>
  <c r="F100" i="6"/>
  <c r="E100" i="6"/>
  <c r="AJ106" i="6"/>
  <c r="AI106" i="6"/>
  <c r="AJ105" i="6"/>
  <c r="AI105" i="6"/>
  <c r="AE106" i="6"/>
  <c r="AD106" i="6"/>
  <c r="AE105" i="6"/>
  <c r="AD105" i="6"/>
  <c r="Z106" i="6"/>
  <c r="Y106" i="6"/>
  <c r="Z105" i="6"/>
  <c r="Y105" i="6"/>
  <c r="U106" i="6"/>
  <c r="T106" i="6"/>
  <c r="U105" i="6"/>
  <c r="T105" i="6"/>
  <c r="P106" i="6"/>
  <c r="O106" i="6"/>
  <c r="P105" i="6"/>
  <c r="O105" i="6"/>
  <c r="K106" i="6"/>
  <c r="J106" i="6"/>
  <c r="K105" i="6"/>
  <c r="J105" i="6"/>
  <c r="F106" i="6"/>
  <c r="F105" i="6"/>
  <c r="E106" i="6"/>
  <c r="BE12" i="6"/>
  <c r="BF12" i="6"/>
  <c r="BG12" i="6"/>
  <c r="BD176" i="12"/>
  <c r="BE9" i="6"/>
  <c r="BF9" i="6"/>
  <c r="BG9" i="6"/>
  <c r="BH9" i="6"/>
  <c r="BE26" i="6"/>
  <c r="BF26" i="6"/>
  <c r="BG26" i="6"/>
  <c r="BH26" i="6"/>
  <c r="BD167" i="12"/>
  <c r="BE7" i="6"/>
  <c r="BF7" i="6"/>
  <c r="BG7" i="6"/>
  <c r="BH7" i="6"/>
  <c r="BE36" i="6"/>
  <c r="BF36" i="6"/>
  <c r="BG36" i="6"/>
  <c r="BD152" i="12"/>
  <c r="BE40" i="6"/>
  <c r="BF40" i="6"/>
  <c r="BG40" i="6"/>
  <c r="BD149" i="12"/>
  <c r="BD137" i="12"/>
  <c r="BE42" i="6"/>
  <c r="BF42" i="6"/>
  <c r="BG42" i="6"/>
  <c r="BH42" i="6"/>
  <c r="BD125" i="12"/>
  <c r="BE34" i="6"/>
  <c r="BF34" i="6"/>
  <c r="BG34" i="6"/>
  <c r="BE25" i="6"/>
  <c r="BF25" i="6"/>
  <c r="BG25" i="6"/>
  <c r="BH25" i="6"/>
  <c r="BE17" i="6"/>
  <c r="BF17" i="6"/>
  <c r="BG17" i="6"/>
  <c r="BH17" i="6"/>
  <c r="BE20" i="6"/>
  <c r="BF20" i="6"/>
  <c r="BG20" i="6"/>
  <c r="BE21" i="6"/>
  <c r="BF21" i="6"/>
  <c r="BG21" i="6"/>
  <c r="BE8" i="6"/>
  <c r="BF8" i="6"/>
  <c r="BG8" i="6"/>
  <c r="BE27" i="6"/>
  <c r="BF27" i="6"/>
  <c r="BG27" i="6"/>
  <c r="BH27" i="6"/>
  <c r="BE41" i="6"/>
  <c r="BF41" i="6"/>
  <c r="BG41" i="6"/>
  <c r="BE13" i="6"/>
  <c r="BF13" i="6"/>
  <c r="BG13" i="6"/>
  <c r="BE15" i="6"/>
  <c r="BF15" i="6"/>
  <c r="BG15" i="6"/>
  <c r="BH15" i="6"/>
  <c r="BD80" i="12"/>
  <c r="BE31" i="6"/>
  <c r="BF31" i="6"/>
  <c r="BG31" i="6"/>
  <c r="BH31" i="6"/>
  <c r="BE37" i="6"/>
  <c r="BF37" i="6"/>
  <c r="BG37" i="6"/>
  <c r="BH37" i="6"/>
  <c r="BD74" i="12"/>
  <c r="BE38" i="6"/>
  <c r="BF38" i="6"/>
  <c r="BG38" i="6"/>
  <c r="BH38" i="6"/>
  <c r="BD71" i="12"/>
  <c r="BE18" i="6"/>
  <c r="BF18" i="6"/>
  <c r="BG18" i="6"/>
  <c r="BH18" i="6"/>
  <c r="BE39" i="6"/>
  <c r="BF39" i="6"/>
  <c r="BG39" i="6"/>
  <c r="BH39" i="6"/>
  <c r="BD65" i="12"/>
  <c r="BE43" i="6"/>
  <c r="BF43" i="6"/>
  <c r="BG43" i="6"/>
  <c r="BH43" i="6"/>
  <c r="BE29" i="6"/>
  <c r="BF29" i="6"/>
  <c r="BG29" i="6"/>
  <c r="BH29" i="6"/>
  <c r="BE28" i="6"/>
  <c r="BF28" i="6"/>
  <c r="BG28" i="6"/>
  <c r="BE14" i="6"/>
  <c r="BF14" i="6"/>
  <c r="BG14" i="6"/>
  <c r="BE16" i="6"/>
  <c r="BF16" i="6"/>
  <c r="BG16" i="6"/>
  <c r="BE10" i="6"/>
  <c r="BF10" i="6"/>
  <c r="BG10" i="6"/>
  <c r="BD32" i="12"/>
  <c r="BD26" i="12"/>
  <c r="BE32" i="6"/>
  <c r="BF32" i="6"/>
  <c r="BG32" i="6"/>
  <c r="BH32" i="6"/>
  <c r="BD23" i="12"/>
  <c r="BE33" i="6"/>
  <c r="BF33" i="6"/>
  <c r="BG33" i="6"/>
  <c r="BD20" i="12"/>
  <c r="BE22" i="6"/>
  <c r="BF22" i="6"/>
  <c r="BG22" i="6"/>
  <c r="BH22" i="6"/>
  <c r="BE24" i="6"/>
  <c r="BF24" i="6"/>
  <c r="BG24" i="6"/>
  <c r="BE11" i="6"/>
  <c r="BF11" i="6"/>
  <c r="BG11" i="6"/>
  <c r="BH11" i="6"/>
  <c r="BE19" i="6"/>
  <c r="BF19" i="6"/>
  <c r="BG19" i="6"/>
  <c r="BH19" i="6"/>
  <c r="BD2" i="12"/>
  <c r="BE35" i="6"/>
  <c r="BF35" i="6"/>
  <c r="BG35" i="6"/>
  <c r="BH35" i="6"/>
  <c r="BB30" i="6"/>
  <c r="BB23" i="6"/>
  <c r="BD164" i="12"/>
  <c r="BD146" i="12"/>
  <c r="BD140" i="12"/>
  <c r="BD134" i="12"/>
  <c r="BD131" i="12"/>
  <c r="BD122" i="12"/>
  <c r="BD119" i="12"/>
  <c r="BD83" i="12"/>
  <c r="C4" i="12"/>
  <c r="BD59" i="12"/>
  <c r="BD41" i="12"/>
  <c r="BD29" i="12"/>
  <c r="BD17" i="12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AK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AJ99" i="6"/>
  <c r="AI99" i="6"/>
  <c r="AE99" i="6"/>
  <c r="AD99" i="6"/>
  <c r="Z99" i="6"/>
  <c r="Y99" i="6"/>
  <c r="U99" i="6"/>
  <c r="T99" i="6"/>
  <c r="P99" i="6"/>
  <c r="O99" i="6"/>
  <c r="K99" i="6"/>
  <c r="J99" i="6"/>
  <c r="F99" i="6"/>
  <c r="E99" i="6"/>
  <c r="D105" i="6"/>
  <c r="AJ104" i="6"/>
  <c r="AI104" i="6"/>
  <c r="AE104" i="6"/>
  <c r="AD104" i="6"/>
  <c r="Z104" i="6"/>
  <c r="Y104" i="6"/>
  <c r="U104" i="6"/>
  <c r="T104" i="6"/>
  <c r="P104" i="6"/>
  <c r="O104" i="6"/>
  <c r="K104" i="6"/>
  <c r="J104" i="6"/>
  <c r="F104" i="6"/>
  <c r="E104" i="6"/>
  <c r="AI102" i="6"/>
  <c r="AD102" i="6"/>
  <c r="Y102" i="6"/>
  <c r="X102" i="6"/>
  <c r="W102" i="6"/>
  <c r="T102" i="6"/>
  <c r="S102" i="6"/>
  <c r="R102" i="6"/>
  <c r="O102" i="6"/>
  <c r="N102" i="6"/>
  <c r="M102" i="6"/>
  <c r="J102" i="6"/>
  <c r="I102" i="6"/>
  <c r="H102" i="6"/>
  <c r="D102" i="6"/>
  <c r="C102" i="6"/>
  <c r="AK100" i="6"/>
  <c r="AH100" i="6"/>
  <c r="AG100" i="6"/>
  <c r="AF100" i="6"/>
  <c r="AC100" i="6"/>
  <c r="AB100" i="6"/>
  <c r="AA100" i="6"/>
  <c r="X100" i="6"/>
  <c r="W100" i="6"/>
  <c r="V100" i="6"/>
  <c r="S100" i="6"/>
  <c r="R100" i="6"/>
  <c r="Q100" i="6"/>
  <c r="N100" i="6"/>
  <c r="M100" i="6"/>
  <c r="L100" i="6"/>
  <c r="I100" i="6"/>
  <c r="H100" i="6"/>
  <c r="G100" i="6"/>
  <c r="D100" i="6"/>
  <c r="C100" i="6"/>
  <c r="BG23" i="6"/>
  <c r="BG30" i="6"/>
  <c r="BG44" i="6"/>
  <c r="BG45" i="6"/>
  <c r="BG46" i="6"/>
  <c r="BG47" i="6"/>
  <c r="BG48" i="6"/>
  <c r="BG49" i="6"/>
  <c r="BG50" i="6"/>
  <c r="BG51" i="6"/>
  <c r="BG52" i="6"/>
  <c r="BG53" i="6"/>
  <c r="BG54" i="6"/>
  <c r="BG55" i="6"/>
  <c r="BG56" i="6"/>
  <c r="BG57" i="6"/>
  <c r="BG58" i="6"/>
  <c r="BG59" i="6"/>
  <c r="BG60" i="6"/>
  <c r="BG61" i="6"/>
  <c r="BG62" i="6"/>
  <c r="BG63" i="6"/>
  <c r="BG64" i="6"/>
  <c r="BG65" i="6"/>
  <c r="BG66" i="6"/>
  <c r="BG67" i="6"/>
  <c r="BG68" i="6"/>
  <c r="BG69" i="6"/>
  <c r="BG70" i="6"/>
  <c r="BG71" i="6"/>
  <c r="BG72" i="6"/>
  <c r="BG73" i="6"/>
  <c r="BG74" i="6"/>
  <c r="BG75" i="6"/>
  <c r="BG76" i="6"/>
  <c r="BG77" i="6"/>
  <c r="BG78" i="6"/>
  <c r="BG79" i="6"/>
  <c r="BG80" i="6"/>
  <c r="BG81" i="6"/>
  <c r="BG82" i="6"/>
  <c r="BG83" i="6"/>
  <c r="BG84" i="6"/>
  <c r="BG85" i="6"/>
  <c r="BG86" i="6"/>
  <c r="BG87" i="6"/>
  <c r="BG88" i="6"/>
  <c r="BG89" i="6"/>
  <c r="BG90" i="6"/>
  <c r="BG91" i="6"/>
  <c r="BG92" i="6"/>
  <c r="BG93" i="6"/>
  <c r="BG94" i="6"/>
  <c r="BG95" i="6"/>
  <c r="BG96" i="6"/>
  <c r="BF23" i="6"/>
  <c r="BF30" i="6"/>
  <c r="BF44" i="6"/>
  <c r="BF45" i="6"/>
  <c r="BE45" i="6"/>
  <c r="BH45" i="6"/>
  <c r="BF46" i="6"/>
  <c r="BF47" i="6"/>
  <c r="BF48" i="6"/>
  <c r="BF49" i="6"/>
  <c r="BF50" i="6"/>
  <c r="BF51" i="6"/>
  <c r="BE51" i="6"/>
  <c r="BH51" i="6"/>
  <c r="BF52" i="6"/>
  <c r="BF53" i="6"/>
  <c r="BE53" i="6"/>
  <c r="BH53" i="6"/>
  <c r="BF54" i="6"/>
  <c r="BF55" i="6"/>
  <c r="BF56" i="6"/>
  <c r="BF57" i="6"/>
  <c r="BE57" i="6"/>
  <c r="BH57" i="6"/>
  <c r="BF58" i="6"/>
  <c r="BF59" i="6"/>
  <c r="BF60" i="6"/>
  <c r="BF61" i="6"/>
  <c r="BE61" i="6"/>
  <c r="BH61" i="6"/>
  <c r="BF62" i="6"/>
  <c r="BF63" i="6"/>
  <c r="BF64" i="6"/>
  <c r="BF65" i="6"/>
  <c r="BE65" i="6"/>
  <c r="BH65" i="6"/>
  <c r="BF66" i="6"/>
  <c r="BF67" i="6"/>
  <c r="BF68" i="6"/>
  <c r="BF69" i="6"/>
  <c r="BE69" i="6"/>
  <c r="BH69" i="6"/>
  <c r="BF70" i="6"/>
  <c r="BF71" i="6"/>
  <c r="BF72" i="6"/>
  <c r="BF73" i="6"/>
  <c r="BE73" i="6"/>
  <c r="BH73" i="6"/>
  <c r="BF74" i="6"/>
  <c r="BF75" i="6"/>
  <c r="BF76" i="6"/>
  <c r="BF77" i="6"/>
  <c r="BE77" i="6"/>
  <c r="BH77" i="6"/>
  <c r="BF78" i="6"/>
  <c r="BF79" i="6"/>
  <c r="BF80" i="6"/>
  <c r="BF81" i="6"/>
  <c r="BE81" i="6"/>
  <c r="BH81" i="6"/>
  <c r="BF82" i="6"/>
  <c r="BF83" i="6"/>
  <c r="BF84" i="6"/>
  <c r="BF85" i="6"/>
  <c r="BE85" i="6"/>
  <c r="BH85" i="6"/>
  <c r="BF86" i="6"/>
  <c r="BF87" i="6"/>
  <c r="BF88" i="6"/>
  <c r="BF89" i="6"/>
  <c r="BE89" i="6"/>
  <c r="BH89" i="6"/>
  <c r="BF90" i="6"/>
  <c r="BF91" i="6"/>
  <c r="BF92" i="6"/>
  <c r="BF93" i="6"/>
  <c r="BE93" i="6"/>
  <c r="BH93" i="6"/>
  <c r="BF94" i="6"/>
  <c r="BF95" i="6"/>
  <c r="BF96" i="6"/>
  <c r="BE23" i="6"/>
  <c r="BE30" i="6"/>
  <c r="BE44" i="6"/>
  <c r="BE46" i="6"/>
  <c r="BE47" i="6"/>
  <c r="BE48" i="6"/>
  <c r="BE49" i="6"/>
  <c r="BE50" i="6"/>
  <c r="BE52" i="6"/>
  <c r="BE54" i="6"/>
  <c r="BE55" i="6"/>
  <c r="BE56" i="6"/>
  <c r="BE58" i="6"/>
  <c r="BE59" i="6"/>
  <c r="BE60" i="6"/>
  <c r="BE62" i="6"/>
  <c r="BE63" i="6"/>
  <c r="BE64" i="6"/>
  <c r="BE66" i="6"/>
  <c r="BE67" i="6"/>
  <c r="BE68" i="6"/>
  <c r="BE70" i="6"/>
  <c r="BE71" i="6"/>
  <c r="BE72" i="6"/>
  <c r="BE74" i="6"/>
  <c r="BE75" i="6"/>
  <c r="BE76" i="6"/>
  <c r="BE78" i="6"/>
  <c r="BE79" i="6"/>
  <c r="BE80" i="6"/>
  <c r="BE82" i="6"/>
  <c r="BE83" i="6"/>
  <c r="BE84" i="6"/>
  <c r="BE86" i="6"/>
  <c r="BE87" i="6"/>
  <c r="BE88" i="6"/>
  <c r="BE90" i="6"/>
  <c r="BE91" i="6"/>
  <c r="BE92" i="6"/>
  <c r="BE94" i="6"/>
  <c r="BE95" i="6"/>
  <c r="BE96" i="6"/>
  <c r="BE98" i="6"/>
  <c r="BH44" i="6"/>
  <c r="BH46" i="6"/>
  <c r="BH48" i="6"/>
  <c r="BH50" i="6"/>
  <c r="BH52" i="6"/>
  <c r="BH56" i="6"/>
  <c r="BH60" i="6"/>
  <c r="BH64" i="6"/>
  <c r="BH68" i="6"/>
  <c r="BH72" i="6"/>
  <c r="BH76" i="6"/>
  <c r="BH80" i="6"/>
  <c r="BH84" i="6"/>
  <c r="BH88" i="6"/>
  <c r="BH92" i="6"/>
  <c r="BH94" i="6"/>
  <c r="BH96" i="6"/>
  <c r="AN98" i="6"/>
  <c r="BB96" i="6"/>
  <c r="BB95" i="6"/>
  <c r="BB94" i="6"/>
  <c r="BB93" i="6"/>
  <c r="BB92" i="6"/>
  <c r="BB91" i="6"/>
  <c r="BB90" i="6"/>
  <c r="BH90" i="6"/>
  <c r="BB89" i="6"/>
  <c r="BB88" i="6"/>
  <c r="BB87" i="6"/>
  <c r="BB86" i="6"/>
  <c r="BH86" i="6"/>
  <c r="BB85" i="6"/>
  <c r="BB84" i="6"/>
  <c r="BB83" i="6"/>
  <c r="BB82" i="6"/>
  <c r="BH82" i="6"/>
  <c r="BB81" i="6"/>
  <c r="BB80" i="6"/>
  <c r="BB79" i="6"/>
  <c r="BB78" i="6"/>
  <c r="BH78" i="6"/>
  <c r="BB77" i="6"/>
  <c r="BB76" i="6"/>
  <c r="BB75" i="6"/>
  <c r="BB74" i="6"/>
  <c r="BH74" i="6"/>
  <c r="BB73" i="6"/>
  <c r="BB72" i="6"/>
  <c r="BB71" i="6"/>
  <c r="BB70" i="6"/>
  <c r="BH70" i="6"/>
  <c r="BB69" i="6"/>
  <c r="BB68" i="6"/>
  <c r="BB67" i="6"/>
  <c r="BB66" i="6"/>
  <c r="BH66" i="6"/>
  <c r="BB65" i="6"/>
  <c r="BB64" i="6"/>
  <c r="BB63" i="6"/>
  <c r="BB62" i="6"/>
  <c r="BH62" i="6"/>
  <c r="BB61" i="6"/>
  <c r="BB60" i="6"/>
  <c r="BB59" i="6"/>
  <c r="BB58" i="6"/>
  <c r="BH58" i="6"/>
  <c r="BB57" i="6"/>
  <c r="BB56" i="6"/>
  <c r="BB55" i="6"/>
  <c r="BB54" i="6"/>
  <c r="BH54" i="6"/>
  <c r="CY53" i="6"/>
  <c r="BB53" i="6"/>
  <c r="CY52" i="6"/>
  <c r="BB52" i="6"/>
  <c r="BB51" i="6"/>
  <c r="DA50" i="6" a="1"/>
  <c r="DD51" i="6"/>
  <c r="BB50" i="6"/>
  <c r="CZ7" i="6"/>
  <c r="CZ14" i="6"/>
  <c r="CZ21" i="6"/>
  <c r="CZ28" i="6"/>
  <c r="CZ35" i="6"/>
  <c r="CZ42" i="6"/>
  <c r="CZ49" i="6"/>
  <c r="BB49" i="6"/>
  <c r="BH49" i="6"/>
  <c r="BB48" i="6"/>
  <c r="BB47" i="6"/>
  <c r="BH47" i="6"/>
  <c r="CY46" i="6"/>
  <c r="BB46" i="6"/>
  <c r="CY45" i="6"/>
  <c r="BB45" i="6"/>
  <c r="BB44" i="6"/>
  <c r="AZ43" i="6"/>
  <c r="AZ42" i="6"/>
  <c r="AZ40" i="6"/>
  <c r="CY39" i="6"/>
  <c r="AZ39" i="6"/>
  <c r="CY38" i="6"/>
  <c r="AZ38" i="6"/>
  <c r="AZ37" i="6"/>
  <c r="AZ36" i="6"/>
  <c r="AZ34" i="6"/>
  <c r="AZ33" i="6"/>
  <c r="CY32" i="6"/>
  <c r="CY31" i="6"/>
  <c r="AZ31" i="6"/>
  <c r="BH30" i="6"/>
  <c r="DA29" i="6" a="1"/>
  <c r="DH30" i="6"/>
  <c r="AZ29" i="6"/>
  <c r="AZ28" i="6"/>
  <c r="AZ26" i="6"/>
  <c r="CY25" i="6"/>
  <c r="AZ25" i="6"/>
  <c r="CY24" i="6"/>
  <c r="AZ24" i="6"/>
  <c r="BH23" i="6"/>
  <c r="AZ22" i="6"/>
  <c r="AZ20" i="6"/>
  <c r="AZ19" i="6"/>
  <c r="C3" i="12"/>
  <c r="AZ18" i="6"/>
  <c r="CY17" i="6"/>
  <c r="AZ17" i="6"/>
  <c r="DA15" i="6" a="1"/>
  <c r="DF15" i="6"/>
  <c r="AZ15" i="6"/>
  <c r="AZ14" i="6"/>
  <c r="AZ12" i="6"/>
  <c r="CY11" i="6"/>
  <c r="AZ11" i="6"/>
  <c r="CY10" i="6"/>
  <c r="AZ10" i="6"/>
  <c r="AZ9" i="6"/>
  <c r="DU8" i="6"/>
  <c r="C4" i="6"/>
  <c r="H4" i="6"/>
  <c r="M4" i="6"/>
  <c r="R4" i="6"/>
  <c r="W4" i="6"/>
  <c r="AB4" i="6"/>
  <c r="AG4" i="6"/>
  <c r="DF3" i="6"/>
  <c r="DH3" i="6"/>
  <c r="DE3" i="6"/>
  <c r="S3" i="6"/>
  <c r="BO1" i="6"/>
  <c r="BT1" i="6"/>
  <c r="BY1" i="6"/>
  <c r="CD1" i="6"/>
  <c r="CI1" i="6"/>
  <c r="CN1" i="6"/>
  <c r="CS1" i="6"/>
  <c r="BD14" i="12"/>
  <c r="BD35" i="12"/>
  <c r="BD104" i="12"/>
  <c r="BD101" i="12"/>
  <c r="BD68" i="12"/>
  <c r="BD77" i="12"/>
  <c r="BD62" i="12"/>
  <c r="BD8" i="12"/>
  <c r="BD11" i="12"/>
  <c r="BD5" i="12"/>
  <c r="AQ98" i="6"/>
  <c r="AR41" i="6"/>
  <c r="AR37" i="6"/>
  <c r="AR31" i="6"/>
  <c r="AR30" i="6"/>
  <c r="AR26" i="6"/>
  <c r="AR22" i="6"/>
  <c r="AR18" i="6"/>
  <c r="AR14" i="6"/>
  <c r="AR10" i="6"/>
  <c r="DA8" i="6" a="1"/>
  <c r="BD98" i="12"/>
  <c r="AM98" i="6"/>
  <c r="AR32" i="6"/>
  <c r="AR27" i="6"/>
  <c r="AR23" i="6"/>
  <c r="AR19" i="6"/>
  <c r="AR15" i="6"/>
  <c r="AR11" i="6"/>
  <c r="AR7" i="6"/>
  <c r="AR33" i="6"/>
  <c r="AR28" i="6"/>
  <c r="AR24" i="6"/>
  <c r="AR20" i="6"/>
  <c r="AR16" i="6"/>
  <c r="AR12" i="6"/>
  <c r="AR8" i="6"/>
  <c r="AR9" i="6"/>
  <c r="AR13" i="6"/>
  <c r="AR17" i="6"/>
  <c r="AR21" i="6"/>
  <c r="AR25" i="6"/>
  <c r="AR29" i="6"/>
  <c r="AR34" i="6"/>
  <c r="AR35" i="6"/>
  <c r="AR36" i="6"/>
  <c r="AR38" i="6"/>
  <c r="AR39" i="6"/>
  <c r="AR40" i="6"/>
  <c r="AR42" i="6"/>
  <c r="AR43" i="6"/>
  <c r="AR44" i="6"/>
  <c r="AR45" i="6"/>
  <c r="AR46" i="6"/>
  <c r="AR47" i="6"/>
  <c r="AR48" i="6"/>
  <c r="AR49" i="6"/>
  <c r="AR50" i="6"/>
  <c r="AR51" i="6"/>
  <c r="AR52" i="6"/>
  <c r="AR53" i="6"/>
  <c r="AR54" i="6"/>
  <c r="AR55" i="6"/>
  <c r="AR56" i="6"/>
  <c r="AR57" i="6"/>
  <c r="AR58" i="6"/>
  <c r="AR59" i="6"/>
  <c r="AR60" i="6"/>
  <c r="AR61" i="6"/>
  <c r="AR62" i="6"/>
  <c r="AR63" i="6"/>
  <c r="AR64" i="6"/>
  <c r="AR65" i="6"/>
  <c r="AR66" i="6"/>
  <c r="AR67" i="6"/>
  <c r="AR68" i="6"/>
  <c r="AR69" i="6"/>
  <c r="AR70" i="6"/>
  <c r="AR71" i="6"/>
  <c r="AR72" i="6"/>
  <c r="AR73" i="6"/>
  <c r="AR74" i="6"/>
  <c r="AR75" i="6"/>
  <c r="AR76" i="6"/>
  <c r="AR77" i="6"/>
  <c r="AR78" i="6"/>
  <c r="AR79" i="6"/>
  <c r="AR80" i="6"/>
  <c r="AR81" i="6"/>
  <c r="AR82" i="6"/>
  <c r="AR83" i="6"/>
  <c r="AR84" i="6"/>
  <c r="AR85" i="6"/>
  <c r="AR86" i="6"/>
  <c r="AR87" i="6"/>
  <c r="AR88" i="6"/>
  <c r="AR89" i="6"/>
  <c r="AR90" i="6"/>
  <c r="AR91" i="6"/>
  <c r="AR92" i="6"/>
  <c r="AR93" i="6"/>
  <c r="AR94" i="6"/>
  <c r="AR95" i="6"/>
  <c r="AR96" i="6"/>
  <c r="AR98" i="6"/>
  <c r="E102" i="6"/>
  <c r="D106" i="6"/>
  <c r="BD92" i="12"/>
  <c r="AZ75" i="6"/>
  <c r="AZ30" i="6"/>
  <c r="N106" i="6"/>
  <c r="N105" i="6"/>
  <c r="X106" i="6"/>
  <c r="X105" i="6"/>
  <c r="AH106" i="6"/>
  <c r="AH105" i="6"/>
  <c r="DL33" i="6"/>
  <c r="DP32" i="6"/>
  <c r="DL31" i="6"/>
  <c r="DT29" i="6"/>
  <c r="DN33" i="6"/>
  <c r="DF33" i="6"/>
  <c r="DR32" i="6"/>
  <c r="DJ32" i="6"/>
  <c r="DB32" i="6"/>
  <c r="DN31" i="6"/>
  <c r="DF31" i="6"/>
  <c r="DR30" i="6"/>
  <c r="DJ30" i="6"/>
  <c r="DB30" i="6"/>
  <c r="DN29" i="6"/>
  <c r="DF29" i="6"/>
  <c r="F102" i="6"/>
  <c r="I106" i="6"/>
  <c r="I105" i="6"/>
  <c r="S106" i="6"/>
  <c r="S105" i="6"/>
  <c r="AC106" i="6"/>
  <c r="AC105" i="6"/>
  <c r="DT33" i="6"/>
  <c r="DD33" i="6"/>
  <c r="DH32" i="6"/>
  <c r="DT31" i="6"/>
  <c r="DD31" i="6"/>
  <c r="DP30" i="6"/>
  <c r="DL29" i="6"/>
  <c r="DD29" i="6"/>
  <c r="DP33" i="6"/>
  <c r="DH33" i="6"/>
  <c r="DT32" i="6"/>
  <c r="DL32" i="6"/>
  <c r="DD32" i="6"/>
  <c r="DP31" i="6"/>
  <c r="DH31" i="6"/>
  <c r="DT30" i="6"/>
  <c r="DL30" i="6"/>
  <c r="DD30" i="6"/>
  <c r="DP29" i="6"/>
  <c r="DH29" i="6"/>
  <c r="DR33" i="6"/>
  <c r="DJ33" i="6"/>
  <c r="DB33" i="6"/>
  <c r="DN32" i="6"/>
  <c r="DF32" i="6"/>
  <c r="DR31" i="6"/>
  <c r="DJ31" i="6"/>
  <c r="DB31" i="6"/>
  <c r="DN30" i="6"/>
  <c r="DF30" i="6"/>
  <c r="DR29" i="6"/>
  <c r="DJ29" i="6"/>
  <c r="DB29" i="6"/>
  <c r="AZ51" i="6"/>
  <c r="DA22" i="6" a="1"/>
  <c r="DA36" i="6" a="1"/>
  <c r="DT36" i="6"/>
  <c r="AZ67" i="6"/>
  <c r="AZ55" i="6"/>
  <c r="AZ47" i="6"/>
  <c r="AZ90" i="6"/>
  <c r="AZ53" i="6"/>
  <c r="AZ54" i="6"/>
  <c r="AZ45" i="6"/>
  <c r="AZ85" i="6"/>
  <c r="AZ78" i="6"/>
  <c r="AZ69" i="6"/>
  <c r="AZ62" i="6"/>
  <c r="AZ56" i="6"/>
  <c r="AZ46" i="6"/>
  <c r="AZ93" i="6"/>
  <c r="AZ70" i="6"/>
  <c r="AZ96" i="6"/>
  <c r="AZ83" i="6"/>
  <c r="AZ76" i="6"/>
  <c r="AZ73" i="6"/>
  <c r="AZ66" i="6"/>
  <c r="AZ57" i="6"/>
  <c r="AZ50" i="6"/>
  <c r="AZ44" i="6"/>
  <c r="BD161" i="12"/>
  <c r="AZ64" i="6"/>
  <c r="AZ48" i="6"/>
  <c r="AZ91" i="6"/>
  <c r="AZ88" i="6"/>
  <c r="AZ81" i="6"/>
  <c r="AZ74" i="6"/>
  <c r="AZ65" i="6"/>
  <c r="AZ52" i="6"/>
  <c r="DD8" i="6"/>
  <c r="DP8" i="6"/>
  <c r="DH9" i="6"/>
  <c r="DP9" i="6"/>
  <c r="DH10" i="6"/>
  <c r="DT10" i="6"/>
  <c r="DH11" i="6"/>
  <c r="DT11" i="6"/>
  <c r="DL12" i="6"/>
  <c r="DT12" i="6"/>
  <c r="DJ8" i="6"/>
  <c r="DB9" i="6"/>
  <c r="DJ9" i="6"/>
  <c r="DB10" i="6"/>
  <c r="DN10" i="6"/>
  <c r="DB11" i="6"/>
  <c r="DN11" i="6"/>
  <c r="DF12" i="6"/>
  <c r="DN12" i="6"/>
  <c r="DB22" i="6"/>
  <c r="DR22" i="6"/>
  <c r="DN23" i="6"/>
  <c r="DJ24" i="6"/>
  <c r="DF25" i="6"/>
  <c r="DB26" i="6"/>
  <c r="DR26" i="6"/>
  <c r="DP22" i="6"/>
  <c r="DL23" i="6"/>
  <c r="DH24" i="6"/>
  <c r="DD25" i="6"/>
  <c r="DT25" i="6"/>
  <c r="DP26" i="6"/>
  <c r="DD36" i="6"/>
  <c r="DH36" i="6"/>
  <c r="DP36" i="6"/>
  <c r="DD37" i="6"/>
  <c r="DL37" i="6"/>
  <c r="DP37" i="6"/>
  <c r="DH38" i="6"/>
  <c r="DL38" i="6"/>
  <c r="DP38" i="6"/>
  <c r="DH39" i="6"/>
  <c r="DL39" i="6"/>
  <c r="DT39" i="6"/>
  <c r="DH40" i="6"/>
  <c r="DP40" i="6"/>
  <c r="DT40" i="6"/>
  <c r="DJ36" i="6"/>
  <c r="DN36" i="6"/>
  <c r="DR36" i="6"/>
  <c r="DJ37" i="6"/>
  <c r="DN37" i="6"/>
  <c r="DB38" i="6"/>
  <c r="DJ38" i="6"/>
  <c r="DR38" i="6"/>
  <c r="DB39" i="6"/>
  <c r="DN39" i="6"/>
  <c r="DR39" i="6"/>
  <c r="DB40" i="6"/>
  <c r="DN40" i="6"/>
  <c r="DR40" i="6"/>
  <c r="DE36" i="6"/>
  <c r="DM36" i="6"/>
  <c r="DA37" i="6"/>
  <c r="DE37" i="6"/>
  <c r="DQ37" i="6"/>
  <c r="DA38" i="6"/>
  <c r="DE38" i="6"/>
  <c r="DQ38" i="6"/>
  <c r="DA39" i="6"/>
  <c r="DI39" i="6"/>
  <c r="DQ39" i="6"/>
  <c r="DE40" i="6"/>
  <c r="DC29" i="6"/>
  <c r="DG29" i="6"/>
  <c r="DK29" i="6"/>
  <c r="DO29" i="6"/>
  <c r="DS29" i="6"/>
  <c r="DC30" i="6"/>
  <c r="DG30" i="6"/>
  <c r="DK30" i="6"/>
  <c r="DO30" i="6"/>
  <c r="DS30" i="6"/>
  <c r="DC31" i="6"/>
  <c r="DG31" i="6"/>
  <c r="DK31" i="6"/>
  <c r="DO31" i="6"/>
  <c r="DS31" i="6"/>
  <c r="DC32" i="6"/>
  <c r="DG32" i="6"/>
  <c r="DK32" i="6"/>
  <c r="DO32" i="6"/>
  <c r="DS32" i="6"/>
  <c r="DC33" i="6"/>
  <c r="DG33" i="6"/>
  <c r="DK33" i="6"/>
  <c r="DO33" i="6"/>
  <c r="DS33" i="6"/>
  <c r="DA29" i="6"/>
  <c r="DE29" i="6"/>
  <c r="DI29" i="6"/>
  <c r="DM29" i="6"/>
  <c r="DQ29" i="6"/>
  <c r="DA30" i="6"/>
  <c r="DE30" i="6"/>
  <c r="DI30" i="6"/>
  <c r="DM30" i="6"/>
  <c r="DQ30" i="6"/>
  <c r="DA31" i="6"/>
  <c r="DE31" i="6"/>
  <c r="DI31" i="6"/>
  <c r="DM31" i="6"/>
  <c r="DQ31" i="6"/>
  <c r="DA32" i="6"/>
  <c r="DE32" i="6"/>
  <c r="DI32" i="6"/>
  <c r="DM32" i="6"/>
  <c r="DQ32" i="6"/>
  <c r="DA33" i="6"/>
  <c r="DE33" i="6"/>
  <c r="DI33" i="6"/>
  <c r="DM33" i="6"/>
  <c r="DQ33" i="6"/>
  <c r="DA12" i="6"/>
  <c r="DQ10" i="6"/>
  <c r="DA10" i="6"/>
  <c r="DQ8" i="6"/>
  <c r="DN15" i="6"/>
  <c r="DS26" i="6"/>
  <c r="DG25" i="6"/>
  <c r="DO23" i="6"/>
  <c r="DM40" i="6"/>
  <c r="DK38" i="6"/>
  <c r="DO37" i="6"/>
  <c r="DE15" i="6"/>
  <c r="DE16" i="6"/>
  <c r="DK15" i="6"/>
  <c r="DO16" i="6"/>
  <c r="DT53" i="6"/>
  <c r="DL51" i="6"/>
  <c r="DD54" i="6"/>
  <c r="DL52" i="6"/>
  <c r="DD50" i="6"/>
  <c r="DT52" i="6"/>
  <c r="DH51" i="6"/>
  <c r="DJ50" i="6"/>
  <c r="DB51" i="6"/>
  <c r="DJ51" i="6"/>
  <c r="DB52" i="6"/>
  <c r="DN52" i="6"/>
  <c r="DB53" i="6"/>
  <c r="DN53" i="6"/>
  <c r="DF54" i="6"/>
  <c r="DN54" i="6"/>
  <c r="DE50" i="6"/>
  <c r="DQ50" i="6"/>
  <c r="DE51" i="6"/>
  <c r="DQ51" i="6"/>
  <c r="DI52" i="6"/>
  <c r="DQ52" i="6"/>
  <c r="DI53" i="6"/>
  <c r="DA54" i="6"/>
  <c r="DI54" i="6"/>
  <c r="DC50" i="6"/>
  <c r="DO50" i="6"/>
  <c r="DC51" i="6"/>
  <c r="DO51" i="6"/>
  <c r="DG52" i="6"/>
  <c r="DO52" i="6"/>
  <c r="DG53" i="6"/>
  <c r="DS53" i="6"/>
  <c r="DG54" i="6"/>
  <c r="DS54" i="6"/>
  <c r="DA43" i="6" a="1"/>
  <c r="DC43" i="6"/>
  <c r="BD44" i="12"/>
  <c r="BD47" i="12"/>
  <c r="BD50" i="12"/>
  <c r="BD53" i="12"/>
  <c r="BD56" i="12"/>
  <c r="BD86" i="12"/>
  <c r="BD107" i="12"/>
  <c r="BD110" i="12"/>
  <c r="BD113" i="12"/>
  <c r="BD128" i="12"/>
  <c r="BD143" i="12"/>
  <c r="BD155" i="12"/>
  <c r="BD170" i="12"/>
  <c r="BD89" i="12"/>
  <c r="BD158" i="12"/>
  <c r="BD173" i="12"/>
  <c r="AZ77" i="6"/>
  <c r="DS10" i="6"/>
  <c r="DE12" i="6"/>
  <c r="DC9" i="6"/>
  <c r="DO10" i="6"/>
  <c r="DQ11" i="6"/>
  <c r="DA9" i="6"/>
  <c r="DC11" i="6"/>
  <c r="DK8" i="6"/>
  <c r="DS8" i="6"/>
  <c r="DK10" i="6"/>
  <c r="DK11" i="6"/>
  <c r="DO8" i="6"/>
  <c r="DG10" i="6"/>
  <c r="DS11" i="6"/>
  <c r="DE22" i="6"/>
  <c r="DO22" i="6"/>
  <c r="DE23" i="6"/>
  <c r="DQ23" i="6"/>
  <c r="DG24" i="6"/>
  <c r="DQ24" i="6"/>
  <c r="DI25" i="6"/>
  <c r="DS25" i="6"/>
  <c r="DI26" i="6"/>
  <c r="DC22" i="6"/>
  <c r="DM22" i="6"/>
  <c r="DC23" i="6"/>
  <c r="DM23" i="6"/>
  <c r="DE24" i="6"/>
  <c r="DO24" i="6"/>
  <c r="DE25" i="6"/>
  <c r="DQ25" i="6"/>
  <c r="DG26" i="6"/>
  <c r="DQ26" i="6"/>
  <c r="DG22" i="6"/>
  <c r="DQ22" i="6"/>
  <c r="DI23" i="6"/>
  <c r="DS23" i="6"/>
  <c r="DI24" i="6"/>
  <c r="DA25" i="6"/>
  <c r="DA26" i="6"/>
  <c r="DM26" i="6"/>
  <c r="DA22" i="6"/>
  <c r="DI22" i="6"/>
  <c r="DA23" i="6"/>
  <c r="DK23" i="6"/>
  <c r="DA24" i="6"/>
  <c r="DM24" i="6"/>
  <c r="DC25" i="6"/>
  <c r="DM25" i="6"/>
  <c r="DE26" i="6"/>
  <c r="DO26" i="6"/>
  <c r="DK25" i="6"/>
  <c r="DS36" i="6"/>
  <c r="DS37" i="6"/>
  <c r="DS38" i="6"/>
  <c r="DO36" i="6"/>
  <c r="DK37" i="6"/>
  <c r="DO39" i="6"/>
  <c r="DC37" i="6"/>
  <c r="DQ40" i="6"/>
  <c r="DK36" i="6"/>
  <c r="DK39" i="6"/>
  <c r="DI40" i="6"/>
  <c r="DS40" i="6"/>
  <c r="AZ61" i="6"/>
  <c r="AZ82" i="6"/>
  <c r="DS22" i="6"/>
  <c r="DK24" i="6"/>
  <c r="DC26" i="6"/>
  <c r="DH26" i="6"/>
  <c r="DL25" i="6"/>
  <c r="DP24" i="6"/>
  <c r="DT23" i="6"/>
  <c r="DD23" i="6"/>
  <c r="DH22" i="6"/>
  <c r="DJ26" i="6"/>
  <c r="DN25" i="6"/>
  <c r="DR24" i="6"/>
  <c r="DB24" i="6"/>
  <c r="DF23" i="6"/>
  <c r="DJ22" i="6"/>
  <c r="AZ60" i="6"/>
  <c r="AZ80" i="6"/>
  <c r="AZ72" i="6"/>
  <c r="DG23" i="6"/>
  <c r="DS24" i="6"/>
  <c r="DK26" i="6"/>
  <c r="DT26" i="6"/>
  <c r="DD26" i="6"/>
  <c r="DH25" i="6"/>
  <c r="DL24" i="6"/>
  <c r="DP23" i="6"/>
  <c r="DT22" i="6"/>
  <c r="DD22" i="6"/>
  <c r="DF26" i="6"/>
  <c r="DJ25" i="6"/>
  <c r="DN24" i="6"/>
  <c r="DR23" i="6"/>
  <c r="DB23" i="6"/>
  <c r="DF22" i="6"/>
  <c r="DK22" i="6"/>
  <c r="DC24" i="6"/>
  <c r="DO25" i="6"/>
  <c r="DL26" i="6"/>
  <c r="DP25" i="6"/>
  <c r="DT24" i="6"/>
  <c r="DD24" i="6"/>
  <c r="DH23" i="6"/>
  <c r="DL22" i="6"/>
  <c r="DN26" i="6"/>
  <c r="DR25" i="6"/>
  <c r="DB25" i="6"/>
  <c r="DF24" i="6"/>
  <c r="DJ23" i="6"/>
  <c r="DN22" i="6"/>
  <c r="AO98" i="6"/>
  <c r="AZ94" i="6"/>
  <c r="AP98" i="6"/>
  <c r="DG43" i="6"/>
  <c r="DK43" i="6"/>
  <c r="DS43" i="6"/>
  <c r="DG44" i="6"/>
  <c r="DO44" i="6"/>
  <c r="DS44" i="6"/>
  <c r="DK45" i="6"/>
  <c r="DO45" i="6"/>
  <c r="DS45" i="6"/>
  <c r="DB43" i="6"/>
  <c r="DF43" i="6"/>
  <c r="DN43" i="6"/>
  <c r="DB44" i="6"/>
  <c r="DJ44" i="6"/>
  <c r="DN44" i="6"/>
  <c r="DF45" i="6"/>
  <c r="DJ45" i="6"/>
  <c r="DN45" i="6"/>
  <c r="DH43" i="6"/>
  <c r="DP43" i="6"/>
  <c r="DL44" i="6"/>
  <c r="DH45" i="6"/>
  <c r="DD46" i="6"/>
  <c r="DI46" i="6"/>
  <c r="DA47" i="6"/>
  <c r="DE47" i="6"/>
  <c r="DI47" i="6"/>
  <c r="DD43" i="6"/>
  <c r="DL43" i="6"/>
  <c r="DH44" i="6"/>
  <c r="DD45" i="6"/>
  <c r="DT45" i="6"/>
  <c r="DF46" i="6"/>
  <c r="DS46" i="6"/>
  <c r="DC47" i="6"/>
  <c r="DG47" i="6"/>
  <c r="DO47" i="6"/>
  <c r="DS47" i="6"/>
  <c r="DA43" i="6"/>
  <c r="DQ43" i="6"/>
  <c r="DE44" i="6"/>
  <c r="DM44" i="6"/>
  <c r="DI45" i="6"/>
  <c r="DQ45" i="6"/>
  <c r="DE46" i="6"/>
  <c r="DN46" i="6"/>
  <c r="DR46" i="6"/>
  <c r="DB47" i="6"/>
  <c r="DJ47" i="6"/>
  <c r="DN47" i="6"/>
  <c r="DR47" i="6"/>
  <c r="DM45" i="6"/>
  <c r="DP46" i="6"/>
  <c r="DL47" i="6"/>
  <c r="DE45" i="6"/>
  <c r="DL46" i="6"/>
  <c r="DH47" i="6"/>
  <c r="DQ44" i="6"/>
  <c r="DH46" i="6"/>
  <c r="DT47" i="6"/>
  <c r="DA46" i="6"/>
  <c r="DT46" i="6"/>
  <c r="DP47" i="6"/>
  <c r="DO18" i="6"/>
  <c r="DI19" i="6"/>
  <c r="DE17" i="6"/>
  <c r="DN17" i="6"/>
  <c r="DN19" i="6"/>
  <c r="DR19" i="6"/>
  <c r="DP19" i="6"/>
  <c r="DP17" i="6"/>
  <c r="DL15" i="6"/>
  <c r="DG19" i="6"/>
  <c r="DC17" i="6"/>
  <c r="DC15" i="6"/>
  <c r="DQ17" i="6"/>
  <c r="DM15" i="6"/>
  <c r="DR18" i="6"/>
  <c r="DL18" i="6"/>
  <c r="DP16" i="6"/>
  <c r="DL50" i="6"/>
  <c r="DP52" i="6"/>
  <c r="DD53" i="6"/>
  <c r="DT54" i="6"/>
  <c r="DP51" i="6"/>
  <c r="DP53" i="6"/>
  <c r="DB50" i="6"/>
  <c r="DR50" i="6"/>
  <c r="DN51" i="6"/>
  <c r="DJ52" i="6"/>
  <c r="DF53" i="6"/>
  <c r="DB54" i="6"/>
  <c r="DR54" i="6"/>
  <c r="DM50" i="6"/>
  <c r="DI51" i="6"/>
  <c r="DE52" i="6"/>
  <c r="DA53" i="6"/>
  <c r="DQ53" i="6"/>
  <c r="DM54" i="6"/>
  <c r="DK50" i="6"/>
  <c r="DG51" i="6"/>
  <c r="DC52" i="6"/>
  <c r="DS52" i="6"/>
  <c r="DO53" i="6"/>
  <c r="DK54" i="6"/>
  <c r="AA105" i="6"/>
  <c r="AA106" i="6"/>
  <c r="Z102" i="6"/>
  <c r="BF98" i="6"/>
  <c r="BH10" i="6"/>
  <c r="AZ8" i="6"/>
  <c r="AZ23" i="6"/>
  <c r="AZ49" i="6"/>
  <c r="DG18" i="6"/>
  <c r="DC16" i="6"/>
  <c r="DQ18" i="6"/>
  <c r="DQ16" i="6"/>
  <c r="DJ16" i="6"/>
  <c r="DN18" i="6"/>
  <c r="DH8" i="6"/>
  <c r="DD9" i="6"/>
  <c r="DT9" i="6"/>
  <c r="DP10" i="6"/>
  <c r="DL11" i="6"/>
  <c r="DH12" i="6"/>
  <c r="DB8" i="6"/>
  <c r="DR8" i="6"/>
  <c r="DN9" i="6"/>
  <c r="DJ10" i="6"/>
  <c r="DF11" i="6"/>
  <c r="DB12" i="6"/>
  <c r="DR12" i="6"/>
  <c r="DQ12" i="6"/>
  <c r="DE11" i="6"/>
  <c r="DM9" i="6"/>
  <c r="DA8" i="6"/>
  <c r="DE8" i="6"/>
  <c r="DC8" i="6"/>
  <c r="DE10" i="6"/>
  <c r="DG12" i="6"/>
  <c r="DM10" i="6"/>
  <c r="DO11" i="6"/>
  <c r="DS9" i="6"/>
  <c r="DC12" i="6"/>
  <c r="DQ9" i="6"/>
  <c r="DK12" i="6"/>
  <c r="DP18" i="6"/>
  <c r="DB17" i="6"/>
  <c r="DD16" i="6"/>
  <c r="DB15" i="6"/>
  <c r="DL53" i="6"/>
  <c r="Q105" i="6"/>
  <c r="Q106" i="6"/>
  <c r="P102" i="6"/>
  <c r="AK105" i="6"/>
  <c r="AJ102" i="6"/>
  <c r="AK106" i="6"/>
  <c r="DD47" i="6"/>
  <c r="DI44" i="6"/>
  <c r="DE43" i="6"/>
  <c r="DM43" i="6"/>
  <c r="DA44" i="6"/>
  <c r="DF47" i="6"/>
  <c r="DJ46" i="6"/>
  <c r="DA45" i="6"/>
  <c r="DI43" i="6"/>
  <c r="DK47" i="6"/>
  <c r="DK46" i="6"/>
  <c r="DP44" i="6"/>
  <c r="DQ47" i="6"/>
  <c r="DM46" i="6"/>
  <c r="DT44" i="6"/>
  <c r="DB46" i="6"/>
  <c r="DR44" i="6"/>
  <c r="DR43" i="6"/>
  <c r="DG46" i="6"/>
  <c r="DC45" i="6"/>
  <c r="DC44" i="6"/>
  <c r="DC39" i="6"/>
  <c r="DG37" i="6"/>
  <c r="DK40" i="6"/>
  <c r="DO40" i="6"/>
  <c r="DG40" i="6"/>
  <c r="DI11" i="6"/>
  <c r="DM12" i="6"/>
  <c r="DI9" i="6"/>
  <c r="DO12" i="6"/>
  <c r="DS12" i="6"/>
  <c r="DO9" i="6"/>
  <c r="DK9" i="6"/>
  <c r="DO54" i="6"/>
  <c r="DK53" i="6"/>
  <c r="DK52" i="6"/>
  <c r="DK51" i="6"/>
  <c r="DG50" i="6"/>
  <c r="DE54" i="6"/>
  <c r="DE53" i="6"/>
  <c r="DA52" i="6"/>
  <c r="DA51" i="6"/>
  <c r="DA50" i="6"/>
  <c r="DR53" i="6"/>
  <c r="DR52" i="6"/>
  <c r="DR51" i="6"/>
  <c r="DN50" i="6"/>
  <c r="DD52" i="6"/>
  <c r="DT50" i="6"/>
  <c r="DP50" i="6"/>
  <c r="DP54" i="6"/>
  <c r="DC19" i="6"/>
  <c r="DS17" i="6"/>
  <c r="DS16" i="6"/>
  <c r="DS15" i="6"/>
  <c r="DM19" i="6"/>
  <c r="DM18" i="6"/>
  <c r="DM17" i="6"/>
  <c r="DI16" i="6"/>
  <c r="DI15" i="6"/>
  <c r="DG39" i="6"/>
  <c r="DF17" i="6"/>
  <c r="DF19" i="6"/>
  <c r="DE9" i="6"/>
  <c r="DM11" i="6"/>
  <c r="DB19" i="6"/>
  <c r="DH19" i="6"/>
  <c r="DM39" i="6"/>
  <c r="DM38" i="6"/>
  <c r="DI37" i="6"/>
  <c r="DI36" i="6"/>
  <c r="DJ40" i="6"/>
  <c r="DF39" i="6"/>
  <c r="DF38" i="6"/>
  <c r="DF37" i="6"/>
  <c r="DB36" i="6"/>
  <c r="DD40" i="6"/>
  <c r="DD39" i="6"/>
  <c r="DT37" i="6"/>
  <c r="DR11" i="6"/>
  <c r="DR10" i="6"/>
  <c r="DR9" i="6"/>
  <c r="DN8" i="6"/>
  <c r="DP12" i="6"/>
  <c r="DP11" i="6"/>
  <c r="DL10" i="6"/>
  <c r="DL9" i="6"/>
  <c r="DL8" i="6"/>
  <c r="DH17" i="6"/>
  <c r="G105" i="6"/>
  <c r="G106" i="6"/>
  <c r="DT17" i="6"/>
  <c r="DT16" i="6"/>
  <c r="DR15" i="6"/>
  <c r="DT51" i="6"/>
  <c r="AZ7" i="6"/>
  <c r="AY98" i="6"/>
  <c r="AZ21" i="6"/>
  <c r="AZ27" i="6"/>
  <c r="DH15" i="6"/>
  <c r="DT15" i="6"/>
  <c r="DN16" i="6"/>
  <c r="DL17" i="6"/>
  <c r="DD19" i="6"/>
  <c r="DH18" i="6"/>
  <c r="DP15" i="6"/>
  <c r="DT18" i="6"/>
  <c r="DJ19" i="6"/>
  <c r="DR17" i="6"/>
  <c r="DJ18" i="6"/>
  <c r="DR16" i="6"/>
  <c r="DA15" i="6"/>
  <c r="DQ15" i="6"/>
  <c r="DM16" i="6"/>
  <c r="DI17" i="6"/>
  <c r="DE18" i="6"/>
  <c r="DA19" i="6"/>
  <c r="DQ19" i="6"/>
  <c r="DO15" i="6"/>
  <c r="DK16" i="6"/>
  <c r="DG17" i="6"/>
  <c r="DC18" i="6"/>
  <c r="DS18" i="6"/>
  <c r="DO19" i="6"/>
  <c r="L105" i="6"/>
  <c r="K102" i="6"/>
  <c r="CY18" i="6"/>
  <c r="L106" i="6"/>
  <c r="V105" i="6"/>
  <c r="V106" i="6"/>
  <c r="U102" i="6"/>
  <c r="AF105" i="6"/>
  <c r="AF106" i="6"/>
  <c r="AE102" i="6"/>
  <c r="BH41" i="6"/>
  <c r="BG98" i="6"/>
  <c r="AZ41" i="6"/>
  <c r="AZ92" i="6"/>
  <c r="DS19" i="6"/>
  <c r="DO17" i="6"/>
  <c r="DI18" i="6"/>
  <c r="DJ17" i="6"/>
  <c r="DD15" i="6"/>
  <c r="DT19" i="6"/>
  <c r="DL16" i="6"/>
  <c r="DG9" i="6"/>
  <c r="DA11" i="6"/>
  <c r="DG8" i="6"/>
  <c r="DC10" i="6"/>
  <c r="DG11" i="6"/>
  <c r="DM8" i="6"/>
  <c r="DO43" i="6"/>
  <c r="DK44" i="6"/>
  <c r="DG45" i="6"/>
  <c r="DC46" i="6"/>
  <c r="DJ43" i="6"/>
  <c r="DF44" i="6"/>
  <c r="DB45" i="6"/>
  <c r="DR45" i="6"/>
  <c r="DD44" i="6"/>
  <c r="DP45" i="6"/>
  <c r="DQ46" i="6"/>
  <c r="DM47" i="6"/>
  <c r="DT43" i="6"/>
  <c r="DL45" i="6"/>
  <c r="DO46" i="6"/>
  <c r="DC54" i="6"/>
  <c r="DC53" i="6"/>
  <c r="DS51" i="6"/>
  <c r="DS50" i="6"/>
  <c r="DQ54" i="6"/>
  <c r="DM53" i="6"/>
  <c r="DM52" i="6"/>
  <c r="DM51" i="6"/>
  <c r="DI50" i="6"/>
  <c r="DJ54" i="6"/>
  <c r="DJ53" i="6"/>
  <c r="DF52" i="6"/>
  <c r="DF51" i="6"/>
  <c r="DF50" i="6"/>
  <c r="DL54" i="6"/>
  <c r="DH53" i="6"/>
  <c r="DH52" i="6"/>
  <c r="DK19" i="6"/>
  <c r="DK18" i="6"/>
  <c r="DK17" i="6"/>
  <c r="DG16" i="6"/>
  <c r="DG15" i="6"/>
  <c r="DE19" i="6"/>
  <c r="DA18" i="6"/>
  <c r="DA17" i="6"/>
  <c r="DA16" i="6"/>
  <c r="DB16" i="6"/>
  <c r="DB18" i="6"/>
  <c r="DI8" i="6"/>
  <c r="DI10" i="6"/>
  <c r="DI12" i="6"/>
  <c r="DF18" i="6"/>
  <c r="DD18" i="6"/>
  <c r="DJ12" i="6"/>
  <c r="DJ11" i="6"/>
  <c r="DF10" i="6"/>
  <c r="DF9" i="6"/>
  <c r="DF8" i="6"/>
  <c r="DD12" i="6"/>
  <c r="DD11" i="6"/>
  <c r="DD10" i="6"/>
  <c r="DT8" i="6"/>
  <c r="DL36" i="6"/>
  <c r="DH37" i="6"/>
  <c r="DD38" i="6"/>
  <c r="DT38" i="6"/>
  <c r="DP39" i="6"/>
  <c r="DL40" i="6"/>
  <c r="DF36" i="6"/>
  <c r="DB37" i="6"/>
  <c r="DR37" i="6"/>
  <c r="DN38" i="6"/>
  <c r="DJ39" i="6"/>
  <c r="DF40" i="6"/>
  <c r="DA36" i="6"/>
  <c r="DQ36" i="6"/>
  <c r="DM37" i="6"/>
  <c r="DI38" i="6"/>
  <c r="DE39" i="6"/>
  <c r="DA40" i="6"/>
  <c r="DC40" i="6"/>
  <c r="DC36" i="6"/>
  <c r="DS39" i="6"/>
  <c r="DO38" i="6"/>
  <c r="DC38" i="6"/>
  <c r="DG38" i="6"/>
  <c r="DG36" i="6"/>
  <c r="DF16" i="6"/>
  <c r="DL19" i="6"/>
  <c r="DD17" i="6"/>
  <c r="DH16" i="6"/>
  <c r="DJ15" i="6"/>
  <c r="DH54" i="6"/>
  <c r="DH50" i="6"/>
  <c r="BH95" i="6"/>
  <c r="BH91" i="6"/>
  <c r="BH87" i="6"/>
  <c r="BH83" i="6"/>
  <c r="BH79" i="6"/>
  <c r="BH75" i="6"/>
  <c r="BH71" i="6"/>
  <c r="BH67" i="6"/>
  <c r="BH63" i="6"/>
  <c r="BH59" i="6"/>
  <c r="BH55" i="6"/>
  <c r="BH33" i="6"/>
  <c r="BH14" i="6"/>
  <c r="BH13" i="6"/>
  <c r="BH21" i="6"/>
  <c r="BH34" i="6"/>
  <c r="BH40" i="6"/>
  <c r="BH36" i="6"/>
  <c r="BH28" i="6"/>
  <c r="BH24" i="6"/>
  <c r="BH20" i="6"/>
  <c r="BH16" i="6"/>
  <c r="BH12" i="6"/>
  <c r="AZ13" i="6"/>
  <c r="AZ35" i="6"/>
  <c r="AZ89" i="6"/>
  <c r="AR90" i="14"/>
  <c r="AR38" i="14"/>
  <c r="AR34" i="14"/>
  <c r="AR30" i="14"/>
  <c r="AR26" i="14"/>
  <c r="AR22" i="14"/>
  <c r="BT46" i="14"/>
  <c r="BT32" i="14"/>
  <c r="BT34" i="14"/>
  <c r="BT36" i="14"/>
  <c r="BT38" i="14"/>
  <c r="BT40" i="14"/>
  <c r="BT42" i="14"/>
  <c r="BT44" i="14"/>
  <c r="BT33" i="14"/>
  <c r="BT35" i="14"/>
  <c r="BT37" i="14"/>
  <c r="BT39" i="14"/>
  <c r="BT41" i="14"/>
  <c r="BT43" i="14"/>
  <c r="BT45" i="14"/>
  <c r="AV63" i="6"/>
  <c r="AZ63" i="6"/>
  <c r="AV79" i="6"/>
  <c r="AZ79" i="6"/>
  <c r="AV95" i="6"/>
  <c r="AZ95" i="6"/>
  <c r="AR94" i="14"/>
  <c r="AR88" i="14"/>
  <c r="AR82" i="14"/>
  <c r="AR74" i="14"/>
  <c r="AR66" i="14"/>
  <c r="AR58" i="14"/>
  <c r="AR56" i="14"/>
  <c r="AR50" i="14"/>
  <c r="AR48" i="14"/>
  <c r="AR42" i="14"/>
  <c r="AR92" i="14"/>
  <c r="AR87" i="14"/>
  <c r="AR79" i="14"/>
  <c r="AR71" i="14"/>
  <c r="AR63" i="14"/>
  <c r="AR55" i="14"/>
  <c r="AR47" i="14"/>
  <c r="AR40" i="14"/>
  <c r="AR36" i="14"/>
  <c r="AR32" i="14"/>
  <c r="AR28" i="14"/>
  <c r="AR24" i="14"/>
  <c r="AQ98" i="14"/>
  <c r="BX31" i="14"/>
  <c r="BX45" i="14"/>
  <c r="BX44" i="14"/>
  <c r="BX43" i="14"/>
  <c r="BX42" i="14"/>
  <c r="BX41" i="14"/>
  <c r="BX40" i="14"/>
  <c r="BX39" i="14"/>
  <c r="BX38" i="14"/>
  <c r="BX37" i="14"/>
  <c r="BX36" i="14"/>
  <c r="BX35" i="14"/>
  <c r="BX34" i="14"/>
  <c r="BX33" i="14"/>
  <c r="BX32" i="14"/>
  <c r="BX46" i="14"/>
  <c r="BX30" i="14"/>
  <c r="CI46" i="14"/>
  <c r="CI44" i="14"/>
  <c r="CI43" i="14"/>
  <c r="CI42" i="14"/>
  <c r="CI41" i="14"/>
  <c r="CI40" i="14"/>
  <c r="CI39" i="14"/>
  <c r="CI38" i="14"/>
  <c r="CI37" i="14"/>
  <c r="CI36" i="14"/>
  <c r="CI35" i="14"/>
  <c r="CI34" i="14"/>
  <c r="CI33" i="14"/>
  <c r="CI32" i="14"/>
  <c r="CI45" i="14"/>
  <c r="BH8" i="6"/>
  <c r="AV71" i="6"/>
  <c r="AZ71" i="6"/>
  <c r="AV87" i="6"/>
  <c r="AZ87" i="6"/>
  <c r="AR96" i="14"/>
  <c r="AR91" i="14"/>
  <c r="AR86" i="14"/>
  <c r="AR85" i="14"/>
  <c r="AR84" i="14"/>
  <c r="AR78" i="14"/>
  <c r="AR77" i="14"/>
  <c r="AR76" i="14"/>
  <c r="AR70" i="14"/>
  <c r="AR69" i="14"/>
  <c r="AR68" i="14"/>
  <c r="AR62" i="14"/>
  <c r="AR61" i="14"/>
  <c r="AR60" i="14"/>
  <c r="AR54" i="14"/>
  <c r="AR53" i="14"/>
  <c r="AR46" i="14"/>
  <c r="AR45" i="14"/>
  <c r="AR39" i="14"/>
  <c r="AR35" i="14"/>
  <c r="AR31" i="14"/>
  <c r="AR27" i="14"/>
  <c r="AR23" i="14"/>
  <c r="BY45" i="14"/>
  <c r="BY46" i="14"/>
  <c r="BY44" i="14"/>
  <c r="BY43" i="14"/>
  <c r="BY42" i="14"/>
  <c r="BY41" i="14"/>
  <c r="BY40" i="14"/>
  <c r="BY39" i="14"/>
  <c r="BY38" i="14"/>
  <c r="BY37" i="14"/>
  <c r="BY36" i="14"/>
  <c r="BY35" i="14"/>
  <c r="BY34" i="14"/>
  <c r="BY33" i="14"/>
  <c r="BY32" i="14"/>
  <c r="CN45" i="14"/>
  <c r="CN46" i="14"/>
  <c r="CN44" i="14"/>
  <c r="CN43" i="14"/>
  <c r="CN42" i="14"/>
  <c r="CN41" i="14"/>
  <c r="CN40" i="14"/>
  <c r="CN39" i="14"/>
  <c r="CN38" i="14"/>
  <c r="CN37" i="14"/>
  <c r="CN36" i="14"/>
  <c r="CN35" i="14"/>
  <c r="CN34" i="14"/>
  <c r="CN33" i="14"/>
  <c r="CN32" i="14"/>
  <c r="CX45" i="14"/>
  <c r="CX44" i="14"/>
  <c r="CX43" i="14"/>
  <c r="CX42" i="14"/>
  <c r="CX41" i="14"/>
  <c r="CX40" i="14"/>
  <c r="CX39" i="14"/>
  <c r="CX38" i="14"/>
  <c r="CX37" i="14"/>
  <c r="CX36" i="14"/>
  <c r="CX35" i="14"/>
  <c r="CX34" i="14"/>
  <c r="CX33" i="14"/>
  <c r="CX32" i="14"/>
  <c r="CX46" i="14"/>
  <c r="CC31" i="14"/>
  <c r="CD45" i="14"/>
  <c r="CH46" i="14"/>
  <c r="CM30" i="14"/>
  <c r="CM46" i="14"/>
  <c r="CW30" i="14"/>
  <c r="DC50" i="14" a="1"/>
  <c r="CW43" i="14"/>
  <c r="CW44" i="14"/>
  <c r="CW40" i="14"/>
  <c r="CW36" i="14"/>
  <c r="CW32" i="14"/>
  <c r="AZ56" i="14"/>
  <c r="AZ60" i="14"/>
  <c r="AZ64" i="14"/>
  <c r="AZ68" i="14"/>
  <c r="AZ72" i="14"/>
  <c r="AZ76" i="14"/>
  <c r="AZ80" i="14"/>
  <c r="AZ84" i="14"/>
  <c r="AM98" i="14"/>
  <c r="CC30" i="14"/>
  <c r="CD32" i="14"/>
  <c r="CD33" i="14"/>
  <c r="CD34" i="14"/>
  <c r="CD35" i="14"/>
  <c r="CD36" i="14"/>
  <c r="CD37" i="14"/>
  <c r="CD38" i="14"/>
  <c r="CD39" i="14"/>
  <c r="CD40" i="14"/>
  <c r="CD41" i="14"/>
  <c r="CD42" i="14"/>
  <c r="CD43" i="14"/>
  <c r="CD44" i="14"/>
  <c r="AO52" i="14"/>
  <c r="AR52" i="14"/>
  <c r="AO44" i="14"/>
  <c r="AO98" i="14"/>
  <c r="CM32" i="14"/>
  <c r="CM33" i="14"/>
  <c r="CM34" i="14"/>
  <c r="CM35" i="14"/>
  <c r="CM36" i="14"/>
  <c r="CM37" i="14"/>
  <c r="CM38" i="14"/>
  <c r="CM39" i="14"/>
  <c r="CM40" i="14"/>
  <c r="CM41" i="14"/>
  <c r="CM42" i="14"/>
  <c r="CM43" i="14"/>
  <c r="CM44" i="14"/>
  <c r="AZ41" i="14"/>
  <c r="AZ45" i="14"/>
  <c r="CR46" i="14"/>
  <c r="CR45" i="14"/>
  <c r="CR44" i="14"/>
  <c r="CR43" i="14"/>
  <c r="CR42" i="14"/>
  <c r="CR41" i="14"/>
  <c r="CR40" i="14"/>
  <c r="CR39" i="14"/>
  <c r="CR38" i="14"/>
  <c r="CR37" i="14"/>
  <c r="CR36" i="14"/>
  <c r="CR35" i="14"/>
  <c r="CR34" i="14"/>
  <c r="CR33" i="14"/>
  <c r="CR32" i="14"/>
  <c r="DC43" i="14" a="1"/>
  <c r="DW43" i="15"/>
  <c r="DF44" i="15"/>
  <c r="DH44" i="15"/>
  <c r="DJ44" i="15"/>
  <c r="DL44" i="15"/>
  <c r="DN44" i="15"/>
  <c r="DP44" i="15"/>
  <c r="DR44" i="15"/>
  <c r="DT44" i="15"/>
  <c r="DX44" i="15"/>
  <c r="DJ45" i="15"/>
  <c r="DN45" i="15"/>
  <c r="DR45" i="15"/>
  <c r="DW45" i="15"/>
  <c r="DF46" i="15"/>
  <c r="DH46" i="15"/>
  <c r="DM46" i="15"/>
  <c r="DQ46" i="15"/>
  <c r="DT46" i="15"/>
  <c r="DX46" i="15"/>
  <c r="DS47" i="15"/>
  <c r="DW47" i="15"/>
  <c r="DF43" i="15"/>
  <c r="DH43" i="15"/>
  <c r="DJ43" i="15"/>
  <c r="DL43" i="15"/>
  <c r="DN43" i="15"/>
  <c r="DP43" i="15"/>
  <c r="DR43" i="15"/>
  <c r="DT43" i="15"/>
  <c r="DX43" i="15"/>
  <c r="DU44" i="15"/>
  <c r="DY44" i="15"/>
  <c r="DI45" i="15"/>
  <c r="DM45" i="15"/>
  <c r="DQ45" i="15"/>
  <c r="DT45" i="15"/>
  <c r="DX45" i="15"/>
  <c r="DL46" i="15"/>
  <c r="DP46" i="15"/>
  <c r="DU46" i="15"/>
  <c r="DY46" i="15"/>
  <c r="DG47" i="15"/>
  <c r="DI47" i="15"/>
  <c r="DK47" i="15"/>
  <c r="DM47" i="15"/>
  <c r="DO47" i="15"/>
  <c r="DQ47" i="15"/>
  <c r="DT47" i="15"/>
  <c r="DX47" i="15"/>
  <c r="DG43" i="15"/>
  <c r="DO43" i="15"/>
  <c r="DU43" i="15"/>
  <c r="DI44" i="15"/>
  <c r="DQ44" i="15"/>
  <c r="DF45" i="15"/>
  <c r="DL45" i="15"/>
  <c r="DY45" i="15"/>
  <c r="DO46" i="15"/>
  <c r="DV46" i="15"/>
  <c r="DL47" i="15"/>
  <c r="DY47" i="15"/>
  <c r="DK43" i="15"/>
  <c r="DS43" i="15"/>
  <c r="DY43" i="15"/>
  <c r="DM44" i="15"/>
  <c r="DW44" i="15"/>
  <c r="DP45" i="15"/>
  <c r="DU45" i="15"/>
  <c r="DK46" i="15"/>
  <c r="DS46" i="15"/>
  <c r="DH47" i="15"/>
  <c r="DP47" i="15"/>
  <c r="DU47" i="15"/>
  <c r="DQ43" i="15"/>
  <c r="DV43" i="15"/>
  <c r="DK44" i="15"/>
  <c r="DV44" i="15"/>
  <c r="DG45" i="15"/>
  <c r="DH45" i="15"/>
  <c r="DK45" i="15"/>
  <c r="DR46" i="15"/>
  <c r="DW46" i="15"/>
  <c r="DN47" i="15"/>
  <c r="DO44" i="15"/>
  <c r="DN46" i="15"/>
  <c r="DR47" i="15"/>
  <c r="DI43" i="15"/>
  <c r="DS44" i="15"/>
  <c r="DS45" i="15"/>
  <c r="DG46" i="15"/>
  <c r="DI46" i="15"/>
  <c r="DJ46" i="15"/>
  <c r="DF47" i="15"/>
  <c r="DV47" i="15"/>
  <c r="DM43" i="15"/>
  <c r="DG44" i="15"/>
  <c r="DO45" i="15"/>
  <c r="DV45" i="15"/>
  <c r="DJ47" i="15"/>
  <c r="CG40" i="15"/>
  <c r="BW46" i="15"/>
  <c r="BW44" i="15"/>
  <c r="BW42" i="15"/>
  <c r="BW40" i="15"/>
  <c r="BW45" i="15"/>
  <c r="BW39" i="15"/>
  <c r="BW35" i="15"/>
  <c r="BW32" i="15"/>
  <c r="BW41" i="15"/>
  <c r="BW33" i="15"/>
  <c r="CQ46" i="15"/>
  <c r="CQ44" i="15"/>
  <c r="CQ42" i="15"/>
  <c r="CQ40" i="15"/>
  <c r="CQ45" i="15"/>
  <c r="CG37" i="15"/>
  <c r="CG46" i="15"/>
  <c r="CG44" i="15"/>
  <c r="CG42" i="15"/>
  <c r="CG41" i="15"/>
  <c r="CG45" i="15"/>
  <c r="CG33" i="15"/>
  <c r="CG39" i="15"/>
  <c r="CG35" i="15"/>
  <c r="CG32" i="15"/>
  <c r="AV73" i="15"/>
  <c r="AZ73" i="15"/>
  <c r="AV65" i="15"/>
  <c r="CB38" i="15"/>
  <c r="CB41" i="15"/>
  <c r="CB43" i="15"/>
  <c r="CL46" i="15"/>
  <c r="CL42" i="15"/>
  <c r="CL39" i="15"/>
  <c r="DA32" i="15"/>
  <c r="DF50" i="15" a="1"/>
  <c r="DA34" i="15"/>
  <c r="DA36" i="15"/>
  <c r="DA38" i="15"/>
  <c r="DA40" i="15"/>
  <c r="DA42" i="15"/>
  <c r="DA44" i="15"/>
  <c r="DA46" i="15"/>
  <c r="CB46" i="15"/>
  <c r="CB42" i="15"/>
  <c r="AY57" i="15"/>
  <c r="AZ57" i="15"/>
  <c r="AY41" i="15"/>
  <c r="AZ41" i="15"/>
  <c r="AY25" i="15"/>
  <c r="AZ25" i="15"/>
  <c r="AY9" i="15"/>
  <c r="AZ9" i="15"/>
  <c r="BJ98" i="15"/>
  <c r="BM96" i="15"/>
  <c r="BM88" i="15"/>
  <c r="BM80" i="15"/>
  <c r="BM72" i="15"/>
  <c r="BM64" i="15"/>
  <c r="BM56" i="15"/>
  <c r="BM48" i="15"/>
  <c r="BM40" i="15"/>
  <c r="BM32" i="15"/>
  <c r="BM24" i="15"/>
  <c r="BM16" i="15"/>
  <c r="BM8" i="15"/>
  <c r="BL98" i="15"/>
  <c r="AY61" i="15"/>
  <c r="AZ61" i="15"/>
  <c r="AY45" i="15"/>
  <c r="AZ45" i="15"/>
  <c r="AY29" i="15"/>
  <c r="AZ29" i="15"/>
  <c r="AY13" i="15"/>
  <c r="AZ13" i="15"/>
  <c r="BK98" i="15"/>
  <c r="BM98" i="15"/>
  <c r="BR5" i="15"/>
  <c r="AR88" i="15"/>
  <c r="AR80" i="15"/>
  <c r="AR76" i="15"/>
  <c r="AR72" i="15"/>
  <c r="AR68" i="15"/>
  <c r="AR64" i="15"/>
  <c r="AR60" i="15"/>
  <c r="AR56" i="15"/>
  <c r="AR52" i="15"/>
  <c r="AO98" i="15"/>
  <c r="AR90" i="15"/>
  <c r="AR82" i="15"/>
  <c r="AR79" i="15"/>
  <c r="AR75" i="15"/>
  <c r="AR71" i="15"/>
  <c r="AR84" i="15"/>
  <c r="AR78" i="15"/>
  <c r="AR74" i="15"/>
  <c r="AR70" i="15"/>
  <c r="AR66" i="15"/>
  <c r="AR62" i="15"/>
  <c r="AR58" i="15"/>
  <c r="AR54" i="15"/>
  <c r="C5" i="11"/>
  <c r="BE13" i="15"/>
  <c r="AM98" i="15"/>
  <c r="AR86" i="15"/>
  <c r="AR77" i="15"/>
  <c r="AR73" i="15"/>
  <c r="AR69" i="15"/>
  <c r="AR65" i="15"/>
  <c r="AR61" i="15"/>
  <c r="AR57" i="15"/>
  <c r="AR53" i="15"/>
  <c r="R25" i="11"/>
  <c r="C25" i="11"/>
  <c r="S62" i="11"/>
  <c r="D62" i="11"/>
  <c r="BJ48" i="14"/>
  <c r="BJ32" i="14"/>
  <c r="T104" i="15"/>
  <c r="T103" i="15"/>
  <c r="W6" i="11"/>
  <c r="W12" i="11"/>
  <c r="W27" i="11"/>
  <c r="W37" i="11"/>
  <c r="W63" i="11"/>
  <c r="T6" i="11"/>
  <c r="X27" i="11"/>
  <c r="U27" i="11"/>
  <c r="Q46" i="11"/>
  <c r="B46" i="11"/>
  <c r="BC12" i="15"/>
  <c r="R49" i="11"/>
  <c r="C49" i="11"/>
  <c r="BE27" i="15"/>
  <c r="R55" i="11"/>
  <c r="C55" i="11"/>
  <c r="R14" i="11"/>
  <c r="C14" i="11"/>
  <c r="R8" i="11"/>
  <c r="C8" i="11"/>
  <c r="R37" i="11"/>
  <c r="S42" i="11"/>
  <c r="D42" i="11"/>
  <c r="S49" i="11"/>
  <c r="D49" i="11"/>
  <c r="BG27" i="15"/>
  <c r="S55" i="11"/>
  <c r="D55" i="11"/>
  <c r="S14" i="11"/>
  <c r="D14" i="11"/>
  <c r="S8" i="11"/>
  <c r="S37" i="11"/>
  <c r="H36" i="12"/>
  <c r="C36" i="12"/>
  <c r="H70" i="12"/>
  <c r="C70" i="12"/>
  <c r="H82" i="12"/>
  <c r="C82" i="12"/>
  <c r="H105" i="12"/>
  <c r="C105" i="12"/>
  <c r="H178" i="12"/>
  <c r="C178" i="12"/>
  <c r="BJ36" i="14"/>
  <c r="BJ20" i="14"/>
  <c r="BJ13" i="14"/>
  <c r="BJ12" i="14"/>
  <c r="O104" i="15"/>
  <c r="O103" i="15"/>
  <c r="AI104" i="15"/>
  <c r="AI103" i="15"/>
  <c r="I95" i="12"/>
  <c r="T27" i="11"/>
  <c r="B27" i="11"/>
  <c r="BC7" i="15"/>
  <c r="X37" i="11"/>
  <c r="I39" i="12"/>
  <c r="C39" i="12"/>
  <c r="X12" i="11"/>
  <c r="U12" i="11"/>
  <c r="I9" i="12"/>
  <c r="C9" i="12"/>
  <c r="Y6" i="11"/>
  <c r="I118" i="12"/>
  <c r="C118" i="12"/>
  <c r="B6" i="11"/>
  <c r="BC16" i="15"/>
  <c r="C27" i="11"/>
  <c r="BE7" i="15"/>
  <c r="J104" i="15"/>
  <c r="J103" i="15"/>
  <c r="I116" i="12"/>
  <c r="T37" i="11"/>
  <c r="B37" i="11"/>
  <c r="BC9" i="15"/>
  <c r="I38" i="12"/>
  <c r="T12" i="11"/>
  <c r="B12" i="11"/>
  <c r="BC8" i="15"/>
  <c r="Y27" i="11"/>
  <c r="I97" i="12"/>
  <c r="C97" i="12"/>
  <c r="V27" i="11"/>
  <c r="R29" i="11"/>
  <c r="C29" i="11"/>
  <c r="BE10" i="15"/>
  <c r="R13" i="11"/>
  <c r="C13" i="11"/>
  <c r="BE11" i="15"/>
  <c r="C12" i="11"/>
  <c r="BE8" i="15"/>
  <c r="D6" i="11"/>
  <c r="BG16" i="15"/>
  <c r="S41" i="11"/>
  <c r="D41" i="11"/>
  <c r="BJ44" i="14"/>
  <c r="BJ28" i="14"/>
  <c r="BJ17" i="14"/>
  <c r="BJ16" i="14"/>
  <c r="BJ8" i="14"/>
  <c r="BJ7" i="14"/>
  <c r="BJ98" i="14"/>
  <c r="BO5" i="14"/>
  <c r="E104" i="15"/>
  <c r="E103" i="15"/>
  <c r="Y104" i="15"/>
  <c r="Y103" i="15"/>
  <c r="AE104" i="15"/>
  <c r="AE103" i="15"/>
  <c r="I96" i="12"/>
  <c r="C96" i="12"/>
  <c r="X6" i="11"/>
  <c r="X63" i="11"/>
  <c r="U6" i="11"/>
  <c r="U63" i="11"/>
  <c r="I117" i="12"/>
  <c r="C117" i="12"/>
  <c r="Y37" i="11"/>
  <c r="V37" i="11"/>
  <c r="Y12" i="11"/>
  <c r="D12" i="11"/>
  <c r="BG8" i="15"/>
  <c r="I10" i="12"/>
  <c r="C10" i="12"/>
  <c r="DC43" i="14"/>
  <c r="DE43" i="14"/>
  <c r="DG43" i="14"/>
  <c r="DI43" i="14"/>
  <c r="DK43" i="14"/>
  <c r="DM43" i="14"/>
  <c r="DO43" i="14"/>
  <c r="DQ43" i="14"/>
  <c r="DU43" i="14"/>
  <c r="DR44" i="14"/>
  <c r="DV44" i="14"/>
  <c r="DF45" i="14"/>
  <c r="DJ45" i="14"/>
  <c r="DN45" i="14"/>
  <c r="DR45" i="14"/>
  <c r="DV45" i="14"/>
  <c r="DF46" i="14"/>
  <c r="DJ46" i="14"/>
  <c r="DN46" i="14"/>
  <c r="DR46" i="14"/>
  <c r="DV46" i="14"/>
  <c r="DD47" i="14"/>
  <c r="DF47" i="14"/>
  <c r="DH47" i="14"/>
  <c r="DJ47" i="14"/>
  <c r="DL47" i="14"/>
  <c r="DN47" i="14"/>
  <c r="DQ47" i="14"/>
  <c r="DU47" i="14"/>
  <c r="DD43" i="14"/>
  <c r="DF43" i="14"/>
  <c r="DH43" i="14"/>
  <c r="DJ43" i="14"/>
  <c r="DL43" i="14"/>
  <c r="DN43" i="14"/>
  <c r="DP43" i="14"/>
  <c r="DS43" i="14"/>
  <c r="DT44" i="14"/>
  <c r="DD45" i="14"/>
  <c r="DH45" i="14"/>
  <c r="DL45" i="14"/>
  <c r="DP45" i="14"/>
  <c r="DT45" i="14"/>
  <c r="DD46" i="14"/>
  <c r="DH46" i="14"/>
  <c r="DL46" i="14"/>
  <c r="DP46" i="14"/>
  <c r="DT46" i="14"/>
  <c r="DC47" i="14"/>
  <c r="DE47" i="14"/>
  <c r="DG47" i="14"/>
  <c r="DI47" i="14"/>
  <c r="DK47" i="14"/>
  <c r="DM47" i="14"/>
  <c r="DO47" i="14"/>
  <c r="DS47" i="14"/>
  <c r="DC45" i="14"/>
  <c r="DK45" i="14"/>
  <c r="DS45" i="14"/>
  <c r="DG46" i="14"/>
  <c r="DO46" i="14"/>
  <c r="DV47" i="14"/>
  <c r="DR43" i="14"/>
  <c r="DC44" i="14"/>
  <c r="DE44" i="14"/>
  <c r="DG44" i="14"/>
  <c r="DI44" i="14"/>
  <c r="DK44" i="14"/>
  <c r="DM44" i="14"/>
  <c r="DO44" i="14"/>
  <c r="DQ44" i="14"/>
  <c r="DE45" i="14"/>
  <c r="DM45" i="14"/>
  <c r="DU45" i="14"/>
  <c r="DI46" i="14"/>
  <c r="DQ46" i="14"/>
  <c r="DP47" i="14"/>
  <c r="DT43" i="14"/>
  <c r="DS44" i="14"/>
  <c r="DG45" i="14"/>
  <c r="DO45" i="14"/>
  <c r="DC46" i="14"/>
  <c r="DK46" i="14"/>
  <c r="DS46" i="14"/>
  <c r="DR47" i="14"/>
  <c r="DV43" i="14"/>
  <c r="DD44" i="14"/>
  <c r="DF44" i="14"/>
  <c r="DH44" i="14"/>
  <c r="DJ44" i="14"/>
  <c r="DL44" i="14"/>
  <c r="DN44" i="14"/>
  <c r="DP44" i="14"/>
  <c r="DU44" i="14"/>
  <c r="DI45" i="14"/>
  <c r="DQ45" i="14"/>
  <c r="DE46" i="14"/>
  <c r="DM46" i="14"/>
  <c r="DU46" i="14"/>
  <c r="DT47" i="14"/>
  <c r="DC50" i="14"/>
  <c r="DE50" i="14"/>
  <c r="DG50" i="14"/>
  <c r="DI50" i="14"/>
  <c r="DK50" i="14"/>
  <c r="DM50" i="14"/>
  <c r="DO50" i="14"/>
  <c r="DQ50" i="14"/>
  <c r="DU50" i="14"/>
  <c r="DR51" i="14"/>
  <c r="DV51" i="14"/>
  <c r="DF52" i="14"/>
  <c r="DJ52" i="14"/>
  <c r="DN52" i="14"/>
  <c r="DR52" i="14"/>
  <c r="DV52" i="14"/>
  <c r="DF53" i="14"/>
  <c r="DJ53" i="14"/>
  <c r="DN53" i="14"/>
  <c r="DR53" i="14"/>
  <c r="DV53" i="14"/>
  <c r="DD54" i="14"/>
  <c r="DF54" i="14"/>
  <c r="DH54" i="14"/>
  <c r="DJ54" i="14"/>
  <c r="DL54" i="14"/>
  <c r="DN54" i="14"/>
  <c r="DQ54" i="14"/>
  <c r="DU54" i="14"/>
  <c r="DR50" i="14"/>
  <c r="DV50" i="14"/>
  <c r="DD51" i="14"/>
  <c r="DF51" i="14"/>
  <c r="DH51" i="14"/>
  <c r="DJ51" i="14"/>
  <c r="DL51" i="14"/>
  <c r="DN51" i="14"/>
  <c r="DP51" i="14"/>
  <c r="DS51" i="14"/>
  <c r="DC52" i="14"/>
  <c r="DG52" i="14"/>
  <c r="DK52" i="14"/>
  <c r="DO52" i="14"/>
  <c r="DS52" i="14"/>
  <c r="DC53" i="14"/>
  <c r="DG53" i="14"/>
  <c r="DK53" i="14"/>
  <c r="DO53" i="14"/>
  <c r="DS53" i="14"/>
  <c r="DR54" i="14"/>
  <c r="DV54" i="14"/>
  <c r="DD50" i="14"/>
  <c r="DF50" i="14"/>
  <c r="DH50" i="14"/>
  <c r="DJ50" i="14"/>
  <c r="DL50" i="14"/>
  <c r="DN50" i="14"/>
  <c r="DP50" i="14"/>
  <c r="DS50" i="14"/>
  <c r="DT51" i="14"/>
  <c r="DD52" i="14"/>
  <c r="DH52" i="14"/>
  <c r="DL52" i="14"/>
  <c r="DP52" i="14"/>
  <c r="DT52" i="14"/>
  <c r="DD53" i="14"/>
  <c r="DH53" i="14"/>
  <c r="DL53" i="14"/>
  <c r="DP53" i="14"/>
  <c r="DT53" i="14"/>
  <c r="DC54" i="14"/>
  <c r="DE54" i="14"/>
  <c r="DG54" i="14"/>
  <c r="DI54" i="14"/>
  <c r="DK54" i="14"/>
  <c r="DM54" i="14"/>
  <c r="DO54" i="14"/>
  <c r="DS54" i="14"/>
  <c r="DI51" i="14"/>
  <c r="DQ51" i="14"/>
  <c r="DM52" i="14"/>
  <c r="DI53" i="14"/>
  <c r="DT50" i="14"/>
  <c r="DG51" i="14"/>
  <c r="DO51" i="14"/>
  <c r="DU51" i="14"/>
  <c r="DQ52" i="14"/>
  <c r="DM53" i="14"/>
  <c r="DP54" i="14"/>
  <c r="DE51" i="14"/>
  <c r="DM51" i="14"/>
  <c r="DE52" i="14"/>
  <c r="DU52" i="14"/>
  <c r="DQ53" i="14"/>
  <c r="DT54" i="14"/>
  <c r="DC51" i="14"/>
  <c r="DK51" i="14"/>
  <c r="DI52" i="14"/>
  <c r="DE53" i="14"/>
  <c r="DU53" i="14"/>
  <c r="DW50" i="15"/>
  <c r="DF51" i="15"/>
  <c r="DH51" i="15"/>
  <c r="DJ51" i="15"/>
  <c r="DL51" i="15"/>
  <c r="DN51" i="15"/>
  <c r="DP51" i="15"/>
  <c r="DR51" i="15"/>
  <c r="DT51" i="15"/>
  <c r="DX51" i="15"/>
  <c r="DH52" i="15"/>
  <c r="DJ52" i="15"/>
  <c r="DL52" i="15"/>
  <c r="DN52" i="15"/>
  <c r="DP52" i="15"/>
  <c r="DR52" i="15"/>
  <c r="DT52" i="15"/>
  <c r="DV52" i="15"/>
  <c r="DY52" i="15"/>
  <c r="DG53" i="15"/>
  <c r="DU54" i="15"/>
  <c r="DY54" i="15"/>
  <c r="DF50" i="15"/>
  <c r="DH50" i="15"/>
  <c r="DJ50" i="15"/>
  <c r="DL50" i="15"/>
  <c r="DN50" i="15"/>
  <c r="DP50" i="15"/>
  <c r="DR50" i="15"/>
  <c r="DT50" i="15"/>
  <c r="DX50" i="15"/>
  <c r="DU51" i="15"/>
  <c r="DY51" i="15"/>
  <c r="DI53" i="15"/>
  <c r="DK53" i="15"/>
  <c r="DM53" i="15"/>
  <c r="DO53" i="15"/>
  <c r="DQ53" i="15"/>
  <c r="DS53" i="15"/>
  <c r="DU53" i="15"/>
  <c r="DW53" i="15"/>
  <c r="DF54" i="15"/>
  <c r="DH54" i="15"/>
  <c r="DJ54" i="15"/>
  <c r="DL54" i="15"/>
  <c r="DN54" i="15"/>
  <c r="DP54" i="15"/>
  <c r="DR54" i="15"/>
  <c r="DV54" i="15"/>
  <c r="DG50" i="15"/>
  <c r="DO50" i="15"/>
  <c r="DU50" i="15"/>
  <c r="DI51" i="15"/>
  <c r="DQ51" i="15"/>
  <c r="DF52" i="15"/>
  <c r="DM52" i="15"/>
  <c r="DU52" i="15"/>
  <c r="DX52" i="15"/>
  <c r="DJ53" i="15"/>
  <c r="DN53" i="15"/>
  <c r="DR53" i="15"/>
  <c r="DV53" i="15"/>
  <c r="DI54" i="15"/>
  <c r="DQ54" i="15"/>
  <c r="DW54" i="15"/>
  <c r="DK50" i="15"/>
  <c r="DS50" i="15"/>
  <c r="DY50" i="15"/>
  <c r="DM51" i="15"/>
  <c r="DW51" i="15"/>
  <c r="DI52" i="15"/>
  <c r="DQ52" i="15"/>
  <c r="DF53" i="15"/>
  <c r="DL53" i="15"/>
  <c r="DP53" i="15"/>
  <c r="DT53" i="15"/>
  <c r="DY53" i="15"/>
  <c r="DM54" i="15"/>
  <c r="DS54" i="15"/>
  <c r="DI50" i="15"/>
  <c r="DQ50" i="15"/>
  <c r="DK51" i="15"/>
  <c r="DS51" i="15"/>
  <c r="DG52" i="15"/>
  <c r="DG51" i="15"/>
  <c r="DO52" i="15"/>
  <c r="DO54" i="15"/>
  <c r="DT54" i="15"/>
  <c r="DM50" i="15"/>
  <c r="DV50" i="15"/>
  <c r="DO51" i="15"/>
  <c r="DS52" i="15"/>
  <c r="DX54" i="15"/>
  <c r="DW52" i="15"/>
  <c r="DH53" i="15"/>
  <c r="DG54" i="15"/>
  <c r="DV51" i="15"/>
  <c r="DK52" i="15"/>
  <c r="DX53" i="15"/>
  <c r="DK54" i="15"/>
  <c r="D37" i="11"/>
  <c r="BG9" i="15"/>
  <c r="AV98" i="15"/>
  <c r="AZ65" i="15"/>
  <c r="V63" i="11"/>
  <c r="C38" i="12"/>
  <c r="BD38" i="12"/>
  <c r="C95" i="12"/>
  <c r="BD95" i="12"/>
  <c r="S63" i="11"/>
  <c r="D8" i="11"/>
  <c r="D27" i="11"/>
  <c r="BG7" i="15"/>
  <c r="Q63" i="11"/>
  <c r="AY98" i="15"/>
  <c r="CL43" i="14"/>
  <c r="CG43" i="14"/>
  <c r="CB43" i="14"/>
  <c r="BW43" i="14"/>
  <c r="BR43" i="14"/>
  <c r="CK43" i="14"/>
  <c r="CL41" i="14"/>
  <c r="CL40" i="14"/>
  <c r="CL39" i="14"/>
  <c r="CL38" i="14"/>
  <c r="CL37" i="14"/>
  <c r="CL36" i="14"/>
  <c r="CL35" i="14"/>
  <c r="CL34" i="14"/>
  <c r="CL33" i="14"/>
  <c r="CL32" i="14"/>
  <c r="CL31" i="14"/>
  <c r="CL30" i="14"/>
  <c r="CL29" i="14"/>
  <c r="CF43" i="14"/>
  <c r="CG41" i="14"/>
  <c r="CG40" i="14"/>
  <c r="CG39" i="14"/>
  <c r="CG38" i="14"/>
  <c r="CG37" i="14"/>
  <c r="CG36" i="14"/>
  <c r="CG35" i="14"/>
  <c r="CG34" i="14"/>
  <c r="CG33" i="14"/>
  <c r="CG32" i="14"/>
  <c r="CG31" i="14"/>
  <c r="CG30" i="14"/>
  <c r="CG29" i="14"/>
  <c r="CA43" i="14"/>
  <c r="CB41" i="14"/>
  <c r="CB40" i="14"/>
  <c r="CB39" i="14"/>
  <c r="CB38" i="14"/>
  <c r="CB37" i="14"/>
  <c r="CB36" i="14"/>
  <c r="CB35" i="14"/>
  <c r="CB34" i="14"/>
  <c r="CB33" i="14"/>
  <c r="CB32" i="14"/>
  <c r="CB31" i="14"/>
  <c r="CB30" i="14"/>
  <c r="CB29" i="14"/>
  <c r="BV43" i="14"/>
  <c r="BW41" i="14"/>
  <c r="BW40" i="14"/>
  <c r="BW39" i="14"/>
  <c r="BW38" i="14"/>
  <c r="BW37" i="14"/>
  <c r="BW36" i="14"/>
  <c r="BW35" i="14"/>
  <c r="BW34" i="14"/>
  <c r="BW33" i="14"/>
  <c r="BW32" i="14"/>
  <c r="BW31" i="14"/>
  <c r="BW30" i="14"/>
  <c r="BW29" i="14"/>
  <c r="BQ43" i="14"/>
  <c r="BR41" i="14"/>
  <c r="BR40" i="14"/>
  <c r="BR39" i="14"/>
  <c r="BR38" i="14"/>
  <c r="BR37" i="14"/>
  <c r="BR36" i="14"/>
  <c r="BR35" i="14"/>
  <c r="BR34" i="14"/>
  <c r="BR33" i="14"/>
  <c r="BR32" i="14"/>
  <c r="BR31" i="14"/>
  <c r="BR30" i="14"/>
  <c r="BR29" i="14"/>
  <c r="CL42" i="14"/>
  <c r="CG42" i="14"/>
  <c r="CB42" i="14"/>
  <c r="BW42" i="14"/>
  <c r="BR42" i="14"/>
  <c r="CK42" i="14"/>
  <c r="CK41" i="14"/>
  <c r="CK40" i="14"/>
  <c r="CK39" i="14"/>
  <c r="CK38" i="14"/>
  <c r="CK37" i="14"/>
  <c r="CK36" i="14"/>
  <c r="CK35" i="14"/>
  <c r="CK34" i="14"/>
  <c r="CK33" i="14"/>
  <c r="CK32" i="14"/>
  <c r="CK31" i="14"/>
  <c r="CK30" i="14"/>
  <c r="CK29" i="14"/>
  <c r="CF42" i="14"/>
  <c r="CF41" i="14"/>
  <c r="CF40" i="14"/>
  <c r="CF39" i="14"/>
  <c r="CF38" i="14"/>
  <c r="CF37" i="14"/>
  <c r="CF36" i="14"/>
  <c r="CF35" i="14"/>
  <c r="CF34" i="14"/>
  <c r="CF33" i="14"/>
  <c r="CF32" i="14"/>
  <c r="CF31" i="14"/>
  <c r="CF30" i="14"/>
  <c r="CF29" i="14"/>
  <c r="CA42" i="14"/>
  <c r="CA41" i="14"/>
  <c r="CA40" i="14"/>
  <c r="CA39" i="14"/>
  <c r="CA38" i="14"/>
  <c r="CA37" i="14"/>
  <c r="CA36" i="14"/>
  <c r="CA35" i="14"/>
  <c r="CA34" i="14"/>
  <c r="CA33" i="14"/>
  <c r="CA32" i="14"/>
  <c r="CA31" i="14"/>
  <c r="CA30" i="14"/>
  <c r="CA29" i="14"/>
  <c r="BV42" i="14"/>
  <c r="BV41" i="14"/>
  <c r="BV40" i="14"/>
  <c r="BV39" i="14"/>
  <c r="BV38" i="14"/>
  <c r="BV37" i="14"/>
  <c r="BV36" i="14"/>
  <c r="BV35" i="14"/>
  <c r="BV34" i="14"/>
  <c r="BV33" i="14"/>
  <c r="BV32" i="14"/>
  <c r="BV31" i="14"/>
  <c r="BV30" i="14"/>
  <c r="BV29" i="14"/>
  <c r="BQ42" i="14"/>
  <c r="BQ41" i="14"/>
  <c r="BQ40" i="14"/>
  <c r="BQ39" i="14"/>
  <c r="BQ38" i="14"/>
  <c r="BQ37" i="14"/>
  <c r="BQ36" i="14"/>
  <c r="BQ35" i="14"/>
  <c r="BQ34" i="14"/>
  <c r="BQ33" i="14"/>
  <c r="BQ32" i="14"/>
  <c r="BQ31" i="14"/>
  <c r="BQ30" i="14"/>
  <c r="BQ29" i="14"/>
  <c r="C116" i="12"/>
  <c r="BD116" i="12"/>
  <c r="C6" i="11"/>
  <c r="BE16" i="15"/>
  <c r="Y63" i="11"/>
  <c r="C37" i="11"/>
  <c r="BE9" i="15"/>
  <c r="AR98" i="15"/>
  <c r="AR44" i="14"/>
  <c r="AR98" i="14"/>
  <c r="T63" i="11"/>
  <c r="R63" i="11"/>
  <c r="CO41" i="15"/>
  <c r="BY41" i="15"/>
  <c r="BU41" i="15"/>
  <c r="CI40" i="15"/>
  <c r="CE40" i="15"/>
  <c r="CO43" i="15"/>
  <c r="CJ43" i="15"/>
  <c r="CE43" i="15"/>
  <c r="BZ43" i="15"/>
  <c r="BU43" i="15"/>
  <c r="BY43" i="15"/>
  <c r="CE42" i="15"/>
  <c r="BY42" i="15"/>
  <c r="CI41" i="15"/>
  <c r="CD41" i="15"/>
  <c r="BZ41" i="15"/>
  <c r="BT41" i="15"/>
  <c r="CO40" i="15"/>
  <c r="CN39" i="15"/>
  <c r="CI39" i="15"/>
  <c r="CE39" i="15"/>
  <c r="CD38" i="15"/>
  <c r="BZ38" i="15"/>
  <c r="CN37" i="15"/>
  <c r="CJ37" i="15"/>
  <c r="BT37" i="15"/>
  <c r="CD36" i="15"/>
  <c r="BZ36" i="15"/>
  <c r="CI35" i="15"/>
  <c r="CE35" i="15"/>
  <c r="CJ34" i="15"/>
  <c r="BT34" i="15"/>
  <c r="BY33" i="15"/>
  <c r="BU33" i="15"/>
  <c r="CI32" i="15"/>
  <c r="CE32" i="15"/>
  <c r="BY31" i="15"/>
  <c r="BU31" i="15"/>
  <c r="CD30" i="15"/>
  <c r="BZ30" i="15"/>
  <c r="BT29" i="15"/>
  <c r="CI43" i="15"/>
  <c r="CO42" i="15"/>
  <c r="CI42" i="15"/>
  <c r="BU42" i="15"/>
  <c r="BY40" i="15"/>
  <c r="BT40" i="15"/>
  <c r="BY39" i="15"/>
  <c r="BU39" i="15"/>
  <c r="CN38" i="15"/>
  <c r="CJ38" i="15"/>
  <c r="BT38" i="15"/>
  <c r="CD37" i="15"/>
  <c r="BZ37" i="15"/>
  <c r="CJ36" i="15"/>
  <c r="BT36" i="15"/>
  <c r="BY35" i="15"/>
  <c r="BU35" i="15"/>
  <c r="CD34" i="15"/>
  <c r="BZ34" i="15"/>
  <c r="CI33" i="15"/>
  <c r="CE33" i="15"/>
  <c r="BY32" i="15"/>
  <c r="BU32" i="15"/>
  <c r="CI31" i="15"/>
  <c r="CE31" i="15"/>
  <c r="CJ30" i="15"/>
  <c r="BT30" i="15"/>
  <c r="CJ29" i="15"/>
  <c r="CD29" i="15"/>
  <c r="BZ29" i="15"/>
  <c r="CE41" i="15"/>
  <c r="CN40" i="15"/>
  <c r="CJ40" i="15"/>
  <c r="CD40" i="15"/>
  <c r="BZ40" i="15"/>
  <c r="CO39" i="15"/>
  <c r="CN32" i="15"/>
  <c r="CN36" i="15"/>
  <c r="CO30" i="15"/>
  <c r="CO34" i="15"/>
  <c r="CN43" i="15"/>
  <c r="CN42" i="15"/>
  <c r="CD42" i="15"/>
  <c r="BT42" i="15"/>
  <c r="CN41" i="15"/>
  <c r="CJ41" i="15"/>
  <c r="BT39" i="15"/>
  <c r="CN29" i="15"/>
  <c r="CN33" i="15"/>
  <c r="CO31" i="15"/>
  <c r="CO35" i="15"/>
  <c r="BT35" i="15"/>
  <c r="BT33" i="15"/>
  <c r="BT32" i="15"/>
  <c r="CD43" i="15"/>
  <c r="BT43" i="15"/>
  <c r="CD39" i="15"/>
  <c r="BZ39" i="15"/>
  <c r="BY38" i="15"/>
  <c r="BU38" i="15"/>
  <c r="CN30" i="15"/>
  <c r="CN34" i="15"/>
  <c r="CO32" i="15"/>
  <c r="CO36" i="15"/>
  <c r="CI36" i="15"/>
  <c r="CE36" i="15"/>
  <c r="BY36" i="15"/>
  <c r="BU36" i="15"/>
  <c r="CD35" i="15"/>
  <c r="BZ35" i="15"/>
  <c r="CI34" i="15"/>
  <c r="CE34" i="15"/>
  <c r="BY34" i="15"/>
  <c r="BU34" i="15"/>
  <c r="CD33" i="15"/>
  <c r="BZ33" i="15"/>
  <c r="CD32" i="15"/>
  <c r="BZ32" i="15"/>
  <c r="CI29" i="15"/>
  <c r="CJ42" i="15"/>
  <c r="BZ42" i="15"/>
  <c r="BU40" i="15"/>
  <c r="CJ39" i="15"/>
  <c r="CO38" i="15"/>
  <c r="CI38" i="15"/>
  <c r="CE38" i="15"/>
  <c r="CO37" i="15"/>
  <c r="CI37" i="15"/>
  <c r="CE37" i="15"/>
  <c r="BY37" i="15"/>
  <c r="BU37" i="15"/>
  <c r="CN31" i="15"/>
  <c r="CN35" i="15"/>
  <c r="CO29" i="15"/>
  <c r="CO33" i="15"/>
  <c r="CJ35" i="15"/>
  <c r="CJ33" i="15"/>
  <c r="CJ32" i="15"/>
  <c r="CJ31" i="15"/>
  <c r="CD31" i="15"/>
  <c r="BZ31" i="15"/>
  <c r="BT31" i="15"/>
  <c r="CE29" i="15"/>
  <c r="BY29" i="15"/>
  <c r="BU29" i="15"/>
  <c r="CI30" i="15"/>
  <c r="CE30" i="15"/>
  <c r="BY30" i="15"/>
  <c r="BU30" i="15"/>
  <c r="AV98" i="6"/>
  <c r="DF15" i="15" a="1"/>
  <c r="DC8" i="14" a="1"/>
  <c r="DC22" i="14" a="1"/>
  <c r="DC36" i="14" a="1"/>
  <c r="DF22" i="15" a="1"/>
  <c r="DF36" i="15" a="1"/>
  <c r="DF8" i="15" a="1"/>
  <c r="DC15" i="14" a="1"/>
  <c r="DC29" i="14" a="1"/>
  <c r="DF29" i="15" a="1"/>
  <c r="DF15" i="14"/>
  <c r="DJ15" i="14"/>
  <c r="DN15" i="14"/>
  <c r="DR15" i="14"/>
  <c r="DV15" i="14"/>
  <c r="DF16" i="14"/>
  <c r="DJ16" i="14"/>
  <c r="DN16" i="14"/>
  <c r="DR16" i="14"/>
  <c r="DV16" i="14"/>
  <c r="DF17" i="14"/>
  <c r="DJ17" i="14"/>
  <c r="DN17" i="14"/>
  <c r="DR17" i="14"/>
  <c r="DV17" i="14"/>
  <c r="DF18" i="14"/>
  <c r="DJ18" i="14"/>
  <c r="DN18" i="14"/>
  <c r="DR18" i="14"/>
  <c r="DV18" i="14"/>
  <c r="DD19" i="14"/>
  <c r="DF19" i="14"/>
  <c r="DH19" i="14"/>
  <c r="DJ19" i="14"/>
  <c r="DM19" i="14"/>
  <c r="DQ19" i="14"/>
  <c r="DU19" i="14"/>
  <c r="DD15" i="14"/>
  <c r="DH15" i="14"/>
  <c r="DL15" i="14"/>
  <c r="DP15" i="14"/>
  <c r="DT15" i="14"/>
  <c r="DD16" i="14"/>
  <c r="DH16" i="14"/>
  <c r="DL16" i="14"/>
  <c r="DP16" i="14"/>
  <c r="DT16" i="14"/>
  <c r="DD17" i="14"/>
  <c r="DH17" i="14"/>
  <c r="DL17" i="14"/>
  <c r="DP17" i="14"/>
  <c r="DT17" i="14"/>
  <c r="DD18" i="14"/>
  <c r="DH18" i="14"/>
  <c r="DL18" i="14"/>
  <c r="DP18" i="14"/>
  <c r="DT18" i="14"/>
  <c r="DC19" i="14"/>
  <c r="DE19" i="14"/>
  <c r="DG19" i="14"/>
  <c r="DI19" i="14"/>
  <c r="DK19" i="14"/>
  <c r="DO19" i="14"/>
  <c r="DS19" i="14"/>
  <c r="DI15" i="14"/>
  <c r="DQ15" i="14"/>
  <c r="DE16" i="14"/>
  <c r="DM16" i="14"/>
  <c r="DU16" i="14"/>
  <c r="DI17" i="14"/>
  <c r="DQ17" i="14"/>
  <c r="DE18" i="14"/>
  <c r="DM18" i="14"/>
  <c r="DU18" i="14"/>
  <c r="DP19" i="14"/>
  <c r="DC15" i="14"/>
  <c r="DK15" i="14"/>
  <c r="DS15" i="14"/>
  <c r="DG16" i="14"/>
  <c r="DO16" i="14"/>
  <c r="DC17" i="14"/>
  <c r="DK17" i="14"/>
  <c r="DS17" i="14"/>
  <c r="DG18" i="14"/>
  <c r="DO18" i="14"/>
  <c r="DR19" i="14"/>
  <c r="DE15" i="14"/>
  <c r="DM15" i="14"/>
  <c r="DU15" i="14"/>
  <c r="DI16" i="14"/>
  <c r="DQ16" i="14"/>
  <c r="DE17" i="14"/>
  <c r="DM17" i="14"/>
  <c r="DU17" i="14"/>
  <c r="DI18" i="14"/>
  <c r="DQ18" i="14"/>
  <c r="DL19" i="14"/>
  <c r="DT19" i="14"/>
  <c r="DG15" i="14"/>
  <c r="DO15" i="14"/>
  <c r="DC16" i="14"/>
  <c r="DK16" i="14"/>
  <c r="DS16" i="14"/>
  <c r="DG17" i="14"/>
  <c r="DO17" i="14"/>
  <c r="DC18" i="14"/>
  <c r="DK18" i="14"/>
  <c r="DS18" i="14"/>
  <c r="DN19" i="14"/>
  <c r="DV19" i="14"/>
  <c r="DC36" i="14"/>
  <c r="DG36" i="14"/>
  <c r="DK36" i="14"/>
  <c r="DO36" i="14"/>
  <c r="DS36" i="14"/>
  <c r="DC37" i="14"/>
  <c r="DG37" i="14"/>
  <c r="DK37" i="14"/>
  <c r="DO37" i="14"/>
  <c r="DS37" i="14"/>
  <c r="DC38" i="14"/>
  <c r="DG38" i="14"/>
  <c r="DK38" i="14"/>
  <c r="DO38" i="14"/>
  <c r="DS38" i="14"/>
  <c r="DC39" i="14"/>
  <c r="DG39" i="14"/>
  <c r="DK39" i="14"/>
  <c r="DO39" i="14"/>
  <c r="DS39" i="14"/>
  <c r="DR40" i="14"/>
  <c r="DV40" i="14"/>
  <c r="DE36" i="14"/>
  <c r="DI36" i="14"/>
  <c r="DM36" i="14"/>
  <c r="DQ36" i="14"/>
  <c r="DU36" i="14"/>
  <c r="DE37" i="14"/>
  <c r="DI37" i="14"/>
  <c r="DM37" i="14"/>
  <c r="DQ37" i="14"/>
  <c r="DU37" i="14"/>
  <c r="DE38" i="14"/>
  <c r="DI38" i="14"/>
  <c r="DM38" i="14"/>
  <c r="DQ38" i="14"/>
  <c r="DU38" i="14"/>
  <c r="DE39" i="14"/>
  <c r="DI39" i="14"/>
  <c r="DM39" i="14"/>
  <c r="DQ39" i="14"/>
  <c r="DU39" i="14"/>
  <c r="DP40" i="14"/>
  <c r="DT40" i="14"/>
  <c r="DH36" i="14"/>
  <c r="DP36" i="14"/>
  <c r="DD37" i="14"/>
  <c r="DL37" i="14"/>
  <c r="DT37" i="14"/>
  <c r="DH38" i="14"/>
  <c r="DP38" i="14"/>
  <c r="DD39" i="14"/>
  <c r="DL39" i="14"/>
  <c r="DT39" i="14"/>
  <c r="DQ40" i="14"/>
  <c r="DJ36" i="14"/>
  <c r="DR36" i="14"/>
  <c r="DF37" i="14"/>
  <c r="DN37" i="14"/>
  <c r="DV37" i="14"/>
  <c r="DJ38" i="14"/>
  <c r="DR38" i="14"/>
  <c r="DF39" i="14"/>
  <c r="DN39" i="14"/>
  <c r="DV39" i="14"/>
  <c r="DD40" i="14"/>
  <c r="DF40" i="14"/>
  <c r="DH40" i="14"/>
  <c r="DJ40" i="14"/>
  <c r="DL40" i="14"/>
  <c r="DN40" i="14"/>
  <c r="DS40" i="14"/>
  <c r="DD36" i="14"/>
  <c r="DL36" i="14"/>
  <c r="DT36" i="14"/>
  <c r="DH37" i="14"/>
  <c r="DP37" i="14"/>
  <c r="DD38" i="14"/>
  <c r="DL38" i="14"/>
  <c r="DT38" i="14"/>
  <c r="DH39" i="14"/>
  <c r="DP39" i="14"/>
  <c r="DU40" i="14"/>
  <c r="DF36" i="14"/>
  <c r="DN36" i="14"/>
  <c r="DV36" i="14"/>
  <c r="DJ37" i="14"/>
  <c r="DR37" i="14"/>
  <c r="DF38" i="14"/>
  <c r="DN38" i="14"/>
  <c r="DV38" i="14"/>
  <c r="DJ39" i="14"/>
  <c r="DR39" i="14"/>
  <c r="DC40" i="14"/>
  <c r="DE40" i="14"/>
  <c r="DG40" i="14"/>
  <c r="DI40" i="14"/>
  <c r="DK40" i="14"/>
  <c r="DM40" i="14"/>
  <c r="DO40" i="14"/>
  <c r="DG8" i="15"/>
  <c r="DK8" i="15"/>
  <c r="DO8" i="15"/>
  <c r="DS8" i="15"/>
  <c r="DW8" i="15"/>
  <c r="DG9" i="15"/>
  <c r="DK9" i="15"/>
  <c r="DO9" i="15"/>
  <c r="DS9" i="15"/>
  <c r="DW9" i="15"/>
  <c r="DG10" i="15"/>
  <c r="DK10" i="15"/>
  <c r="DO10" i="15"/>
  <c r="DS10" i="15"/>
  <c r="DW10" i="15"/>
  <c r="DG11" i="15"/>
  <c r="DK11" i="15"/>
  <c r="DO11" i="15"/>
  <c r="DS11" i="15"/>
  <c r="DW11" i="15"/>
  <c r="DG12" i="15"/>
  <c r="DK12" i="15"/>
  <c r="DO12" i="15"/>
  <c r="DS12" i="15"/>
  <c r="DW12" i="15"/>
  <c r="DI8" i="15"/>
  <c r="DN8" i="15"/>
  <c r="DT8" i="15"/>
  <c r="DY8" i="15"/>
  <c r="DJ9" i="15"/>
  <c r="DP9" i="15"/>
  <c r="DU9" i="15"/>
  <c r="DF10" i="15"/>
  <c r="DL10" i="15"/>
  <c r="DJ8" i="15"/>
  <c r="DP8" i="15"/>
  <c r="DU8" i="15"/>
  <c r="DF9" i="15"/>
  <c r="DL9" i="15"/>
  <c r="DQ9" i="15"/>
  <c r="DV9" i="15"/>
  <c r="DH10" i="15"/>
  <c r="DM10" i="15"/>
  <c r="DR10" i="15"/>
  <c r="DX10" i="15"/>
  <c r="DI11" i="15"/>
  <c r="DN11" i="15"/>
  <c r="DT11" i="15"/>
  <c r="DY11" i="15"/>
  <c r="DJ12" i="15"/>
  <c r="DP12" i="15"/>
  <c r="DU12" i="15"/>
  <c r="DF8" i="15"/>
  <c r="DL8" i="15"/>
  <c r="DQ8" i="15"/>
  <c r="DV8" i="15"/>
  <c r="DH9" i="15"/>
  <c r="DM9" i="15"/>
  <c r="DR9" i="15"/>
  <c r="DX9" i="15"/>
  <c r="DI10" i="15"/>
  <c r="DN10" i="15"/>
  <c r="DT10" i="15"/>
  <c r="DY10" i="15"/>
  <c r="DJ11" i="15"/>
  <c r="DP11" i="15"/>
  <c r="DU11" i="15"/>
  <c r="DF12" i="15"/>
  <c r="DL12" i="15"/>
  <c r="DQ12" i="15"/>
  <c r="DV12" i="15"/>
  <c r="DX8" i="15"/>
  <c r="DY9" i="15"/>
  <c r="DU10" i="15"/>
  <c r="DL11" i="15"/>
  <c r="DV11" i="15"/>
  <c r="DM12" i="15"/>
  <c r="DX12" i="15"/>
  <c r="DH8" i="15"/>
  <c r="DI9" i="15"/>
  <c r="DJ10" i="15"/>
  <c r="DV10" i="15"/>
  <c r="DM11" i="15"/>
  <c r="DX11" i="15"/>
  <c r="DN12" i="15"/>
  <c r="DY12" i="15"/>
  <c r="DM8" i="15"/>
  <c r="DN9" i="15"/>
  <c r="DP10" i="15"/>
  <c r="DF11" i="15"/>
  <c r="DQ11" i="15"/>
  <c r="DH12" i="15"/>
  <c r="DR12" i="15"/>
  <c r="DR8" i="15"/>
  <c r="DT9" i="15"/>
  <c r="DQ10" i="15"/>
  <c r="DH11" i="15"/>
  <c r="DR11" i="15"/>
  <c r="DI12" i="15"/>
  <c r="DT12" i="15"/>
  <c r="DE22" i="14"/>
  <c r="DI22" i="14"/>
  <c r="DM22" i="14"/>
  <c r="DQ22" i="14"/>
  <c r="DU22" i="14"/>
  <c r="DE23" i="14"/>
  <c r="DI23" i="14"/>
  <c r="DM23" i="14"/>
  <c r="DQ23" i="14"/>
  <c r="DU23" i="14"/>
  <c r="DE24" i="14"/>
  <c r="DI24" i="14"/>
  <c r="DM24" i="14"/>
  <c r="DQ24" i="14"/>
  <c r="DU24" i="14"/>
  <c r="DE25" i="14"/>
  <c r="DI25" i="14"/>
  <c r="DM25" i="14"/>
  <c r="DQ25" i="14"/>
  <c r="DU25" i="14"/>
  <c r="DP26" i="14"/>
  <c r="DT26" i="14"/>
  <c r="DC22" i="14"/>
  <c r="DG22" i="14"/>
  <c r="DK22" i="14"/>
  <c r="DO22" i="14"/>
  <c r="DS22" i="14"/>
  <c r="DC23" i="14"/>
  <c r="DG23" i="14"/>
  <c r="DK23" i="14"/>
  <c r="DO23" i="14"/>
  <c r="DS23" i="14"/>
  <c r="DC24" i="14"/>
  <c r="DG24" i="14"/>
  <c r="DK24" i="14"/>
  <c r="DO24" i="14"/>
  <c r="DS24" i="14"/>
  <c r="DC25" i="14"/>
  <c r="DG25" i="14"/>
  <c r="DK25" i="14"/>
  <c r="DO25" i="14"/>
  <c r="DS25" i="14"/>
  <c r="DR26" i="14"/>
  <c r="DV26" i="14"/>
  <c r="DF22" i="14"/>
  <c r="DN22" i="14"/>
  <c r="DV22" i="14"/>
  <c r="DJ23" i="14"/>
  <c r="DR23" i="14"/>
  <c r="DF24" i="14"/>
  <c r="DN24" i="14"/>
  <c r="DV24" i="14"/>
  <c r="DJ25" i="14"/>
  <c r="DR25" i="14"/>
  <c r="DC26" i="14"/>
  <c r="DE26" i="14"/>
  <c r="DG26" i="14"/>
  <c r="DI26" i="14"/>
  <c r="DK26" i="14"/>
  <c r="DM26" i="14"/>
  <c r="DO26" i="14"/>
  <c r="DH22" i="14"/>
  <c r="DP22" i="14"/>
  <c r="DD23" i="14"/>
  <c r="DL23" i="14"/>
  <c r="DT23" i="14"/>
  <c r="DH24" i="14"/>
  <c r="DP24" i="14"/>
  <c r="DD25" i="14"/>
  <c r="DL25" i="14"/>
  <c r="DT25" i="14"/>
  <c r="DQ26" i="14"/>
  <c r="DJ22" i="14"/>
  <c r="DR22" i="14"/>
  <c r="DF23" i="14"/>
  <c r="DN23" i="14"/>
  <c r="DV23" i="14"/>
  <c r="DJ24" i="14"/>
  <c r="DR24" i="14"/>
  <c r="DF25" i="14"/>
  <c r="DN25" i="14"/>
  <c r="DV25" i="14"/>
  <c r="DD26" i="14"/>
  <c r="DF26" i="14"/>
  <c r="DH26" i="14"/>
  <c r="DJ26" i="14"/>
  <c r="DL26" i="14"/>
  <c r="DN26" i="14"/>
  <c r="DS26" i="14"/>
  <c r="DD22" i="14"/>
  <c r="DL22" i="14"/>
  <c r="DT22" i="14"/>
  <c r="DH23" i="14"/>
  <c r="DP23" i="14"/>
  <c r="DD24" i="14"/>
  <c r="DL24" i="14"/>
  <c r="DT24" i="14"/>
  <c r="DH25" i="14"/>
  <c r="DP25" i="14"/>
  <c r="DU26" i="14"/>
  <c r="DH29" i="15"/>
  <c r="DL29" i="15"/>
  <c r="DP29" i="15"/>
  <c r="DT29" i="15"/>
  <c r="DX29" i="15"/>
  <c r="DG30" i="15"/>
  <c r="DK30" i="15"/>
  <c r="DO30" i="15"/>
  <c r="DS30" i="15"/>
  <c r="DW30" i="15"/>
  <c r="DF31" i="15"/>
  <c r="DJ31" i="15"/>
  <c r="DN31" i="15"/>
  <c r="DR31" i="15"/>
  <c r="DV31" i="15"/>
  <c r="DI32" i="15"/>
  <c r="DM32" i="15"/>
  <c r="DQ32" i="15"/>
  <c r="DU32" i="15"/>
  <c r="DY32" i="15"/>
  <c r="DH33" i="15"/>
  <c r="DL33" i="15"/>
  <c r="DP33" i="15"/>
  <c r="DT33" i="15"/>
  <c r="DX33" i="15"/>
  <c r="DF29" i="15"/>
  <c r="DJ29" i="15"/>
  <c r="DN29" i="15"/>
  <c r="DR29" i="15"/>
  <c r="DV29" i="15"/>
  <c r="DI30" i="15"/>
  <c r="DM30" i="15"/>
  <c r="DQ30" i="15"/>
  <c r="DU30" i="15"/>
  <c r="DY30" i="15"/>
  <c r="DH31" i="15"/>
  <c r="DL31" i="15"/>
  <c r="DP31" i="15"/>
  <c r="DT31" i="15"/>
  <c r="DX31" i="15"/>
  <c r="DG32" i="15"/>
  <c r="DK32" i="15"/>
  <c r="DO32" i="15"/>
  <c r="DS32" i="15"/>
  <c r="DW32" i="15"/>
  <c r="DF33" i="15"/>
  <c r="DJ33" i="15"/>
  <c r="DN33" i="15"/>
  <c r="DR33" i="15"/>
  <c r="DV33" i="15"/>
  <c r="DK29" i="15"/>
  <c r="DS29" i="15"/>
  <c r="DF30" i="15"/>
  <c r="DN30" i="15"/>
  <c r="DV30" i="15"/>
  <c r="DI31" i="15"/>
  <c r="DQ31" i="15"/>
  <c r="DY31" i="15"/>
  <c r="DJ32" i="15"/>
  <c r="DR32" i="15"/>
  <c r="DM33" i="15"/>
  <c r="DU33" i="15"/>
  <c r="DM29" i="15"/>
  <c r="DU29" i="15"/>
  <c r="DH30" i="15"/>
  <c r="DP30" i="15"/>
  <c r="DX30" i="15"/>
  <c r="DK31" i="15"/>
  <c r="DS31" i="15"/>
  <c r="DL32" i="15"/>
  <c r="DT32" i="15"/>
  <c r="DG33" i="15"/>
  <c r="DO33" i="15"/>
  <c r="DW33" i="15"/>
  <c r="DG29" i="15"/>
  <c r="DO29" i="15"/>
  <c r="DW29" i="15"/>
  <c r="DJ30" i="15"/>
  <c r="DR30" i="15"/>
  <c r="DM31" i="15"/>
  <c r="DU31" i="15"/>
  <c r="DF32" i="15"/>
  <c r="DN32" i="15"/>
  <c r="DV32" i="15"/>
  <c r="DI33" i="15"/>
  <c r="DQ33" i="15"/>
  <c r="DY33" i="15"/>
  <c r="DL30" i="15"/>
  <c r="DO31" i="15"/>
  <c r="DP32" i="15"/>
  <c r="DS33" i="15"/>
  <c r="DI29" i="15"/>
  <c r="DT30" i="15"/>
  <c r="DW31" i="15"/>
  <c r="DX32" i="15"/>
  <c r="DQ29" i="15"/>
  <c r="DY29" i="15"/>
  <c r="DG31" i="15"/>
  <c r="DH32" i="15"/>
  <c r="DK33" i="15"/>
  <c r="DF36" i="15"/>
  <c r="DH36" i="15"/>
  <c r="DJ36" i="15"/>
  <c r="DL36" i="15"/>
  <c r="DO36" i="15"/>
  <c r="DS36" i="15"/>
  <c r="DW36" i="15"/>
  <c r="DF37" i="15"/>
  <c r="DH37" i="15"/>
  <c r="DJ37" i="15"/>
  <c r="DL37" i="15"/>
  <c r="DO37" i="15"/>
  <c r="DS37" i="15"/>
  <c r="DW37" i="15"/>
  <c r="DF38" i="15"/>
  <c r="DH38" i="15"/>
  <c r="DJ38" i="15"/>
  <c r="DL38" i="15"/>
  <c r="DO38" i="15"/>
  <c r="DS38" i="15"/>
  <c r="DW38" i="15"/>
  <c r="DF39" i="15"/>
  <c r="DH39" i="15"/>
  <c r="DJ39" i="15"/>
  <c r="DL39" i="15"/>
  <c r="DO39" i="15"/>
  <c r="DS39" i="15"/>
  <c r="DW39" i="15"/>
  <c r="DF40" i="15"/>
  <c r="DH40" i="15"/>
  <c r="DJ40" i="15"/>
  <c r="DL40" i="15"/>
  <c r="DO40" i="15"/>
  <c r="DS40" i="15"/>
  <c r="DW40" i="15"/>
  <c r="DG36" i="15"/>
  <c r="DI36" i="15"/>
  <c r="DK36" i="15"/>
  <c r="DM36" i="15"/>
  <c r="DQ36" i="15"/>
  <c r="DU36" i="15"/>
  <c r="DY36" i="15"/>
  <c r="DG37" i="15"/>
  <c r="DI37" i="15"/>
  <c r="DK37" i="15"/>
  <c r="DM37" i="15"/>
  <c r="DQ37" i="15"/>
  <c r="DU37" i="15"/>
  <c r="DY37" i="15"/>
  <c r="DG38" i="15"/>
  <c r="DI38" i="15"/>
  <c r="DK38" i="15"/>
  <c r="DM38" i="15"/>
  <c r="DQ38" i="15"/>
  <c r="DU38" i="15"/>
  <c r="DY38" i="15"/>
  <c r="DG39" i="15"/>
  <c r="DI39" i="15"/>
  <c r="DK39" i="15"/>
  <c r="DM39" i="15"/>
  <c r="DQ39" i="15"/>
  <c r="DU39" i="15"/>
  <c r="DY39" i="15"/>
  <c r="DG40" i="15"/>
  <c r="DI40" i="15"/>
  <c r="DK40" i="15"/>
  <c r="DM40" i="15"/>
  <c r="DQ40" i="15"/>
  <c r="DU40" i="15"/>
  <c r="DY40" i="15"/>
  <c r="DT36" i="15"/>
  <c r="DP37" i="15"/>
  <c r="DX37" i="15"/>
  <c r="DT38" i="15"/>
  <c r="DP39" i="15"/>
  <c r="DX39" i="15"/>
  <c r="DN36" i="15"/>
  <c r="DV36" i="15"/>
  <c r="DR37" i="15"/>
  <c r="DN38" i="15"/>
  <c r="DV38" i="15"/>
  <c r="DR39" i="15"/>
  <c r="DN40" i="15"/>
  <c r="DV40" i="15"/>
  <c r="DP36" i="15"/>
  <c r="DX36" i="15"/>
  <c r="DT37" i="15"/>
  <c r="DP38" i="15"/>
  <c r="DX38" i="15"/>
  <c r="DT39" i="15"/>
  <c r="DP40" i="15"/>
  <c r="DX40" i="15"/>
  <c r="DR36" i="15"/>
  <c r="DN37" i="15"/>
  <c r="DV37" i="15"/>
  <c r="DR38" i="15"/>
  <c r="DN39" i="15"/>
  <c r="DV39" i="15"/>
  <c r="DR40" i="15"/>
  <c r="DT40" i="15"/>
  <c r="DF8" i="14"/>
  <c r="DJ8" i="14"/>
  <c r="DN8" i="14"/>
  <c r="DR8" i="14"/>
  <c r="DV8" i="14"/>
  <c r="DF9" i="14"/>
  <c r="DJ9" i="14"/>
  <c r="DN9" i="14"/>
  <c r="DR9" i="14"/>
  <c r="DV9" i="14"/>
  <c r="DF10" i="14"/>
  <c r="DJ10" i="14"/>
  <c r="DN10" i="14"/>
  <c r="DR10" i="14"/>
  <c r="DV10" i="14"/>
  <c r="DD11" i="14"/>
  <c r="DH11" i="14"/>
  <c r="DL11" i="14"/>
  <c r="DP11" i="14"/>
  <c r="DT11" i="14"/>
  <c r="DC12" i="14"/>
  <c r="DF12" i="14"/>
  <c r="DJ12" i="14"/>
  <c r="DN12" i="14"/>
  <c r="DR12" i="14"/>
  <c r="DV12" i="14"/>
  <c r="DD8" i="14"/>
  <c r="DH8" i="14"/>
  <c r="DL8" i="14"/>
  <c r="DP8" i="14"/>
  <c r="DT8" i="14"/>
  <c r="DD9" i="14"/>
  <c r="DH9" i="14"/>
  <c r="DL9" i="14"/>
  <c r="DP9" i="14"/>
  <c r="DT9" i="14"/>
  <c r="DD10" i="14"/>
  <c r="DH10" i="14"/>
  <c r="DL10" i="14"/>
  <c r="DP10" i="14"/>
  <c r="DT10" i="14"/>
  <c r="DC11" i="14"/>
  <c r="DF11" i="14"/>
  <c r="DJ11" i="14"/>
  <c r="DN11" i="14"/>
  <c r="DR11" i="14"/>
  <c r="DV11" i="14"/>
  <c r="DD12" i="14"/>
  <c r="DH12" i="14"/>
  <c r="DL12" i="14"/>
  <c r="DP12" i="14"/>
  <c r="DT12" i="14"/>
  <c r="DG8" i="14"/>
  <c r="DO8" i="14"/>
  <c r="DC9" i="14"/>
  <c r="DK9" i="14"/>
  <c r="DS9" i="14"/>
  <c r="DG10" i="14"/>
  <c r="DO10" i="14"/>
  <c r="DI11" i="14"/>
  <c r="DQ11" i="14"/>
  <c r="DK12" i="14"/>
  <c r="DS12" i="14"/>
  <c r="DI8" i="14"/>
  <c r="DQ8" i="14"/>
  <c r="DE9" i="14"/>
  <c r="DM9" i="14"/>
  <c r="DU9" i="14"/>
  <c r="DI10" i="14"/>
  <c r="DQ10" i="14"/>
  <c r="DK11" i="14"/>
  <c r="DS11" i="14"/>
  <c r="DE12" i="14"/>
  <c r="DM12" i="14"/>
  <c r="DU12" i="14"/>
  <c r="DC8" i="14"/>
  <c r="DK8" i="14"/>
  <c r="DS8" i="14"/>
  <c r="DG9" i="14"/>
  <c r="DO9" i="14"/>
  <c r="DC10" i="14"/>
  <c r="DK10" i="14"/>
  <c r="DS10" i="14"/>
  <c r="DE11" i="14"/>
  <c r="DM11" i="14"/>
  <c r="DU11" i="14"/>
  <c r="DG12" i="14"/>
  <c r="DO12" i="14"/>
  <c r="DE8" i="14"/>
  <c r="DM8" i="14"/>
  <c r="DU8" i="14"/>
  <c r="DI9" i="14"/>
  <c r="DQ9" i="14"/>
  <c r="DE10" i="14"/>
  <c r="DM10" i="14"/>
  <c r="DU10" i="14"/>
  <c r="DG11" i="14"/>
  <c r="DO11" i="14"/>
  <c r="DI12" i="14"/>
  <c r="DQ12" i="14"/>
  <c r="DD29" i="14"/>
  <c r="DH29" i="14"/>
  <c r="DL29" i="14"/>
  <c r="DP29" i="14"/>
  <c r="DT29" i="14"/>
  <c r="DD30" i="14"/>
  <c r="DH30" i="14"/>
  <c r="DL30" i="14"/>
  <c r="DP30" i="14"/>
  <c r="DT30" i="14"/>
  <c r="DD31" i="14"/>
  <c r="DH31" i="14"/>
  <c r="DL31" i="14"/>
  <c r="DP31" i="14"/>
  <c r="DT31" i="14"/>
  <c r="DD32" i="14"/>
  <c r="DH32" i="14"/>
  <c r="DL32" i="14"/>
  <c r="DP32" i="14"/>
  <c r="DT32" i="14"/>
  <c r="DC33" i="14"/>
  <c r="DE33" i="14"/>
  <c r="DG33" i="14"/>
  <c r="DI33" i="14"/>
  <c r="DK33" i="14"/>
  <c r="DM33" i="14"/>
  <c r="DO33" i="14"/>
  <c r="DS33" i="14"/>
  <c r="DF29" i="14"/>
  <c r="DJ29" i="14"/>
  <c r="DN29" i="14"/>
  <c r="DR29" i="14"/>
  <c r="DV29" i="14"/>
  <c r="DF30" i="14"/>
  <c r="DJ30" i="14"/>
  <c r="DN30" i="14"/>
  <c r="DR30" i="14"/>
  <c r="DV30" i="14"/>
  <c r="DF31" i="14"/>
  <c r="DJ31" i="14"/>
  <c r="DN31" i="14"/>
  <c r="DR31" i="14"/>
  <c r="DV31" i="14"/>
  <c r="DF32" i="14"/>
  <c r="DJ32" i="14"/>
  <c r="DN32" i="14"/>
  <c r="DR32" i="14"/>
  <c r="DV32" i="14"/>
  <c r="DD33" i="14"/>
  <c r="DF33" i="14"/>
  <c r="DH33" i="14"/>
  <c r="DJ33" i="14"/>
  <c r="DL33" i="14"/>
  <c r="DN33" i="14"/>
  <c r="DQ33" i="14"/>
  <c r="DU33" i="14"/>
  <c r="DC29" i="14"/>
  <c r="DK29" i="14"/>
  <c r="DS29" i="14"/>
  <c r="DG30" i="14"/>
  <c r="DO30" i="14"/>
  <c r="DC31" i="14"/>
  <c r="DK31" i="14"/>
  <c r="DS31" i="14"/>
  <c r="DG32" i="14"/>
  <c r="DO32" i="14"/>
  <c r="DV33" i="14"/>
  <c r="DE29" i="14"/>
  <c r="DM29" i="14"/>
  <c r="DU29" i="14"/>
  <c r="DI30" i="14"/>
  <c r="DQ30" i="14"/>
  <c r="DE31" i="14"/>
  <c r="DM31" i="14"/>
  <c r="DU31" i="14"/>
  <c r="DI32" i="14"/>
  <c r="DQ32" i="14"/>
  <c r="DP33" i="14"/>
  <c r="DG29" i="14"/>
  <c r="DO29" i="14"/>
  <c r="DC30" i="14"/>
  <c r="DK30" i="14"/>
  <c r="DS30" i="14"/>
  <c r="DG31" i="14"/>
  <c r="DO31" i="14"/>
  <c r="DC32" i="14"/>
  <c r="DK32" i="14"/>
  <c r="DS32" i="14"/>
  <c r="DR33" i="14"/>
  <c r="DI29" i="14"/>
  <c r="DQ29" i="14"/>
  <c r="DE30" i="14"/>
  <c r="DM30" i="14"/>
  <c r="DU30" i="14"/>
  <c r="DI31" i="14"/>
  <c r="DQ31" i="14"/>
  <c r="DE32" i="14"/>
  <c r="DM32" i="14"/>
  <c r="DU32" i="14"/>
  <c r="DT33" i="14"/>
  <c r="DG22" i="15"/>
  <c r="DK22" i="15"/>
  <c r="DO22" i="15"/>
  <c r="DS22" i="15"/>
  <c r="DW22" i="15"/>
  <c r="DG23" i="15"/>
  <c r="DK23" i="15"/>
  <c r="DO23" i="15"/>
  <c r="DS23" i="15"/>
  <c r="DW23" i="15"/>
  <c r="DG24" i="15"/>
  <c r="DK24" i="15"/>
  <c r="DO24" i="15"/>
  <c r="DS24" i="15"/>
  <c r="DW24" i="15"/>
  <c r="DG25" i="15"/>
  <c r="DK25" i="15"/>
  <c r="DO25" i="15"/>
  <c r="DS25" i="15"/>
  <c r="DW25" i="15"/>
  <c r="DG26" i="15"/>
  <c r="DK26" i="15"/>
  <c r="DO26" i="15"/>
  <c r="DS26" i="15"/>
  <c r="DW26" i="15"/>
  <c r="DI22" i="15"/>
  <c r="DM22" i="15"/>
  <c r="DQ22" i="15"/>
  <c r="DU22" i="15"/>
  <c r="DY22" i="15"/>
  <c r="DI23" i="15"/>
  <c r="DM23" i="15"/>
  <c r="DQ23" i="15"/>
  <c r="DU23" i="15"/>
  <c r="DY23" i="15"/>
  <c r="DI24" i="15"/>
  <c r="DM24" i="15"/>
  <c r="DQ24" i="15"/>
  <c r="DU24" i="15"/>
  <c r="DY24" i="15"/>
  <c r="DI25" i="15"/>
  <c r="DM25" i="15"/>
  <c r="DQ25" i="15"/>
  <c r="DU25" i="15"/>
  <c r="DY25" i="15"/>
  <c r="DI26" i="15"/>
  <c r="DM26" i="15"/>
  <c r="DQ26" i="15"/>
  <c r="DU26" i="15"/>
  <c r="DY26" i="15"/>
  <c r="DH22" i="15"/>
  <c r="DP22" i="15"/>
  <c r="DX22" i="15"/>
  <c r="DL23" i="15"/>
  <c r="DT23" i="15"/>
  <c r="DH24" i="15"/>
  <c r="DP24" i="15"/>
  <c r="DX24" i="15"/>
  <c r="DL25" i="15"/>
  <c r="DT25" i="15"/>
  <c r="DH26" i="15"/>
  <c r="DP26" i="15"/>
  <c r="DX26" i="15"/>
  <c r="DJ22" i="15"/>
  <c r="DR22" i="15"/>
  <c r="DF23" i="15"/>
  <c r="DN23" i="15"/>
  <c r="DV23" i="15"/>
  <c r="DJ24" i="15"/>
  <c r="DR24" i="15"/>
  <c r="DF25" i="15"/>
  <c r="DN25" i="15"/>
  <c r="DV25" i="15"/>
  <c r="DJ26" i="15"/>
  <c r="DR26" i="15"/>
  <c r="DL22" i="15"/>
  <c r="DT22" i="15"/>
  <c r="DH23" i="15"/>
  <c r="DP23" i="15"/>
  <c r="DX23" i="15"/>
  <c r="DL24" i="15"/>
  <c r="DT24" i="15"/>
  <c r="DH25" i="15"/>
  <c r="DP25" i="15"/>
  <c r="DX25" i="15"/>
  <c r="DL26" i="15"/>
  <c r="DT26" i="15"/>
  <c r="DV22" i="15"/>
  <c r="DN24" i="15"/>
  <c r="DF26" i="15"/>
  <c r="DJ23" i="15"/>
  <c r="DV24" i="15"/>
  <c r="DN26" i="15"/>
  <c r="DF22" i="15"/>
  <c r="DR23" i="15"/>
  <c r="DJ25" i="15"/>
  <c r="DV26" i="15"/>
  <c r="DN22" i="15"/>
  <c r="DF24" i="15"/>
  <c r="DR25" i="15"/>
  <c r="DI15" i="15"/>
  <c r="DM15" i="15"/>
  <c r="DQ15" i="15"/>
  <c r="DU15" i="15"/>
  <c r="DY15" i="15"/>
  <c r="DI16" i="15"/>
  <c r="DM16" i="15"/>
  <c r="DQ16" i="15"/>
  <c r="DU16" i="15"/>
  <c r="DY16" i="15"/>
  <c r="DG15" i="15"/>
  <c r="DK15" i="15"/>
  <c r="DO15" i="15"/>
  <c r="DS15" i="15"/>
  <c r="DW15" i="15"/>
  <c r="DG16" i="15"/>
  <c r="DK16" i="15"/>
  <c r="DO16" i="15"/>
  <c r="DS16" i="15"/>
  <c r="DW16" i="15"/>
  <c r="DG17" i="15"/>
  <c r="DK17" i="15"/>
  <c r="DO17" i="15"/>
  <c r="DS17" i="15"/>
  <c r="DW17" i="15"/>
  <c r="DG18" i="15"/>
  <c r="DK18" i="15"/>
  <c r="DO18" i="15"/>
  <c r="DS18" i="15"/>
  <c r="DW18" i="15"/>
  <c r="DG19" i="15"/>
  <c r="DK19" i="15"/>
  <c r="DO19" i="15"/>
  <c r="DS19" i="15"/>
  <c r="DW19" i="15"/>
  <c r="DJ15" i="15"/>
  <c r="DR15" i="15"/>
  <c r="DF16" i="15"/>
  <c r="DN16" i="15"/>
  <c r="DV16" i="15"/>
  <c r="DI17" i="15"/>
  <c r="DN17" i="15"/>
  <c r="DT17" i="15"/>
  <c r="DY17" i="15"/>
  <c r="DJ18" i="15"/>
  <c r="DP18" i="15"/>
  <c r="DU18" i="15"/>
  <c r="DF19" i="15"/>
  <c r="DL19" i="15"/>
  <c r="DQ19" i="15"/>
  <c r="DV19" i="15"/>
  <c r="DL15" i="15"/>
  <c r="DT15" i="15"/>
  <c r="DH16" i="15"/>
  <c r="DP16" i="15"/>
  <c r="DX16" i="15"/>
  <c r="DJ17" i="15"/>
  <c r="DP17" i="15"/>
  <c r="DU17" i="15"/>
  <c r="DF18" i="15"/>
  <c r="DL18" i="15"/>
  <c r="DQ18" i="15"/>
  <c r="DV18" i="15"/>
  <c r="DH19" i="15"/>
  <c r="DM19" i="15"/>
  <c r="DR19" i="15"/>
  <c r="DX19" i="15"/>
  <c r="DF15" i="15"/>
  <c r="DN15" i="15"/>
  <c r="DV15" i="15"/>
  <c r="DJ16" i="15"/>
  <c r="DR16" i="15"/>
  <c r="DF17" i="15"/>
  <c r="DL17" i="15"/>
  <c r="DQ17" i="15"/>
  <c r="DV17" i="15"/>
  <c r="DH18" i="15"/>
  <c r="DM18" i="15"/>
  <c r="DR18" i="15"/>
  <c r="DX18" i="15"/>
  <c r="DI19" i="15"/>
  <c r="DN19" i="15"/>
  <c r="DT19" i="15"/>
  <c r="DY19" i="15"/>
  <c r="DH15" i="15"/>
  <c r="DT16" i="15"/>
  <c r="DX17" i="15"/>
  <c r="DY18" i="15"/>
  <c r="DP15" i="15"/>
  <c r="DH17" i="15"/>
  <c r="DI18" i="15"/>
  <c r="DJ19" i="15"/>
  <c r="DX15" i="15"/>
  <c r="DM17" i="15"/>
  <c r="DN18" i="15"/>
  <c r="DP19" i="15"/>
  <c r="DL16" i="15"/>
  <c r="DR17" i="15"/>
  <c r="DT18" i="15"/>
  <c r="DU19" i="15"/>
</calcChain>
</file>

<file path=xl/comments1.xml><?xml version="1.0" encoding="utf-8"?>
<comments xmlns="http://schemas.openxmlformats.org/spreadsheetml/2006/main">
  <authors>
    <author>Utilisateur de Microsoft Office</author>
  </authors>
  <commentList>
    <comment ref="BO5" authorId="0">
      <text>
        <r>
          <rPr>
            <b/>
            <sz val="10"/>
            <color indexed="81"/>
            <rFont val="Calibri"/>
          </rPr>
          <t xml:space="preserve">Jennifer :
Periode Tournée hydrants mettre
 </t>
        </r>
        <r>
          <rPr>
            <b/>
            <sz val="14"/>
            <color indexed="81"/>
            <rFont val="Calibri"/>
          </rPr>
          <t>BI</t>
        </r>
      </text>
    </comment>
  </commentList>
</comments>
</file>

<file path=xl/comments2.xml><?xml version="1.0" encoding="utf-8"?>
<comments xmlns="http://schemas.openxmlformats.org/spreadsheetml/2006/main">
  <authors>
    <author>Utilisateur de Microsoft Office</author>
  </authors>
  <commentList>
    <comment ref="BR5" authorId="0">
      <text>
        <r>
          <rPr>
            <b/>
            <sz val="10"/>
            <color indexed="81"/>
            <rFont val="Calibri"/>
          </rPr>
          <t xml:space="preserve">Jennifer :
Periode Tournée hydrants mettre
 </t>
        </r>
        <r>
          <rPr>
            <b/>
            <sz val="14"/>
            <color indexed="81"/>
            <rFont val="Calibri"/>
          </rPr>
          <t>BI</t>
        </r>
      </text>
    </comment>
  </commentList>
</comments>
</file>

<file path=xl/sharedStrings.xml><?xml version="1.0" encoding="utf-8"?>
<sst xmlns="http://schemas.openxmlformats.org/spreadsheetml/2006/main" count="2029" uniqueCount="159">
  <si>
    <t>DISPONIBILITES</t>
  </si>
  <si>
    <t>Groupe prioritaire</t>
  </si>
  <si>
    <t>NOMS</t>
  </si>
  <si>
    <t>Grp</t>
  </si>
  <si>
    <t>TOTAL ASTREINTE</t>
  </si>
  <si>
    <t>TOTAL GARDE</t>
  </si>
  <si>
    <t>BI</t>
  </si>
  <si>
    <t>TOT</t>
  </si>
  <si>
    <t>07h30</t>
  </si>
  <si>
    <t>13h30</t>
  </si>
  <si>
    <t>16h00</t>
  </si>
  <si>
    <t>19h30</t>
  </si>
  <si>
    <t>00h30</t>
  </si>
  <si>
    <t>TG</t>
  </si>
  <si>
    <t>MATIN</t>
  </si>
  <si>
    <t>Après-midi</t>
  </si>
  <si>
    <t>VSAV</t>
  </si>
  <si>
    <t>FPT</t>
  </si>
  <si>
    <t>TOTAL</t>
  </si>
  <si>
    <t>Tournée</t>
  </si>
  <si>
    <t>Renfort</t>
  </si>
  <si>
    <t>Besoin</t>
  </si>
  <si>
    <t>Nbre Pro</t>
  </si>
  <si>
    <t>Garde</t>
  </si>
  <si>
    <t>FOURGON</t>
  </si>
  <si>
    <t/>
  </si>
  <si>
    <t>RECAPITULATIF DISPONIBILITE ET GARDE SPV</t>
  </si>
  <si>
    <t>GARDE JOUR 16 H 00 – 19 H 30</t>
  </si>
  <si>
    <t>GARDE NUIT 19 H 30 – 00 H 30</t>
  </si>
  <si>
    <t>RENFORT CI MATIN 07 H 30 – 12 H 30</t>
  </si>
  <si>
    <t>07 h 30 – 13 h 30</t>
  </si>
  <si>
    <t>13 h 30 – 16 h 00</t>
  </si>
  <si>
    <t>16 h 00 – 19 h 30</t>
  </si>
  <si>
    <t>19 h 30 – 00 h 30</t>
  </si>
  <si>
    <t>00 h 30 – 07 h 30</t>
  </si>
  <si>
    <t>Les SPV désignés par le bureau du service en cours de semaine pour assurer un remplacement sera choisi parmi les SPV d'astreintes dans l'ordre figuré sur la présente feuille</t>
  </si>
  <si>
    <t>Astreinte uniquement pour l'operationnel</t>
  </si>
  <si>
    <t>VSAV1</t>
  </si>
  <si>
    <t>VSAV2</t>
  </si>
  <si>
    <t>VSAV3</t>
  </si>
  <si>
    <t>F1</t>
  </si>
  <si>
    <t>F2</t>
  </si>
  <si>
    <t>VTU</t>
  </si>
  <si>
    <t>Astreinte 1</t>
  </si>
  <si>
    <t>Astreinte 2</t>
  </si>
  <si>
    <t>Astreinte 3</t>
  </si>
  <si>
    <t>Astreinte 4</t>
  </si>
  <si>
    <t>Astreinte 5</t>
  </si>
  <si>
    <t>Astreinte 6</t>
  </si>
  <si>
    <t>Astreinte 7</t>
  </si>
  <si>
    <t>Astreinte 8</t>
  </si>
  <si>
    <t>Astreinte 9</t>
  </si>
  <si>
    <t>Astreinte 10</t>
  </si>
  <si>
    <t>Astreinte 11</t>
  </si>
  <si>
    <t>Astreinte 12</t>
  </si>
  <si>
    <t>BI Tournée</t>
  </si>
  <si>
    <t>BI Renfort</t>
  </si>
  <si>
    <t>Tournée BI / PI</t>
  </si>
  <si>
    <t>Renfort CI BI / PI</t>
  </si>
  <si>
    <t>V1</t>
  </si>
  <si>
    <t>VT</t>
  </si>
  <si>
    <t>V2</t>
  </si>
  <si>
    <t>V3</t>
  </si>
  <si>
    <t>VSAV 1</t>
  </si>
  <si>
    <t>VSAV 2</t>
  </si>
  <si>
    <t>EP4</t>
  </si>
  <si>
    <t>EP6</t>
  </si>
  <si>
    <t>Colonne1</t>
  </si>
  <si>
    <t>Colonne2</t>
  </si>
  <si>
    <t>Vigouroux</t>
  </si>
  <si>
    <t>Marie</t>
  </si>
  <si>
    <t>Lamalle</t>
  </si>
  <si>
    <t>Hangard</t>
  </si>
  <si>
    <t>Gueidon</t>
  </si>
  <si>
    <t>Garnet</t>
  </si>
  <si>
    <t>Fournier</t>
  </si>
  <si>
    <t>Falco</t>
  </si>
  <si>
    <t>Elouaryaghly</t>
  </si>
  <si>
    <t>Diantété</t>
  </si>
  <si>
    <t>Dardet</t>
  </si>
  <si>
    <t>Campetto</t>
  </si>
  <si>
    <t>Bouvier</t>
  </si>
  <si>
    <t>Aitchaouche</t>
  </si>
  <si>
    <t>Romy</t>
  </si>
  <si>
    <t>Monjol</t>
  </si>
  <si>
    <t>Lempereur</t>
  </si>
  <si>
    <t>Koualed</t>
  </si>
  <si>
    <t>Givory</t>
  </si>
  <si>
    <t>Dubergey</t>
  </si>
  <si>
    <t>Azehaf</t>
  </si>
  <si>
    <t>Zingarelli</t>
  </si>
  <si>
    <t>Parszevski</t>
  </si>
  <si>
    <t>Lesbegueries</t>
  </si>
  <si>
    <t>Lacoste</t>
  </si>
  <si>
    <t>Haidara</t>
  </si>
  <si>
    <t>Gonzalez M</t>
  </si>
  <si>
    <t>Gabelle</t>
  </si>
  <si>
    <t>Desmond</t>
  </si>
  <si>
    <t>Yelles</t>
  </si>
  <si>
    <t>Soukiassian</t>
  </si>
  <si>
    <t>Le Goff</t>
  </si>
  <si>
    <t>Gendre</t>
  </si>
  <si>
    <t>Delort</t>
  </si>
  <si>
    <t>Crotti</t>
  </si>
  <si>
    <t>Verdon</t>
  </si>
  <si>
    <t>Chanseaume</t>
  </si>
  <si>
    <t>Fourcroy</t>
  </si>
  <si>
    <t>Berton</t>
  </si>
  <si>
    <t>David Vtine</t>
  </si>
  <si>
    <t>Duhamel</t>
  </si>
  <si>
    <t>Hervy</t>
  </si>
  <si>
    <t>Borie</t>
  </si>
  <si>
    <t>Xu</t>
  </si>
  <si>
    <t>Penichon</t>
  </si>
  <si>
    <t>Tohno M</t>
  </si>
  <si>
    <t>Huot</t>
  </si>
  <si>
    <t>Antoniotti</t>
  </si>
  <si>
    <t>Lanseau</t>
  </si>
  <si>
    <t>Gonzalez D</t>
  </si>
  <si>
    <t>Portron</t>
  </si>
  <si>
    <t>Jamme</t>
  </si>
  <si>
    <t>Labaste</t>
  </si>
  <si>
    <t>Renoux</t>
  </si>
  <si>
    <t>Tohno T</t>
  </si>
  <si>
    <t>Diaz L</t>
  </si>
  <si>
    <t>Chambaudry</t>
  </si>
  <si>
    <t>Baret</t>
  </si>
  <si>
    <t>Sangaré</t>
  </si>
  <si>
    <t>NOM</t>
  </si>
  <si>
    <t>Fourgon</t>
  </si>
  <si>
    <t>Fg</t>
  </si>
  <si>
    <t>Tohno.T</t>
  </si>
  <si>
    <t>Sowu</t>
  </si>
  <si>
    <t>Diarra</t>
  </si>
  <si>
    <t>A1</t>
  </si>
  <si>
    <t>A2</t>
  </si>
  <si>
    <t>A4</t>
  </si>
  <si>
    <t>A5</t>
  </si>
  <si>
    <t>A3</t>
  </si>
  <si>
    <t>A6</t>
  </si>
  <si>
    <t>A7</t>
  </si>
  <si>
    <t>Tot
dispo</t>
  </si>
  <si>
    <t>A8</t>
  </si>
  <si>
    <t>A9</t>
  </si>
  <si>
    <t>A10</t>
  </si>
  <si>
    <t>A11</t>
  </si>
  <si>
    <t>A12</t>
  </si>
  <si>
    <t>BT</t>
  </si>
  <si>
    <t>Tohno.M</t>
  </si>
  <si>
    <t>BR</t>
  </si>
  <si>
    <t>Tournée BI</t>
  </si>
  <si>
    <t>Renfort BI</t>
  </si>
  <si>
    <t>ok</t>
  </si>
  <si>
    <t>Nbre d'astreinte</t>
  </si>
  <si>
    <t>Sem en ciurs</t>
  </si>
  <si>
    <t>Sem précedentes</t>
  </si>
  <si>
    <t>Nbre "Oui" restant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</si>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</sst>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)\ _€_ ;_ * \(#,##0\)\ _€_ ;_ * &quot;-&quot;_)\ _€_ ;_ @_ "/>
    <numFmt numFmtId="43" formatCode="_ * #,##0.00_)\ _€_ ;_ * \(#,##0.00\)\ _€_ ;_ * &quot;-&quot;??_)\ _€_ ;_ @_ "/>
    <numFmt numFmtId="164" formatCode="#"/>
    <numFmt numFmtId="165" formatCode="&quot;Semaine N° &quot;#"/>
    <numFmt numFmtId="166" formatCode="&quot;Du &quot;dddd\ dd\ mmmm\ yyyy"/>
    <numFmt numFmtId="167" formatCode="&quot;au &quot;dddd\ dd\ mmmm\ yyyy"/>
    <numFmt numFmtId="168" formatCode="dddd\ dd/mm"/>
    <numFmt numFmtId="169" formatCode="dddd\ dd\ mmmm\ yyyy"/>
    <numFmt numFmtId="170" formatCode="&quot;Semaine n° &quot;0"/>
    <numFmt numFmtId="171" formatCode="&quot;Du &quot;dd\ mmmm\ yyyy"/>
    <numFmt numFmtId="172" formatCode="&quot;Au &quot;dd\ mmmm\ yyyy"/>
    <numFmt numFmtId="173" formatCode="&quot;Sem. &quot;0"/>
    <numFmt numFmtId="174" formatCode="_ * #,##0_);_ * \(#,##0\)_ ;_ * &quot;-&quot;_)_ ;_ @_ "/>
  </numFmts>
  <fonts count="51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i/>
      <u/>
      <sz val="16"/>
      <name val="Times New Roman"/>
      <family val="1"/>
    </font>
    <font>
      <sz val="12"/>
      <name val="Times New Roman"/>
      <family val="1"/>
    </font>
    <font>
      <b/>
      <i/>
      <u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4"/>
      <color rgb="FF0000FF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4"/>
      <color rgb="FFFF0000"/>
      <name val="Times New Roman"/>
      <family val="1"/>
    </font>
    <font>
      <sz val="14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</font>
    <font>
      <sz val="7"/>
      <name val="Times New Roman"/>
      <family val="1"/>
    </font>
    <font>
      <sz val="7"/>
      <color rgb="FF000000"/>
      <name val="Times New Roman"/>
      <family val="1"/>
    </font>
    <font>
      <b/>
      <sz val="7"/>
      <name val="Times New Roman"/>
      <family val="1"/>
    </font>
    <font>
      <sz val="7"/>
      <name val="Arial"/>
      <family val="2"/>
    </font>
    <font>
      <b/>
      <sz val="10"/>
      <color rgb="FF0066CC"/>
      <name val="Times New Roman"/>
      <family val="1"/>
    </font>
    <font>
      <sz val="13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i/>
      <sz val="10"/>
      <color theme="0" tint="-0.499984740745262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9"/>
      <name val="Times New Roman"/>
      <family val="1"/>
    </font>
    <font>
      <b/>
      <i/>
      <u/>
      <sz val="12"/>
      <name val="Times New Roman"/>
      <family val="1"/>
    </font>
    <font>
      <b/>
      <u/>
      <sz val="10"/>
      <color rgb="FFFF000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Arial"/>
      <family val="2"/>
    </font>
    <font>
      <b/>
      <i/>
      <u/>
      <sz val="10"/>
      <name val="Times New Roman"/>
      <family val="1"/>
    </font>
    <font>
      <sz val="9"/>
      <color rgb="FF0000FF"/>
      <name val="Times New Roman"/>
      <family val="1"/>
    </font>
    <font>
      <sz val="10"/>
      <color theme="0" tint="-0.249977111117893"/>
      <name val="Arial"/>
      <family val="2"/>
    </font>
    <font>
      <b/>
      <sz val="12"/>
      <color rgb="FFFFFFFF"/>
      <name val="Times New Roman"/>
      <family val="1"/>
    </font>
    <font>
      <b/>
      <sz val="10"/>
      <color theme="0"/>
      <name val="Arial"/>
      <family val="2"/>
    </font>
    <font>
      <sz val="10"/>
      <color theme="0" tint="-0.249977111117893"/>
      <name val="Times New Roman"/>
      <family val="1"/>
    </font>
    <font>
      <sz val="11"/>
      <color theme="0" tint="-0.249977111117893"/>
      <name val="Calibri"/>
      <family val="2"/>
      <scheme val="minor"/>
    </font>
    <font>
      <i/>
      <u/>
      <sz val="10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b/>
      <sz val="12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0"/>
      <color theme="0" tint="-0.249977111117893"/>
      <name val="Times New Roman"/>
      <family val="1"/>
    </font>
    <font>
      <b/>
      <sz val="10"/>
      <color indexed="81"/>
      <name val="Calibri"/>
    </font>
    <font>
      <b/>
      <sz val="14"/>
      <color indexed="81"/>
      <name val="Calibri"/>
    </font>
    <font>
      <sz val="12"/>
      <color rgb="FF000000"/>
      <name val="Arial"/>
    </font>
    <font>
      <sz val="8"/>
      <color rgb="FF000000"/>
      <name val="Arial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CC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CC99"/>
        <bgColor rgb="FFFFCC99"/>
      </patternFill>
    </fill>
    <fill>
      <patternFill patternType="solid">
        <fgColor rgb="FF0070C0"/>
        <bgColor rgb="FF0000FF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FFFF"/>
      </patternFill>
    </fill>
    <fill>
      <patternFill patternType="solid">
        <fgColor indexed="55"/>
        <bgColor indexed="22"/>
      </patternFill>
    </fill>
    <fill>
      <patternFill patternType="solid">
        <fgColor theme="9"/>
        <bgColor rgb="FFE6E6E6"/>
      </patternFill>
    </fill>
    <fill>
      <patternFill patternType="solid">
        <fgColor theme="5"/>
        <bgColor rgb="FFE6E6E6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981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6E6E6"/>
      </patternFill>
    </fill>
  </fills>
  <borders count="151">
    <border>
      <left/>
      <right/>
      <top/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medium">
        <color auto="1"/>
      </left>
      <right/>
      <top style="medium">
        <color auto="1"/>
      </top>
      <bottom style="hair">
        <color rgb="FF000000"/>
      </bottom>
      <diagonal/>
    </border>
    <border>
      <left/>
      <right/>
      <top style="medium">
        <color auto="1"/>
      </top>
      <bottom style="hair">
        <color rgb="FF000000"/>
      </bottom>
      <diagonal/>
    </border>
    <border>
      <left/>
      <right style="medium">
        <color auto="1"/>
      </right>
      <top style="medium">
        <color auto="1"/>
      </top>
      <bottom style="hair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/>
      <diagonal/>
    </border>
    <border>
      <left style="medium">
        <color auto="1"/>
      </left>
      <right/>
      <top style="thin">
        <color auto="1"/>
      </top>
      <bottom style="hair">
        <color rgb="FF000000"/>
      </bottom>
      <diagonal/>
    </border>
    <border>
      <left/>
      <right/>
      <top style="thin">
        <color auto="1"/>
      </top>
      <bottom style="hair">
        <color rgb="FF000000"/>
      </bottom>
      <diagonal/>
    </border>
    <border>
      <left/>
      <right style="thin">
        <color auto="1"/>
      </right>
      <top style="thin">
        <color auto="1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hair">
        <color rgb="FF000000"/>
      </bottom>
      <diagonal/>
    </border>
    <border>
      <left/>
      <right style="medium">
        <color auto="1"/>
      </right>
      <top style="thin">
        <color auto="1"/>
      </top>
      <bottom style="hair">
        <color rgb="FF000000"/>
      </bottom>
      <diagonal/>
    </border>
    <border>
      <left style="medium">
        <color auto="1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auto="1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auto="1"/>
      </right>
      <top/>
      <bottom style="medium">
        <color auto="1"/>
      </bottom>
      <diagonal/>
    </border>
    <border>
      <left style="hair">
        <color rgb="FF000000"/>
      </left>
      <right style="thin">
        <color auto="1"/>
      </right>
      <top style="hair">
        <color rgb="FF000000"/>
      </top>
      <bottom style="medium">
        <color auto="1"/>
      </bottom>
      <diagonal/>
    </border>
    <border>
      <left style="thin">
        <color auto="1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auto="1"/>
      </right>
      <top/>
      <bottom style="hair">
        <color rgb="FF000000"/>
      </bottom>
      <diagonal/>
    </border>
    <border>
      <left style="hair">
        <color rgb="FF000000"/>
      </left>
      <right style="medium">
        <color auto="1"/>
      </right>
      <top style="medium">
        <color auto="1"/>
      </top>
      <bottom style="hair">
        <color rgb="FF000000"/>
      </bottom>
      <diagonal/>
    </border>
    <border>
      <left style="medium">
        <color auto="1"/>
      </left>
      <right style="hair">
        <color rgb="FF000000"/>
      </right>
      <top style="medium">
        <color auto="1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auto="1"/>
      </top>
      <bottom style="hair">
        <color rgb="FF000000"/>
      </bottom>
      <diagonal/>
    </border>
    <border>
      <left style="hair">
        <color rgb="FF000000"/>
      </left>
      <right style="thin">
        <color auto="1"/>
      </right>
      <top style="medium">
        <color auto="1"/>
      </top>
      <bottom style="hair">
        <color rgb="FF000000"/>
      </bottom>
      <diagonal/>
    </border>
    <border>
      <left style="thin">
        <color auto="1"/>
      </left>
      <right style="hair">
        <color rgb="FF000000"/>
      </right>
      <top style="medium">
        <color auto="1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auto="1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thin">
        <color rgb="FF000000"/>
      </left>
      <right style="medium">
        <color auto="1"/>
      </right>
      <top/>
      <bottom style="hair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/>
      <bottom style="hair">
        <color rgb="FF000000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rgb="FFFF0000"/>
      </left>
      <right/>
      <top style="thin">
        <color auto="1"/>
      </top>
      <bottom/>
      <diagonal/>
    </border>
    <border>
      <left style="double">
        <color rgb="FFFF0000"/>
      </left>
      <right/>
      <top/>
      <bottom style="thin">
        <color auto="1"/>
      </bottom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 style="medium">
        <color auto="1"/>
      </right>
      <top style="medium">
        <color auto="1"/>
      </top>
      <bottom/>
      <diagonal/>
    </border>
    <border>
      <left style="double">
        <color rgb="FFFF0000"/>
      </left>
      <right style="medium">
        <color auto="1"/>
      </right>
      <top/>
      <bottom/>
      <diagonal/>
    </border>
    <border>
      <left style="double">
        <color rgb="FFFF000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FF0000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FF0000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rgb="FFFF0000"/>
      </right>
      <top style="thin">
        <color auto="1"/>
      </top>
      <bottom/>
      <diagonal/>
    </border>
    <border>
      <left/>
      <right style="double">
        <color rgb="FFFF0000"/>
      </right>
      <top/>
      <bottom style="thin">
        <color auto="1"/>
      </bottom>
      <diagonal/>
    </border>
    <border>
      <left/>
      <right style="double">
        <color rgb="FFFF0000"/>
      </right>
      <top/>
      <bottom/>
      <diagonal/>
    </border>
    <border>
      <left style="medium">
        <color auto="1"/>
      </left>
      <right style="double">
        <color rgb="FFFF0000"/>
      </right>
      <top style="medium">
        <color auto="1"/>
      </top>
      <bottom/>
      <diagonal/>
    </border>
    <border>
      <left style="medium">
        <color auto="1"/>
      </left>
      <right style="double">
        <color rgb="FFFF0000"/>
      </right>
      <top/>
      <bottom/>
      <diagonal/>
    </border>
    <border>
      <left style="medium">
        <color auto="1"/>
      </left>
      <right style="double">
        <color rgb="FFFF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rgb="FFFF0000"/>
      </right>
      <top style="thin">
        <color auto="1"/>
      </top>
      <bottom style="medium">
        <color auto="1"/>
      </bottom>
      <diagonal/>
    </border>
    <border>
      <left style="double">
        <color rgb="FFFF0000"/>
      </left>
      <right style="medium">
        <color theme="1"/>
      </right>
      <top style="medium">
        <color auto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medium">
        <color auto="1"/>
      </top>
      <bottom style="thin">
        <color theme="1"/>
      </bottom>
      <diagonal/>
    </border>
    <border>
      <left style="double">
        <color rgb="FFFF0000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double">
        <color rgb="FFFF0000"/>
      </left>
      <right style="medium">
        <color theme="1"/>
      </right>
      <top style="thin">
        <color theme="1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27" fillId="0" borderId="0"/>
    <xf numFmtId="0" fontId="41" fillId="18" borderId="0" applyNumberFormat="0" applyBorder="0" applyAlignment="0" applyProtection="0"/>
    <xf numFmtId="0" fontId="7" fillId="0" borderId="0"/>
    <xf numFmtId="0" fontId="41" fillId="18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393">
    <xf numFmtId="0" fontId="0" fillId="0" borderId="0" xfId="0"/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164" fontId="12" fillId="0" borderId="0" xfId="0" applyNumberFormat="1" applyFont="1" applyAlignment="1">
      <alignment horizontal="center" vertical="center"/>
    </xf>
    <xf numFmtId="164" fontId="14" fillId="0" borderId="10" xfId="0" applyNumberFormat="1" applyFont="1" applyBorder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164" fontId="15" fillId="0" borderId="12" xfId="0" applyNumberFormat="1" applyFon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164" fontId="16" fillId="6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vertical="center"/>
    </xf>
    <xf numFmtId="164" fontId="14" fillId="0" borderId="24" xfId="0" applyNumberFormat="1" applyFont="1" applyBorder="1" applyAlignment="1">
      <alignment horizontal="center" vertical="center"/>
    </xf>
    <xf numFmtId="164" fontId="14" fillId="0" borderId="25" xfId="0" applyNumberFormat="1" applyFont="1" applyBorder="1" applyAlignment="1">
      <alignment horizontal="center" vertical="center"/>
    </xf>
    <xf numFmtId="164" fontId="14" fillId="0" borderId="26" xfId="0" applyNumberFormat="1" applyFont="1" applyBorder="1" applyAlignment="1">
      <alignment horizontal="center" vertical="center"/>
    </xf>
    <xf numFmtId="164" fontId="16" fillId="0" borderId="24" xfId="0" applyNumberFormat="1" applyFont="1" applyBorder="1" applyAlignment="1">
      <alignment horizontal="center" vertical="center"/>
    </xf>
    <xf numFmtId="164" fontId="16" fillId="0" borderId="25" xfId="0" applyNumberFormat="1" applyFont="1" applyBorder="1" applyAlignment="1">
      <alignment horizontal="center" vertical="center"/>
    </xf>
    <xf numFmtId="164" fontId="16" fillId="6" borderId="25" xfId="0" applyNumberFormat="1" applyFont="1" applyFill="1" applyBorder="1" applyAlignment="1">
      <alignment horizontal="center" vertical="center"/>
    </xf>
    <xf numFmtId="164" fontId="16" fillId="0" borderId="27" xfId="0" applyNumberFormat="1" applyFont="1" applyBorder="1" applyAlignment="1">
      <alignment horizontal="center" vertical="center"/>
    </xf>
    <xf numFmtId="164" fontId="18" fillId="6" borderId="29" xfId="0" applyNumberFormat="1" applyFont="1" applyFill="1" applyBorder="1" applyAlignment="1">
      <alignment horizontal="center" vertical="center"/>
    </xf>
    <xf numFmtId="164" fontId="16" fillId="0" borderId="30" xfId="0" applyNumberFormat="1" applyFont="1" applyBorder="1" applyAlignment="1">
      <alignment horizontal="center" vertical="center"/>
    </xf>
    <xf numFmtId="164" fontId="18" fillId="6" borderId="26" xfId="0" applyNumberFormat="1" applyFont="1" applyFill="1" applyBorder="1" applyAlignment="1">
      <alignment horizontal="center" vertical="center"/>
    </xf>
    <xf numFmtId="164" fontId="16" fillId="0" borderId="29" xfId="0" applyNumberFormat="1" applyFont="1" applyBorder="1" applyAlignment="1">
      <alignment horizontal="center" vertical="center"/>
    </xf>
    <xf numFmtId="164" fontId="16" fillId="0" borderId="26" xfId="0" applyNumberFormat="1" applyFont="1" applyBorder="1" applyAlignment="1">
      <alignment horizontal="center" vertical="center"/>
    </xf>
    <xf numFmtId="164" fontId="10" fillId="0" borderId="10" xfId="0" applyNumberFormat="1" applyFont="1" applyFill="1" applyBorder="1" applyAlignment="1">
      <alignment horizontal="center" vertical="center"/>
    </xf>
    <xf numFmtId="164" fontId="10" fillId="0" borderId="23" xfId="0" applyNumberFormat="1" applyFont="1" applyFill="1" applyBorder="1" applyAlignment="1">
      <alignment horizontal="center" vertical="center"/>
    </xf>
    <xf numFmtId="164" fontId="20" fillId="0" borderId="31" xfId="0" applyNumberFormat="1" applyFont="1" applyFill="1" applyBorder="1" applyAlignment="1">
      <alignment horizontal="center" vertical="center"/>
    </xf>
    <xf numFmtId="164" fontId="20" fillId="0" borderId="32" xfId="0" applyNumberFormat="1" applyFont="1" applyFill="1" applyBorder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4" fontId="22" fillId="0" borderId="10" xfId="0" applyNumberFormat="1" applyFont="1" applyBorder="1" applyAlignment="1">
      <alignment horizontal="center" vertical="center"/>
    </xf>
    <xf numFmtId="164" fontId="22" fillId="0" borderId="11" xfId="0" applyNumberFormat="1" applyFont="1" applyBorder="1" applyAlignment="1">
      <alignment horizontal="center" vertical="center"/>
    </xf>
    <xf numFmtId="164" fontId="22" fillId="6" borderId="11" xfId="0" applyNumberFormat="1" applyFont="1" applyFill="1" applyBorder="1" applyAlignment="1">
      <alignment horizontal="center" vertical="center"/>
    </xf>
    <xf numFmtId="164" fontId="10" fillId="0" borderId="33" xfId="0" applyNumberFormat="1" applyFont="1" applyBorder="1" applyAlignment="1">
      <alignment horizontal="center" vertical="center"/>
    </xf>
    <xf numFmtId="164" fontId="22" fillId="8" borderId="35" xfId="0" applyNumberFormat="1" applyFont="1" applyFill="1" applyBorder="1" applyAlignment="1">
      <alignment horizontal="center" vertical="center"/>
    </xf>
    <xf numFmtId="164" fontId="10" fillId="6" borderId="36" xfId="0" applyNumberFormat="1" applyFont="1" applyFill="1" applyBorder="1" applyAlignment="1">
      <alignment horizontal="center" vertical="center"/>
    </xf>
    <xf numFmtId="164" fontId="22" fillId="7" borderId="37" xfId="0" applyNumberFormat="1" applyFont="1" applyFill="1" applyBorder="1" applyAlignment="1">
      <alignment horizontal="center" vertical="center"/>
    </xf>
    <xf numFmtId="164" fontId="10" fillId="6" borderId="12" xfId="0" applyNumberFormat="1" applyFont="1" applyFill="1" applyBorder="1" applyAlignment="1">
      <alignment horizontal="center" vertical="center"/>
    </xf>
    <xf numFmtId="164" fontId="20" fillId="9" borderId="38" xfId="0" applyNumberFormat="1" applyFont="1" applyFill="1" applyBorder="1" applyAlignment="1">
      <alignment horizontal="center" vertical="center"/>
    </xf>
    <xf numFmtId="164" fontId="22" fillId="0" borderId="34" xfId="0" applyNumberFormat="1" applyFont="1" applyBorder="1" applyAlignment="1">
      <alignment horizontal="center" vertical="center"/>
    </xf>
    <xf numFmtId="164" fontId="22" fillId="0" borderId="36" xfId="0" applyNumberFormat="1" applyFont="1" applyBorder="1" applyAlignment="1">
      <alignment horizontal="center" vertical="center"/>
    </xf>
    <xf numFmtId="164" fontId="22" fillId="0" borderId="37" xfId="0" applyNumberFormat="1" applyFont="1" applyBorder="1" applyAlignment="1">
      <alignment horizontal="center" vertical="center"/>
    </xf>
    <xf numFmtId="164" fontId="22" fillId="0" borderId="33" xfId="0" applyNumberFormat="1" applyFont="1" applyBorder="1" applyAlignment="1">
      <alignment horizontal="center" vertical="center"/>
    </xf>
    <xf numFmtId="164" fontId="23" fillId="5" borderId="0" xfId="0" applyNumberFormat="1" applyFont="1" applyFill="1" applyAlignment="1">
      <alignment horizontal="center" vertical="center"/>
    </xf>
    <xf numFmtId="164" fontId="20" fillId="0" borderId="11" xfId="0" applyNumberFormat="1" applyFont="1" applyFill="1" applyBorder="1" applyAlignment="1">
      <alignment horizontal="center" vertical="center"/>
    </xf>
    <xf numFmtId="164" fontId="20" fillId="0" borderId="12" xfId="0" applyNumberFormat="1" applyFont="1" applyFill="1" applyBorder="1" applyAlignment="1">
      <alignment horizontal="center" vertical="center"/>
    </xf>
    <xf numFmtId="164" fontId="22" fillId="0" borderId="12" xfId="0" applyNumberFormat="1" applyFont="1" applyBorder="1" applyAlignment="1">
      <alignment horizontal="center" vertical="center"/>
    </xf>
    <xf numFmtId="164" fontId="22" fillId="7" borderId="10" xfId="0" applyNumberFormat="1" applyFont="1" applyFill="1" applyBorder="1" applyAlignment="1">
      <alignment horizontal="center" vertical="center"/>
    </xf>
    <xf numFmtId="164" fontId="22" fillId="8" borderId="11" xfId="0" applyNumberFormat="1" applyFont="1" applyFill="1" applyBorder="1" applyAlignment="1">
      <alignment horizontal="center" vertical="center"/>
    </xf>
    <xf numFmtId="164" fontId="10" fillId="6" borderId="39" xfId="0" applyNumberFormat="1" applyFont="1" applyFill="1" applyBorder="1" applyAlignment="1">
      <alignment horizontal="center" vertical="center"/>
    </xf>
    <xf numFmtId="164" fontId="22" fillId="7" borderId="40" xfId="0" applyNumberFormat="1" applyFont="1" applyFill="1" applyBorder="1" applyAlignment="1">
      <alignment horizontal="center" vertical="center"/>
    </xf>
    <xf numFmtId="164" fontId="22" fillId="0" borderId="39" xfId="0" applyNumberFormat="1" applyFont="1" applyBorder="1" applyAlignment="1">
      <alignment horizontal="center" vertical="center"/>
    </xf>
    <xf numFmtId="164" fontId="22" fillId="0" borderId="4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10" fillId="0" borderId="10" xfId="0" applyNumberFormat="1" applyFont="1" applyBorder="1" applyAlignment="1">
      <alignment horizontal="center" vertical="center"/>
    </xf>
    <xf numFmtId="164" fontId="10" fillId="0" borderId="23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4" fillId="6" borderId="39" xfId="0" applyNumberFormat="1" applyFont="1" applyFill="1" applyBorder="1" applyAlignment="1">
      <alignment horizontal="center" vertical="center"/>
    </xf>
    <xf numFmtId="164" fontId="22" fillId="8" borderId="25" xfId="0" applyNumberFormat="1" applyFont="1" applyFill="1" applyBorder="1" applyAlignment="1">
      <alignment horizontal="center" vertical="center"/>
    </xf>
    <xf numFmtId="164" fontId="10" fillId="6" borderId="29" xfId="0" applyNumberFormat="1" applyFont="1" applyFill="1" applyBorder="1" applyAlignment="1">
      <alignment horizontal="center" vertical="center"/>
    </xf>
    <xf numFmtId="164" fontId="22" fillId="7" borderId="30" xfId="0" applyNumberFormat="1" applyFont="1" applyFill="1" applyBorder="1" applyAlignment="1">
      <alignment horizontal="center" vertical="center"/>
    </xf>
    <xf numFmtId="164" fontId="23" fillId="0" borderId="41" xfId="0" applyNumberFormat="1" applyFont="1" applyBorder="1" applyAlignment="1">
      <alignment horizontal="center" vertical="center"/>
    </xf>
    <xf numFmtId="164" fontId="23" fillId="0" borderId="42" xfId="0" applyNumberFormat="1" applyFont="1" applyBorder="1" applyAlignment="1">
      <alignment horizontal="center" vertical="center"/>
    </xf>
    <xf numFmtId="164" fontId="21" fillId="0" borderId="43" xfId="0" applyNumberFormat="1" applyFont="1" applyBorder="1" applyAlignment="1">
      <alignment horizontal="center" vertical="center"/>
    </xf>
    <xf numFmtId="164" fontId="21" fillId="0" borderId="44" xfId="0" applyNumberFormat="1" applyFont="1" applyBorder="1" applyAlignment="1">
      <alignment horizontal="center" vertical="center"/>
    </xf>
    <xf numFmtId="164" fontId="21" fillId="0" borderId="45" xfId="0" applyNumberFormat="1" applyFont="1" applyBorder="1" applyAlignment="1">
      <alignment horizontal="center" vertical="center"/>
    </xf>
    <xf numFmtId="164" fontId="21" fillId="0" borderId="46" xfId="0" applyNumberFormat="1" applyFont="1" applyBorder="1" applyAlignment="1">
      <alignment horizontal="center" vertical="center"/>
    </xf>
    <xf numFmtId="164" fontId="21" fillId="0" borderId="47" xfId="0" applyNumberFormat="1" applyFont="1" applyBorder="1" applyAlignment="1">
      <alignment horizontal="center" vertical="center"/>
    </xf>
    <xf numFmtId="164" fontId="21" fillId="0" borderId="48" xfId="0" applyNumberFormat="1" applyFont="1" applyBorder="1" applyAlignment="1">
      <alignment horizontal="center" vertical="center"/>
    </xf>
    <xf numFmtId="164" fontId="21" fillId="0" borderId="49" xfId="0" applyNumberFormat="1" applyFont="1" applyBorder="1" applyAlignment="1">
      <alignment horizontal="center" vertical="center"/>
    </xf>
    <xf numFmtId="164" fontId="23" fillId="11" borderId="42" xfId="0" applyNumberFormat="1" applyFont="1" applyFill="1" applyBorder="1" applyAlignment="1">
      <alignment horizontal="center" vertical="center"/>
    </xf>
    <xf numFmtId="164" fontId="23" fillId="11" borderId="50" xfId="0" applyNumberFormat="1" applyFont="1" applyFill="1" applyBorder="1" applyAlignment="1">
      <alignment horizontal="center" vertical="center"/>
    </xf>
    <xf numFmtId="164" fontId="21" fillId="11" borderId="50" xfId="0" applyNumberFormat="1" applyFont="1" applyFill="1" applyBorder="1" applyAlignment="1">
      <alignment horizontal="center" vertical="center"/>
    </xf>
    <xf numFmtId="164" fontId="21" fillId="11" borderId="51" xfId="0" applyNumberFormat="1" applyFont="1" applyFill="1" applyBorder="1" applyAlignment="1">
      <alignment horizontal="center" vertical="center"/>
    </xf>
    <xf numFmtId="164" fontId="21" fillId="11" borderId="0" xfId="0" applyNumberFormat="1" applyFont="1" applyFill="1" applyBorder="1" applyAlignment="1">
      <alignment horizontal="center" vertical="center"/>
    </xf>
    <xf numFmtId="164" fontId="21" fillId="11" borderId="52" xfId="0" applyNumberFormat="1" applyFont="1" applyFill="1" applyBorder="1" applyAlignment="1">
      <alignment horizontal="center" vertical="center"/>
    </xf>
    <xf numFmtId="164" fontId="21" fillId="11" borderId="0" xfId="0" applyNumberFormat="1" applyFont="1" applyFill="1" applyAlignment="1">
      <alignment horizontal="center" vertical="center"/>
    </xf>
    <xf numFmtId="0" fontId="0" fillId="11" borderId="0" xfId="0" applyFont="1" applyFill="1" applyAlignment="1">
      <alignment vertical="center"/>
    </xf>
    <xf numFmtId="164" fontId="0" fillId="11" borderId="0" xfId="0" applyNumberFormat="1" applyFont="1" applyFill="1" applyAlignment="1">
      <alignment vertical="center"/>
    </xf>
    <xf numFmtId="0" fontId="6" fillId="0" borderId="51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164" fontId="6" fillId="0" borderId="53" xfId="0" applyNumberFormat="1" applyFont="1" applyBorder="1" applyAlignment="1">
      <alignment horizontal="center" vertical="center"/>
    </xf>
    <xf numFmtId="164" fontId="6" fillId="0" borderId="54" xfId="0" applyNumberFormat="1" applyFont="1" applyBorder="1" applyAlignment="1">
      <alignment horizontal="center" vertical="center"/>
    </xf>
    <xf numFmtId="164" fontId="6" fillId="0" borderId="5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6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59" xfId="0" applyFont="1" applyBorder="1" applyAlignment="1">
      <alignment horizontal="center" vertical="center"/>
    </xf>
    <xf numFmtId="0" fontId="26" fillId="0" borderId="59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7" fillId="0" borderId="0" xfId="1"/>
    <xf numFmtId="0" fontId="27" fillId="0" borderId="0" xfId="1" applyFont="1" applyAlignment="1">
      <alignment vertical="center"/>
    </xf>
    <xf numFmtId="0" fontId="27" fillId="0" borderId="0" xfId="1" applyFont="1" applyBorder="1" applyAlignment="1">
      <alignment vertical="center"/>
    </xf>
    <xf numFmtId="164" fontId="29" fillId="0" borderId="67" xfId="1" applyNumberFormat="1" applyFont="1" applyBorder="1" applyAlignment="1">
      <alignment horizontal="center" vertical="center"/>
    </xf>
    <xf numFmtId="164" fontId="29" fillId="0" borderId="68" xfId="1" applyNumberFormat="1" applyFont="1" applyBorder="1" applyAlignment="1">
      <alignment horizontal="center" vertical="center"/>
    </xf>
    <xf numFmtId="0" fontId="7" fillId="10" borderId="0" xfId="1" applyFont="1" applyFill="1" applyBorder="1"/>
    <xf numFmtId="0" fontId="22" fillId="10" borderId="0" xfId="1" applyFont="1" applyFill="1" applyBorder="1"/>
    <xf numFmtId="0" fontId="22" fillId="0" borderId="0" xfId="1" applyFont="1"/>
    <xf numFmtId="170" fontId="31" fillId="0" borderId="0" xfId="1" applyNumberFormat="1" applyFont="1" applyAlignment="1"/>
    <xf numFmtId="0" fontId="35" fillId="0" borderId="41" xfId="1" applyFont="1" applyBorder="1" applyAlignment="1">
      <alignment horizontal="center"/>
    </xf>
    <xf numFmtId="0" fontId="7" fillId="0" borderId="41" xfId="1" applyFont="1" applyFill="1" applyBorder="1" applyAlignment="1">
      <alignment horizontal="left" vertical="center"/>
    </xf>
    <xf numFmtId="0" fontId="7" fillId="10" borderId="0" xfId="1" applyFont="1" applyFill="1" applyBorder="1" applyAlignment="1">
      <alignment horizontal="center"/>
    </xf>
    <xf numFmtId="0" fontId="36" fillId="10" borderId="0" xfId="1" applyFont="1" applyFill="1" applyBorder="1"/>
    <xf numFmtId="0" fontId="37" fillId="17" borderId="0" xfId="0" applyFont="1" applyFill="1" applyAlignment="1"/>
    <xf numFmtId="0" fontId="35" fillId="0" borderId="42" xfId="1" applyFont="1" applyBorder="1" applyAlignment="1">
      <alignment horizontal="center"/>
    </xf>
    <xf numFmtId="0" fontId="6" fillId="2" borderId="56" xfId="1" applyFont="1" applyFill="1" applyBorder="1" applyAlignment="1"/>
    <xf numFmtId="0" fontId="7" fillId="0" borderId="56" xfId="1" applyFont="1" applyFill="1" applyBorder="1" applyAlignment="1"/>
    <xf numFmtId="0" fontId="7" fillId="0" borderId="71" xfId="1" applyFont="1" applyFill="1" applyBorder="1" applyAlignment="1">
      <alignment horizontal="left" vertical="center"/>
    </xf>
    <xf numFmtId="0" fontId="38" fillId="16" borderId="0" xfId="1" applyFont="1" applyFill="1" applyBorder="1" applyAlignment="1"/>
    <xf numFmtId="0" fontId="6" fillId="0" borderId="56" xfId="1" applyFont="1" applyFill="1" applyBorder="1" applyAlignment="1"/>
    <xf numFmtId="0" fontId="39" fillId="0" borderId="0" xfId="1" applyFont="1"/>
    <xf numFmtId="0" fontId="10" fillId="0" borderId="0" xfId="1" applyFont="1"/>
    <xf numFmtId="0" fontId="40" fillId="0" borderId="0" xfId="1" applyFont="1" applyAlignment="1"/>
    <xf numFmtId="0" fontId="0" fillId="0" borderId="69" xfId="0" applyFont="1" applyBorder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0" fontId="27" fillId="0" borderId="0" xfId="1" applyFont="1" applyAlignment="1"/>
    <xf numFmtId="0" fontId="7" fillId="19" borderId="0" xfId="1" applyFont="1" applyFill="1" applyBorder="1"/>
    <xf numFmtId="0" fontId="24" fillId="19" borderId="0" xfId="1" applyFont="1" applyFill="1" applyBorder="1" applyAlignment="1">
      <alignment horizontal="center"/>
    </xf>
    <xf numFmtId="0" fontId="22" fillId="19" borderId="0" xfId="1" applyFont="1" applyFill="1" applyBorder="1"/>
    <xf numFmtId="0" fontId="7" fillId="20" borderId="0" xfId="1" applyFont="1" applyFill="1" applyBorder="1"/>
    <xf numFmtId="0" fontId="24" fillId="20" borderId="0" xfId="1" applyFont="1" applyFill="1" applyBorder="1" applyAlignment="1">
      <alignment horizontal="center"/>
    </xf>
    <xf numFmtId="0" fontId="22" fillId="20" borderId="0" xfId="1" applyFont="1" applyFill="1" applyBorder="1"/>
    <xf numFmtId="0" fontId="0" fillId="21" borderId="69" xfId="0" applyFont="1" applyFill="1" applyBorder="1" applyAlignment="1">
      <alignment vertical="center"/>
    </xf>
    <xf numFmtId="0" fontId="7" fillId="20" borderId="67" xfId="1" applyFont="1" applyFill="1" applyBorder="1"/>
    <xf numFmtId="0" fontId="0" fillId="0" borderId="74" xfId="0" applyFont="1" applyBorder="1" applyAlignment="1">
      <alignment vertical="center"/>
    </xf>
    <xf numFmtId="0" fontId="0" fillId="2" borderId="69" xfId="0" applyFont="1" applyFill="1" applyBorder="1" applyAlignment="1">
      <alignment vertical="center"/>
    </xf>
    <xf numFmtId="0" fontId="0" fillId="22" borderId="69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22" borderId="0" xfId="0" applyFont="1" applyFill="1" applyAlignment="1">
      <alignment vertical="center"/>
    </xf>
    <xf numFmtId="0" fontId="27" fillId="23" borderId="0" xfId="1" applyFill="1"/>
    <xf numFmtId="0" fontId="27" fillId="21" borderId="0" xfId="1" applyFill="1"/>
    <xf numFmtId="0" fontId="0" fillId="24" borderId="0" xfId="0" applyFont="1" applyFill="1" applyAlignment="1">
      <alignment vertical="center"/>
    </xf>
    <xf numFmtId="0" fontId="0" fillId="24" borderId="69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4" borderId="6" xfId="0" applyFont="1" applyFill="1" applyBorder="1" applyAlignment="1">
      <alignment vertical="center"/>
    </xf>
    <xf numFmtId="0" fontId="0" fillId="0" borderId="75" xfId="0" applyFont="1" applyBorder="1" applyAlignment="1">
      <alignment vertical="center"/>
    </xf>
    <xf numFmtId="0" fontId="0" fillId="0" borderId="76" xfId="0" applyFont="1" applyBorder="1" applyAlignment="1">
      <alignment vertical="center"/>
    </xf>
    <xf numFmtId="0" fontId="0" fillId="2" borderId="73" xfId="0" applyFont="1" applyFill="1" applyBorder="1" applyAlignment="1">
      <alignment vertical="center"/>
    </xf>
    <xf numFmtId="41" fontId="0" fillId="0" borderId="0" xfId="5" applyNumberFormat="1" applyFont="1" applyAlignment="1">
      <alignment vertical="center"/>
    </xf>
    <xf numFmtId="0" fontId="0" fillId="0" borderId="0" xfId="0" applyAlignment="1">
      <alignment horizontal="center"/>
    </xf>
    <xf numFmtId="0" fontId="44" fillId="0" borderId="0" xfId="0" applyFont="1" applyAlignment="1">
      <alignment horizontal="center"/>
    </xf>
    <xf numFmtId="0" fontId="44" fillId="0" borderId="0" xfId="0" applyFont="1"/>
    <xf numFmtId="164" fontId="3" fillId="0" borderId="0" xfId="0" applyNumberFormat="1" applyFont="1" applyAlignment="1">
      <alignment vertical="center"/>
    </xf>
    <xf numFmtId="0" fontId="1" fillId="0" borderId="0" xfId="6" applyAlignment="1">
      <alignment vertical="center"/>
    </xf>
    <xf numFmtId="0" fontId="42" fillId="0" borderId="79" xfId="6" applyFont="1" applyBorder="1" applyAlignment="1">
      <alignment vertical="center"/>
    </xf>
    <xf numFmtId="0" fontId="42" fillId="0" borderId="78" xfId="6" applyFont="1" applyBorder="1" applyAlignment="1">
      <alignment vertical="center"/>
    </xf>
    <xf numFmtId="0" fontId="42" fillId="0" borderId="77" xfId="6" applyFont="1" applyBorder="1" applyAlignment="1">
      <alignment vertical="center"/>
    </xf>
    <xf numFmtId="0" fontId="42" fillId="0" borderId="99" xfId="6" applyFont="1" applyBorder="1" applyAlignment="1">
      <alignment horizontal="center" vertical="center"/>
    </xf>
    <xf numFmtId="0" fontId="42" fillId="0" borderId="100" xfId="6" applyFont="1" applyBorder="1" applyAlignment="1">
      <alignment horizontal="center" vertical="center"/>
    </xf>
    <xf numFmtId="0" fontId="42" fillId="0" borderId="101" xfId="6" applyFont="1" applyBorder="1" applyAlignment="1">
      <alignment horizontal="center" vertical="center"/>
    </xf>
    <xf numFmtId="0" fontId="42" fillId="7" borderId="99" xfId="6" applyFont="1" applyFill="1" applyBorder="1" applyAlignment="1">
      <alignment horizontal="center" vertical="center"/>
    </xf>
    <xf numFmtId="0" fontId="42" fillId="7" borderId="100" xfId="6" applyFont="1" applyFill="1" applyBorder="1" applyAlignment="1">
      <alignment horizontal="center" vertical="center"/>
    </xf>
    <xf numFmtId="0" fontId="42" fillId="7" borderId="101" xfId="6" applyFont="1" applyFill="1" applyBorder="1" applyAlignment="1">
      <alignment horizontal="center" vertical="center"/>
    </xf>
    <xf numFmtId="0" fontId="42" fillId="0" borderId="90" xfId="6" applyFont="1" applyBorder="1" applyAlignment="1">
      <alignment horizontal="center" vertical="center"/>
    </xf>
    <xf numFmtId="0" fontId="42" fillId="0" borderId="104" xfId="6" applyFont="1" applyBorder="1" applyAlignment="1">
      <alignment horizontal="center" vertical="center"/>
    </xf>
    <xf numFmtId="0" fontId="42" fillId="0" borderId="105" xfId="6" applyFont="1" applyBorder="1" applyAlignment="1">
      <alignment horizontal="center" vertical="center"/>
    </xf>
    <xf numFmtId="0" fontId="42" fillId="7" borderId="106" xfId="6" applyFont="1" applyFill="1" applyBorder="1" applyAlignment="1">
      <alignment vertical="center"/>
    </xf>
    <xf numFmtId="0" fontId="42" fillId="7" borderId="89" xfId="6" applyFont="1" applyFill="1" applyBorder="1" applyAlignment="1">
      <alignment vertical="center"/>
    </xf>
    <xf numFmtId="0" fontId="42" fillId="7" borderId="112" xfId="6" applyFont="1" applyFill="1" applyBorder="1" applyAlignment="1">
      <alignment vertical="center"/>
    </xf>
    <xf numFmtId="0" fontId="42" fillId="0" borderId="116" xfId="6" applyFont="1" applyBorder="1" applyAlignment="1">
      <alignment horizontal="center" vertical="center"/>
    </xf>
    <xf numFmtId="0" fontId="1" fillId="0" borderId="0" xfId="6" applyBorder="1" applyAlignment="1">
      <alignment vertical="center"/>
    </xf>
    <xf numFmtId="0" fontId="1" fillId="0" borderId="0" xfId="6" applyAlignment="1">
      <alignment horizontal="center" vertical="center"/>
    </xf>
    <xf numFmtId="0" fontId="1" fillId="0" borderId="0" xfId="6" applyBorder="1" applyAlignment="1">
      <alignment horizontal="center" vertical="center"/>
    </xf>
    <xf numFmtId="0" fontId="42" fillId="0" borderId="106" xfId="6" applyFont="1" applyFill="1" applyBorder="1" applyAlignment="1">
      <alignment vertical="center"/>
    </xf>
    <xf numFmtId="0" fontId="1" fillId="0" borderId="0" xfId="6" applyFill="1" applyAlignment="1">
      <alignment vertical="center"/>
    </xf>
    <xf numFmtId="0" fontId="42" fillId="0" borderId="89" xfId="6" applyFont="1" applyFill="1" applyBorder="1" applyAlignment="1">
      <alignment vertical="center"/>
    </xf>
    <xf numFmtId="0" fontId="42" fillId="0" borderId="112" xfId="6" applyFont="1" applyFill="1" applyBorder="1" applyAlignment="1">
      <alignment vertical="center"/>
    </xf>
    <xf numFmtId="0" fontId="0" fillId="0" borderId="0" xfId="0" applyFont="1" applyAlignment="1">
      <alignment vertical="center"/>
    </xf>
    <xf numFmtId="164" fontId="26" fillId="0" borderId="58" xfId="0" applyNumberFormat="1" applyFont="1" applyBorder="1" applyAlignment="1">
      <alignment horizontal="center" vertical="center"/>
    </xf>
    <xf numFmtId="164" fontId="26" fillId="0" borderId="60" xfId="0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6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164" fontId="29" fillId="0" borderId="57" xfId="1" applyNumberFormat="1" applyFont="1" applyBorder="1" applyAlignment="1">
      <alignment horizontal="center" vertical="center"/>
    </xf>
    <xf numFmtId="164" fontId="29" fillId="0" borderId="9" xfId="1" applyNumberFormat="1" applyFont="1" applyBorder="1" applyAlignment="1">
      <alignment horizontal="center" vertical="center"/>
    </xf>
    <xf numFmtId="0" fontId="0" fillId="24" borderId="75" xfId="0" applyFont="1" applyFill="1" applyBorder="1" applyAlignment="1">
      <alignment vertical="center"/>
    </xf>
    <xf numFmtId="164" fontId="0" fillId="0" borderId="0" xfId="0" applyNumberFormat="1" applyFont="1" applyBorder="1" applyAlignment="1">
      <alignment vertical="center"/>
    </xf>
    <xf numFmtId="0" fontId="27" fillId="0" borderId="120" xfId="1" applyFont="1" applyBorder="1" applyAlignment="1">
      <alignment vertical="center"/>
    </xf>
    <xf numFmtId="164" fontId="29" fillId="0" borderId="121" xfId="1" applyNumberFormat="1" applyFont="1" applyBorder="1" applyAlignment="1">
      <alignment horizontal="center" vertical="center"/>
    </xf>
    <xf numFmtId="164" fontId="29" fillId="0" borderId="122" xfId="1" applyNumberFormat="1" applyFont="1" applyBorder="1" applyAlignment="1">
      <alignment horizontal="center" vertical="center"/>
    </xf>
    <xf numFmtId="0" fontId="0" fillId="24" borderId="123" xfId="0" applyFont="1" applyFill="1" applyBorder="1" applyAlignment="1">
      <alignment vertical="center"/>
    </xf>
    <xf numFmtId="0" fontId="0" fillId="0" borderId="124" xfId="0" applyFont="1" applyBorder="1" applyAlignment="1">
      <alignment vertical="center"/>
    </xf>
    <xf numFmtId="0" fontId="0" fillId="0" borderId="125" xfId="0" applyFont="1" applyBorder="1" applyAlignment="1">
      <alignment vertical="center"/>
    </xf>
    <xf numFmtId="0" fontId="27" fillId="0" borderId="128" xfId="1" applyFont="1" applyBorder="1" applyAlignment="1">
      <alignment vertical="center"/>
    </xf>
    <xf numFmtId="164" fontId="29" fillId="0" borderId="129" xfId="1" applyNumberFormat="1" applyFont="1" applyBorder="1" applyAlignment="1">
      <alignment horizontal="center" vertical="center"/>
    </xf>
    <xf numFmtId="164" fontId="29" fillId="0" borderId="130" xfId="1" applyNumberFormat="1" applyFont="1" applyBorder="1" applyAlignment="1">
      <alignment horizontal="center" vertical="center"/>
    </xf>
    <xf numFmtId="0" fontId="0" fillId="24" borderId="131" xfId="0" applyFont="1" applyFill="1" applyBorder="1" applyAlignment="1">
      <alignment vertical="center"/>
    </xf>
    <xf numFmtId="0" fontId="0" fillId="0" borderId="131" xfId="0" applyFont="1" applyBorder="1" applyAlignment="1">
      <alignment vertical="center"/>
    </xf>
    <xf numFmtId="0" fontId="0" fillId="0" borderId="132" xfId="0" applyFont="1" applyBorder="1" applyAlignment="1">
      <alignment vertical="center"/>
    </xf>
    <xf numFmtId="0" fontId="7" fillId="20" borderId="121" xfId="1" applyFont="1" applyFill="1" applyBorder="1"/>
    <xf numFmtId="0" fontId="0" fillId="21" borderId="124" xfId="0" applyFont="1" applyFill="1" applyBorder="1" applyAlignment="1">
      <alignment vertical="center"/>
    </xf>
    <xf numFmtId="0" fontId="0" fillId="24" borderId="124" xfId="0" applyFont="1" applyFill="1" applyBorder="1" applyAlignment="1">
      <alignment vertical="center"/>
    </xf>
    <xf numFmtId="164" fontId="0" fillId="0" borderId="128" xfId="0" applyNumberFormat="1" applyFont="1" applyBorder="1" applyAlignment="1">
      <alignment vertical="center"/>
    </xf>
    <xf numFmtId="164" fontId="27" fillId="0" borderId="0" xfId="1" applyNumberFormat="1" applyFont="1" applyBorder="1" applyAlignment="1">
      <alignment horizontal="center" vertical="center"/>
    </xf>
    <xf numFmtId="0" fontId="7" fillId="0" borderId="133" xfId="1" applyFont="1" applyFill="1" applyBorder="1"/>
    <xf numFmtId="0" fontId="7" fillId="0" borderId="134" xfId="1" applyFont="1" applyFill="1" applyBorder="1"/>
    <xf numFmtId="0" fontId="7" fillId="0" borderId="135" xfId="1" applyFont="1" applyFill="1" applyBorder="1"/>
    <xf numFmtId="0" fontId="7" fillId="0" borderId="136" xfId="1" applyFont="1" applyFill="1" applyBorder="1"/>
    <xf numFmtId="0" fontId="7" fillId="0" borderId="137" xfId="1" applyFont="1" applyFill="1" applyBorder="1"/>
    <xf numFmtId="0" fontId="0" fillId="25" borderId="69" xfId="0" applyFont="1" applyFill="1" applyBorder="1" applyAlignment="1">
      <alignment vertical="center"/>
    </xf>
    <xf numFmtId="0" fontId="7" fillId="26" borderId="121" xfId="1" applyFont="1" applyFill="1" applyBorder="1"/>
    <xf numFmtId="0" fontId="7" fillId="26" borderId="67" xfId="1" applyFont="1" applyFill="1" applyBorder="1"/>
    <xf numFmtId="0" fontId="0" fillId="25" borderId="124" xfId="0" applyFont="1" applyFill="1" applyBorder="1" applyAlignment="1">
      <alignment vertical="center"/>
    </xf>
    <xf numFmtId="0" fontId="0" fillId="25" borderId="125" xfId="0" applyFont="1" applyFill="1" applyBorder="1" applyAlignment="1">
      <alignment vertical="center"/>
    </xf>
    <xf numFmtId="0" fontId="0" fillId="25" borderId="74" xfId="0" applyFont="1" applyFill="1" applyBorder="1" applyAlignment="1">
      <alignment vertical="center"/>
    </xf>
    <xf numFmtId="164" fontId="21" fillId="0" borderId="139" xfId="0" applyNumberFormat="1" applyFont="1" applyBorder="1" applyAlignment="1">
      <alignment horizontal="center" vertical="center"/>
    </xf>
    <xf numFmtId="164" fontId="21" fillId="0" borderId="138" xfId="0" applyNumberFormat="1" applyFont="1" applyBorder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64" fontId="0" fillId="23" borderId="0" xfId="0" applyNumberFormat="1" applyFont="1" applyFill="1" applyAlignment="1">
      <alignment horizontal="center" vertical="center"/>
    </xf>
    <xf numFmtId="41" fontId="0" fillId="0" borderId="141" xfId="5" applyNumberFormat="1" applyFont="1" applyBorder="1" applyAlignment="1">
      <alignment vertical="center"/>
    </xf>
    <xf numFmtId="41" fontId="0" fillId="0" borderId="142" xfId="5" applyNumberFormat="1" applyFont="1" applyBorder="1" applyAlignment="1">
      <alignment vertical="center"/>
    </xf>
    <xf numFmtId="0" fontId="42" fillId="0" borderId="47" xfId="6" applyFont="1" applyBorder="1" applyAlignment="1">
      <alignment vertical="center"/>
    </xf>
    <xf numFmtId="0" fontId="42" fillId="0" borderId="48" xfId="6" applyFont="1" applyBorder="1" applyAlignment="1">
      <alignment vertical="center"/>
    </xf>
    <xf numFmtId="0" fontId="42" fillId="0" borderId="49" xfId="6" applyFont="1" applyBorder="1" applyAlignment="1">
      <alignment vertical="center"/>
    </xf>
    <xf numFmtId="0" fontId="49" fillId="0" borderId="0" xfId="0" applyFont="1" applyAlignment="1">
      <alignment horizontal="center"/>
    </xf>
    <xf numFmtId="0" fontId="49" fillId="0" borderId="0" xfId="0" applyFont="1"/>
    <xf numFmtId="174" fontId="1" fillId="7" borderId="102" xfId="6" applyNumberFormat="1" applyFill="1" applyBorder="1" applyAlignment="1">
      <alignment vertical="center"/>
    </xf>
    <xf numFmtId="174" fontId="1" fillId="7" borderId="81" xfId="6" applyNumberFormat="1" applyFill="1" applyBorder="1" applyAlignment="1">
      <alignment vertical="center"/>
    </xf>
    <xf numFmtId="174" fontId="1" fillId="7" borderId="103" xfId="6" applyNumberFormat="1" applyFill="1" applyBorder="1" applyAlignment="1">
      <alignment vertical="center"/>
    </xf>
    <xf numFmtId="174" fontId="1" fillId="0" borderId="102" xfId="6" applyNumberFormat="1" applyBorder="1" applyAlignment="1">
      <alignment vertical="center"/>
    </xf>
    <xf numFmtId="174" fontId="1" fillId="0" borderId="81" xfId="6" applyNumberFormat="1" applyBorder="1" applyAlignment="1">
      <alignment vertical="center"/>
    </xf>
    <xf numFmtId="174" fontId="1" fillId="0" borderId="103" xfId="6" applyNumberFormat="1" applyBorder="1" applyAlignment="1">
      <alignment vertical="center"/>
    </xf>
    <xf numFmtId="174" fontId="1" fillId="7" borderId="97" xfId="6" applyNumberFormat="1" applyFill="1" applyBorder="1" applyAlignment="1">
      <alignment vertical="center"/>
    </xf>
    <xf numFmtId="174" fontId="1" fillId="7" borderId="56" xfId="6" applyNumberFormat="1" applyFill="1" applyBorder="1" applyAlignment="1">
      <alignment vertical="center"/>
    </xf>
    <xf numFmtId="174" fontId="1" fillId="7" borderId="98" xfId="6" applyNumberFormat="1" applyFill="1" applyBorder="1" applyAlignment="1">
      <alignment vertical="center"/>
    </xf>
    <xf numFmtId="174" fontId="1" fillId="0" borderId="97" xfId="6" applyNumberFormat="1" applyBorder="1" applyAlignment="1">
      <alignment vertical="center"/>
    </xf>
    <xf numFmtId="174" fontId="1" fillId="0" borderId="56" xfId="6" applyNumberFormat="1" applyBorder="1" applyAlignment="1">
      <alignment vertical="center"/>
    </xf>
    <xf numFmtId="174" fontId="1" fillId="0" borderId="98" xfId="6" applyNumberFormat="1" applyBorder="1" applyAlignment="1">
      <alignment vertical="center"/>
    </xf>
    <xf numFmtId="174" fontId="1" fillId="7" borderId="99" xfId="6" applyNumberFormat="1" applyFill="1" applyBorder="1" applyAlignment="1">
      <alignment vertical="center"/>
    </xf>
    <xf numFmtId="174" fontId="1" fillId="7" borderId="100" xfId="6" applyNumberFormat="1" applyFill="1" applyBorder="1" applyAlignment="1">
      <alignment vertical="center"/>
    </xf>
    <xf numFmtId="174" fontId="1" fillId="7" borderId="101" xfId="6" applyNumberFormat="1" applyFill="1" applyBorder="1" applyAlignment="1">
      <alignment vertical="center"/>
    </xf>
    <xf numFmtId="174" fontId="1" fillId="0" borderId="99" xfId="6" applyNumberFormat="1" applyBorder="1" applyAlignment="1">
      <alignment vertical="center"/>
    </xf>
    <xf numFmtId="174" fontId="1" fillId="0" borderId="100" xfId="6" applyNumberFormat="1" applyBorder="1" applyAlignment="1">
      <alignment vertical="center"/>
    </xf>
    <xf numFmtId="174" fontId="1" fillId="0" borderId="101" xfId="6" applyNumberFormat="1" applyBorder="1" applyAlignment="1">
      <alignment vertical="center"/>
    </xf>
    <xf numFmtId="174" fontId="1" fillId="0" borderId="143" xfId="6" applyNumberFormat="1" applyBorder="1" applyAlignment="1">
      <alignment vertical="center"/>
    </xf>
    <xf numFmtId="174" fontId="1" fillId="0" borderId="144" xfId="6" applyNumberFormat="1" applyBorder="1" applyAlignment="1">
      <alignment vertical="center"/>
    </xf>
    <xf numFmtId="174" fontId="1" fillId="0" borderId="145" xfId="6" applyNumberFormat="1" applyBorder="1" applyAlignment="1">
      <alignment vertical="center"/>
    </xf>
    <xf numFmtId="174" fontId="1" fillId="7" borderId="107" xfId="6" applyNumberFormat="1" applyFill="1" applyBorder="1" applyAlignment="1">
      <alignment vertical="center"/>
    </xf>
    <xf numFmtId="174" fontId="1" fillId="7" borderId="95" xfId="6" applyNumberFormat="1" applyFill="1" applyBorder="1" applyAlignment="1">
      <alignment vertical="center"/>
    </xf>
    <xf numFmtId="174" fontId="1" fillId="7" borderId="108" xfId="6" applyNumberFormat="1" applyFill="1" applyBorder="1" applyAlignment="1">
      <alignment vertical="center"/>
    </xf>
    <xf numFmtId="174" fontId="45" fillId="0" borderId="109" xfId="6" applyNumberFormat="1" applyFont="1" applyBorder="1" applyAlignment="1">
      <alignment horizontal="center" vertical="center"/>
    </xf>
    <xf numFmtId="174" fontId="1" fillId="7" borderId="82" xfId="6" applyNumberFormat="1" applyFill="1" applyBorder="1" applyAlignment="1">
      <alignment vertical="center"/>
    </xf>
    <xf numFmtId="174" fontId="1" fillId="7" borderId="80" xfId="6" applyNumberFormat="1" applyFill="1" applyBorder="1" applyAlignment="1">
      <alignment vertical="center"/>
    </xf>
    <xf numFmtId="174" fontId="45" fillId="0" borderId="111" xfId="6" applyNumberFormat="1" applyFont="1" applyBorder="1" applyAlignment="1">
      <alignment horizontal="center" vertical="center"/>
    </xf>
    <xf numFmtId="174" fontId="1" fillId="7" borderId="113" xfId="6" applyNumberFormat="1" applyFill="1" applyBorder="1" applyAlignment="1">
      <alignment vertical="center"/>
    </xf>
    <xf numFmtId="174" fontId="1" fillId="7" borderId="114" xfId="6" applyNumberFormat="1" applyFill="1" applyBorder="1" applyAlignment="1">
      <alignment vertical="center"/>
    </xf>
    <xf numFmtId="174" fontId="1" fillId="7" borderId="115" xfId="6" applyNumberFormat="1" applyFill="1" applyBorder="1" applyAlignment="1">
      <alignment vertical="center"/>
    </xf>
    <xf numFmtId="174" fontId="45" fillId="0" borderId="93" xfId="6" applyNumberFormat="1" applyFont="1" applyBorder="1" applyAlignment="1">
      <alignment horizontal="center" vertical="center"/>
    </xf>
    <xf numFmtId="174" fontId="1" fillId="0" borderId="107" xfId="6" applyNumberFormat="1" applyFill="1" applyBorder="1" applyAlignment="1">
      <alignment vertical="center"/>
    </xf>
    <xf numFmtId="174" fontId="1" fillId="0" borderId="95" xfId="6" applyNumberFormat="1" applyFill="1" applyBorder="1" applyAlignment="1">
      <alignment vertical="center"/>
    </xf>
    <xf numFmtId="174" fontId="1" fillId="0" borderId="108" xfId="6" applyNumberFormat="1" applyFill="1" applyBorder="1" applyAlignment="1">
      <alignment vertical="center"/>
    </xf>
    <xf numFmtId="174" fontId="45" fillId="0" borderId="109" xfId="6" applyNumberFormat="1" applyFont="1" applyFill="1" applyBorder="1" applyAlignment="1">
      <alignment horizontal="center" vertical="center"/>
    </xf>
    <xf numFmtId="174" fontId="1" fillId="0" borderId="82" xfId="6" applyNumberFormat="1" applyFill="1" applyBorder="1" applyAlignment="1">
      <alignment vertical="center"/>
    </xf>
    <xf numFmtId="174" fontId="1" fillId="0" borderId="81" xfId="6" applyNumberFormat="1" applyFill="1" applyBorder="1" applyAlignment="1">
      <alignment vertical="center"/>
    </xf>
    <xf numFmtId="174" fontId="1" fillId="0" borderId="80" xfId="6" applyNumberFormat="1" applyFill="1" applyBorder="1" applyAlignment="1">
      <alignment vertical="center"/>
    </xf>
    <xf numFmtId="174" fontId="45" fillId="0" borderId="111" xfId="6" applyNumberFormat="1" applyFont="1" applyFill="1" applyBorder="1" applyAlignment="1">
      <alignment horizontal="center" vertical="center"/>
    </xf>
    <xf numFmtId="174" fontId="1" fillId="0" borderId="113" xfId="6" applyNumberFormat="1" applyFill="1" applyBorder="1" applyAlignment="1">
      <alignment vertical="center"/>
    </xf>
    <xf numFmtId="174" fontId="1" fillId="0" borderId="114" xfId="6" applyNumberFormat="1" applyFill="1" applyBorder="1" applyAlignment="1">
      <alignment vertical="center"/>
    </xf>
    <xf numFmtId="174" fontId="1" fillId="0" borderId="115" xfId="6" applyNumberFormat="1" applyFill="1" applyBorder="1" applyAlignment="1">
      <alignment vertical="center"/>
    </xf>
    <xf numFmtId="174" fontId="45" fillId="0" borderId="93" xfId="6" applyNumberFormat="1" applyFont="1" applyFill="1" applyBorder="1" applyAlignment="1">
      <alignment horizontal="center" vertical="center"/>
    </xf>
    <xf numFmtId="174" fontId="42" fillId="7" borderId="7" xfId="6" applyNumberFormat="1" applyFont="1" applyFill="1" applyBorder="1" applyAlignment="1">
      <alignment horizontal="center" vertical="center"/>
    </xf>
    <xf numFmtId="174" fontId="42" fillId="7" borderId="65" xfId="6" applyNumberFormat="1" applyFont="1" applyFill="1" applyBorder="1" applyAlignment="1">
      <alignment horizontal="center" vertical="center"/>
    </xf>
    <xf numFmtId="174" fontId="42" fillId="7" borderId="117" xfId="6" applyNumberFormat="1" applyFont="1" applyFill="1" applyBorder="1" applyAlignment="1">
      <alignment horizontal="center" vertical="center"/>
    </xf>
    <xf numFmtId="174" fontId="42" fillId="0" borderId="7" xfId="6" applyNumberFormat="1" applyFont="1" applyFill="1" applyBorder="1" applyAlignment="1">
      <alignment horizontal="center" vertical="center"/>
    </xf>
    <xf numFmtId="174" fontId="42" fillId="0" borderId="65" xfId="6" applyNumberFormat="1" applyFont="1" applyFill="1" applyBorder="1" applyAlignment="1">
      <alignment horizontal="center" vertical="center"/>
    </xf>
    <xf numFmtId="174" fontId="42" fillId="0" borderId="117" xfId="6" applyNumberFormat="1" applyFont="1" applyFill="1" applyBorder="1" applyAlignment="1">
      <alignment horizontal="center" vertical="center"/>
    </xf>
    <xf numFmtId="164" fontId="6" fillId="0" borderId="56" xfId="0" applyNumberFormat="1" applyFont="1" applyBorder="1" applyAlignment="1">
      <alignment horizontal="center" vertical="center"/>
    </xf>
    <xf numFmtId="0" fontId="0" fillId="0" borderId="146" xfId="0" applyFont="1" applyBorder="1" applyAlignment="1">
      <alignment horizontal="center" vertical="center"/>
    </xf>
    <xf numFmtId="164" fontId="21" fillId="11" borderId="56" xfId="0" applyNumberFormat="1" applyFont="1" applyFill="1" applyBorder="1" applyAlignment="1">
      <alignment horizontal="center" vertical="center"/>
    </xf>
    <xf numFmtId="164" fontId="21" fillId="0" borderId="94" xfId="0" applyNumberFormat="1" applyFont="1" applyBorder="1" applyAlignment="1">
      <alignment horizontal="center" vertical="center"/>
    </xf>
    <xf numFmtId="164" fontId="21" fillId="0" borderId="95" xfId="0" applyNumberFormat="1" applyFont="1" applyBorder="1" applyAlignment="1">
      <alignment horizontal="center" vertical="center"/>
    </xf>
    <xf numFmtId="164" fontId="21" fillId="0" borderId="96" xfId="0" applyNumberFormat="1" applyFont="1" applyBorder="1" applyAlignment="1">
      <alignment horizontal="center" vertical="center"/>
    </xf>
    <xf numFmtId="164" fontId="21" fillId="11" borderId="97" xfId="0" applyNumberFormat="1" applyFont="1" applyFill="1" applyBorder="1" applyAlignment="1">
      <alignment horizontal="center" vertical="center"/>
    </xf>
    <xf numFmtId="164" fontId="21" fillId="11" borderId="98" xfId="0" applyNumberFormat="1" applyFont="1" applyFill="1" applyBorder="1" applyAlignment="1">
      <alignment horizontal="center" vertical="center"/>
    </xf>
    <xf numFmtId="164" fontId="6" fillId="0" borderId="97" xfId="0" applyNumberFormat="1" applyFont="1" applyBorder="1" applyAlignment="1">
      <alignment horizontal="center" vertical="center"/>
    </xf>
    <xf numFmtId="164" fontId="6" fillId="0" borderId="98" xfId="0" applyNumberFormat="1" applyFont="1" applyBorder="1" applyAlignment="1">
      <alignment horizontal="center" vertical="center"/>
    </xf>
    <xf numFmtId="0" fontId="0" fillId="0" borderId="97" xfId="0" applyFont="1" applyBorder="1" applyAlignment="1">
      <alignment horizontal="center" vertical="center"/>
    </xf>
    <xf numFmtId="0" fontId="0" fillId="0" borderId="98" xfId="0" applyFont="1" applyBorder="1" applyAlignment="1">
      <alignment horizontal="center" vertical="center"/>
    </xf>
    <xf numFmtId="164" fontId="6" fillId="0" borderId="99" xfId="0" applyNumberFormat="1" applyFont="1" applyBorder="1" applyAlignment="1">
      <alignment horizontal="center" vertical="center"/>
    </xf>
    <xf numFmtId="164" fontId="6" fillId="0" borderId="100" xfId="0" applyNumberFormat="1" applyFont="1" applyBorder="1" applyAlignment="1">
      <alignment horizontal="center" vertical="center"/>
    </xf>
    <xf numFmtId="164" fontId="6" fillId="0" borderId="101" xfId="0" applyNumberFormat="1" applyFont="1" applyBorder="1" applyAlignment="1">
      <alignment horizontal="center" vertical="center"/>
    </xf>
    <xf numFmtId="164" fontId="21" fillId="0" borderId="0" xfId="0" applyNumberFormat="1" applyFont="1" applyBorder="1" applyAlignment="1">
      <alignment horizontal="center" vertical="center"/>
    </xf>
    <xf numFmtId="41" fontId="0" fillId="24" borderId="141" xfId="5" applyNumberFormat="1" applyFont="1" applyFill="1" applyBorder="1" applyAlignment="1">
      <alignment vertical="center"/>
    </xf>
    <xf numFmtId="0" fontId="42" fillId="0" borderId="91" xfId="6" applyFont="1" applyBorder="1" applyAlignment="1">
      <alignment vertical="center"/>
    </xf>
    <xf numFmtId="0" fontId="42" fillId="0" borderId="92" xfId="6" applyFont="1" applyBorder="1" applyAlignment="1">
      <alignment vertical="center"/>
    </xf>
    <xf numFmtId="41" fontId="0" fillId="2" borderId="141" xfId="5" applyNumberFormat="1" applyFont="1" applyFill="1" applyBorder="1" applyAlignment="1">
      <alignment vertical="center"/>
    </xf>
    <xf numFmtId="41" fontId="0" fillId="22" borderId="141" xfId="5" applyNumberFormat="1" applyFont="1" applyFill="1" applyBorder="1" applyAlignment="1">
      <alignment vertical="center"/>
    </xf>
    <xf numFmtId="164" fontId="23" fillId="0" borderId="50" xfId="0" applyNumberFormat="1" applyFont="1" applyBorder="1" applyAlignment="1">
      <alignment horizontal="center" vertical="center"/>
    </xf>
    <xf numFmtId="164" fontId="21" fillId="0" borderId="102" xfId="0" applyNumberFormat="1" applyFont="1" applyBorder="1" applyAlignment="1">
      <alignment horizontal="center" vertical="center"/>
    </xf>
    <xf numFmtId="164" fontId="21" fillId="0" borderId="81" xfId="0" applyNumberFormat="1" applyFont="1" applyBorder="1" applyAlignment="1">
      <alignment horizontal="center" vertical="center"/>
    </xf>
    <xf numFmtId="164" fontId="21" fillId="0" borderId="103" xfId="0" applyNumberFormat="1" applyFont="1" applyBorder="1" applyAlignment="1">
      <alignment horizontal="center" vertical="center"/>
    </xf>
    <xf numFmtId="164" fontId="10" fillId="0" borderId="42" xfId="0" applyNumberFormat="1" applyFont="1" applyBorder="1" applyAlignment="1">
      <alignment horizontal="center" vertical="center"/>
    </xf>
    <xf numFmtId="164" fontId="16" fillId="0" borderId="22" xfId="0" applyNumberFormat="1" applyFont="1" applyBorder="1" applyAlignment="1">
      <alignment horizontal="center" vertical="center"/>
    </xf>
    <xf numFmtId="164" fontId="16" fillId="0" borderId="23" xfId="0" applyNumberFormat="1" applyFont="1" applyBorder="1" applyAlignment="1">
      <alignment horizontal="center" vertical="center"/>
    </xf>
    <xf numFmtId="164" fontId="16" fillId="0" borderId="20" xfId="0" applyNumberFormat="1" applyFont="1" applyBorder="1" applyAlignment="1">
      <alignment horizontal="center" vertical="center"/>
    </xf>
    <xf numFmtId="164" fontId="16" fillId="0" borderId="21" xfId="0" applyNumberFormat="1" applyFont="1" applyBorder="1" applyAlignment="1">
      <alignment horizontal="center" vertical="center"/>
    </xf>
    <xf numFmtId="165" fontId="8" fillId="0" borderId="72" xfId="0" applyNumberFormat="1" applyFont="1" applyBorder="1" applyAlignment="1">
      <alignment horizontal="right" vertical="center"/>
    </xf>
    <xf numFmtId="169" fontId="34" fillId="14" borderId="42" xfId="1" applyNumberFormat="1" applyFont="1" applyFill="1" applyBorder="1" applyAlignment="1">
      <alignment horizontal="center"/>
    </xf>
    <xf numFmtId="169" fontId="34" fillId="14" borderId="70" xfId="1" applyNumberFormat="1" applyFont="1" applyFill="1" applyBorder="1" applyAlignment="1">
      <alignment horizontal="center"/>
    </xf>
    <xf numFmtId="169" fontId="34" fillId="14" borderId="71" xfId="1" applyNumberFormat="1" applyFont="1" applyFill="1" applyBorder="1" applyAlignment="1">
      <alignment horizontal="center"/>
    </xf>
    <xf numFmtId="168" fontId="11" fillId="4" borderId="3" xfId="0" applyNumberFormat="1" applyFont="1" applyFill="1" applyBorder="1" applyAlignment="1">
      <alignment horizontal="center" vertical="center"/>
    </xf>
    <xf numFmtId="168" fontId="11" fillId="4" borderId="4" xfId="0" applyNumberFormat="1" applyFont="1" applyFill="1" applyBorder="1" applyAlignment="1">
      <alignment horizontal="center" vertical="center"/>
    </xf>
    <xf numFmtId="168" fontId="11" fillId="4" borderId="5" xfId="0" applyNumberFormat="1" applyFont="1" applyFill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68" fontId="9" fillId="3" borderId="3" xfId="0" applyNumberFormat="1" applyFont="1" applyFill="1" applyBorder="1" applyAlignment="1">
      <alignment horizontal="center" vertical="center"/>
    </xf>
    <xf numFmtId="168" fontId="9" fillId="3" borderId="4" xfId="0" applyNumberFormat="1" applyFont="1" applyFill="1" applyBorder="1" applyAlignment="1">
      <alignment horizontal="center" vertical="center"/>
    </xf>
    <xf numFmtId="168" fontId="9" fillId="3" borderId="5" xfId="0" applyNumberFormat="1" applyFont="1" applyFill="1" applyBorder="1" applyAlignment="1">
      <alignment horizontal="center" vertical="center"/>
    </xf>
    <xf numFmtId="164" fontId="12" fillId="0" borderId="4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67" fontId="8" fillId="0" borderId="72" xfId="0" applyNumberFormat="1" applyFont="1" applyBorder="1" applyAlignment="1">
      <alignment horizontal="left" vertical="center"/>
    </xf>
    <xf numFmtId="166" fontId="8" fillId="0" borderId="72" xfId="0" applyNumberFormat="1" applyFont="1" applyBorder="1" applyAlignment="1">
      <alignment horizontal="right" vertical="center"/>
    </xf>
    <xf numFmtId="0" fontId="10" fillId="12" borderId="0" xfId="1" applyFont="1" applyFill="1" applyBorder="1" applyAlignment="1">
      <alignment horizontal="center"/>
    </xf>
    <xf numFmtId="0" fontId="7" fillId="0" borderId="0" xfId="1" applyFont="1" applyBorder="1"/>
    <xf numFmtId="0" fontId="32" fillId="15" borderId="0" xfId="1" applyFont="1" applyFill="1" applyBorder="1" applyAlignment="1">
      <alignment horizontal="center"/>
    </xf>
    <xf numFmtId="0" fontId="33" fillId="16" borderId="0" xfId="1" applyFont="1" applyFill="1" applyBorder="1"/>
    <xf numFmtId="0" fontId="10" fillId="13" borderId="0" xfId="1" applyFont="1" applyFill="1" applyBorder="1" applyAlignment="1">
      <alignment horizontal="center"/>
    </xf>
    <xf numFmtId="164" fontId="13" fillId="5" borderId="9" xfId="0" applyNumberFormat="1" applyFont="1" applyFill="1" applyBorder="1" applyAlignment="1">
      <alignment horizontal="center" vertical="center"/>
    </xf>
    <xf numFmtId="0" fontId="0" fillId="24" borderId="0" xfId="0" applyFont="1" applyFill="1" applyAlignment="1">
      <alignment horizontal="center" vertical="center"/>
    </xf>
    <xf numFmtId="164" fontId="16" fillId="0" borderId="14" xfId="0" applyNumberFormat="1" applyFont="1" applyBorder="1" applyAlignment="1">
      <alignment horizontal="center" vertical="center" wrapText="1"/>
    </xf>
    <xf numFmtId="0" fontId="19" fillId="0" borderId="28" xfId="0" applyFont="1" applyBorder="1" applyAlignment="1">
      <alignment vertical="center"/>
    </xf>
    <xf numFmtId="164" fontId="18" fillId="6" borderId="15" xfId="0" applyNumberFormat="1" applyFont="1" applyFill="1" applyBorder="1" applyAlignment="1">
      <alignment horizontal="center" vertical="center"/>
    </xf>
    <xf numFmtId="164" fontId="18" fillId="6" borderId="16" xfId="0" applyNumberFormat="1" applyFont="1" applyFill="1" applyBorder="1" applyAlignment="1">
      <alignment horizontal="center" vertical="center"/>
    </xf>
    <xf numFmtId="164" fontId="18" fillId="6" borderId="17" xfId="0" applyNumberFormat="1" applyFont="1" applyFill="1" applyBorder="1" applyAlignment="1">
      <alignment horizontal="center" vertical="center"/>
    </xf>
    <xf numFmtId="164" fontId="18" fillId="6" borderId="18" xfId="0" applyNumberFormat="1" applyFont="1" applyFill="1" applyBorder="1" applyAlignment="1">
      <alignment horizontal="center" vertical="center"/>
    </xf>
    <xf numFmtId="164" fontId="18" fillId="6" borderId="19" xfId="0" applyNumberFormat="1" applyFont="1" applyFill="1" applyBorder="1" applyAlignment="1">
      <alignment horizontal="center" vertical="center"/>
    </xf>
    <xf numFmtId="164" fontId="9" fillId="0" borderId="86" xfId="0" applyNumberFormat="1" applyFont="1" applyBorder="1" applyAlignment="1">
      <alignment horizontal="center" vertical="center"/>
    </xf>
    <xf numFmtId="164" fontId="9" fillId="0" borderId="87" xfId="0" applyNumberFormat="1" applyFont="1" applyBorder="1" applyAlignment="1">
      <alignment horizontal="center" vertical="center"/>
    </xf>
    <xf numFmtId="164" fontId="9" fillId="0" borderId="88" xfId="0" applyNumberFormat="1" applyFont="1" applyBorder="1" applyAlignment="1">
      <alignment horizontal="center" vertical="center"/>
    </xf>
    <xf numFmtId="164" fontId="10" fillId="0" borderId="83" xfId="0" applyNumberFormat="1" applyFont="1" applyBorder="1" applyAlignment="1">
      <alignment horizontal="center" vertical="center"/>
    </xf>
    <xf numFmtId="164" fontId="10" fillId="0" borderId="84" xfId="0" applyNumberFormat="1" applyFont="1" applyBorder="1" applyAlignment="1">
      <alignment horizontal="center" vertical="center"/>
    </xf>
    <xf numFmtId="164" fontId="10" fillId="0" borderId="85" xfId="0" applyNumberFormat="1" applyFont="1" applyBorder="1" applyAlignment="1">
      <alignment horizontal="center" vertical="center"/>
    </xf>
    <xf numFmtId="169" fontId="28" fillId="0" borderId="118" xfId="1" applyNumberFormat="1" applyFont="1" applyBorder="1" applyAlignment="1">
      <alignment horizontal="center" vertical="center"/>
    </xf>
    <xf numFmtId="169" fontId="28" fillId="0" borderId="62" xfId="1" applyNumberFormat="1" applyFont="1" applyBorder="1" applyAlignment="1">
      <alignment horizontal="center" vertical="center"/>
    </xf>
    <xf numFmtId="169" fontId="28" fillId="0" borderId="126" xfId="1" applyNumberFormat="1" applyFont="1" applyBorder="1" applyAlignment="1">
      <alignment horizontal="center" vertical="center"/>
    </xf>
    <xf numFmtId="169" fontId="28" fillId="0" borderId="119" xfId="1" applyNumberFormat="1" applyFont="1" applyBorder="1" applyAlignment="1">
      <alignment horizontal="center" vertical="center"/>
    </xf>
    <xf numFmtId="169" fontId="28" fillId="0" borderId="65" xfId="1" applyNumberFormat="1" applyFont="1" applyBorder="1" applyAlignment="1">
      <alignment horizontal="center" vertical="center"/>
    </xf>
    <xf numFmtId="169" fontId="28" fillId="0" borderId="127" xfId="1" applyNumberFormat="1" applyFont="1" applyBorder="1" applyAlignment="1">
      <alignment horizontal="center" vertical="center"/>
    </xf>
    <xf numFmtId="169" fontId="28" fillId="0" borderId="63" xfId="1" applyNumberFormat="1" applyFont="1" applyBorder="1" applyAlignment="1">
      <alignment horizontal="center" vertical="center"/>
    </xf>
    <xf numFmtId="169" fontId="28" fillId="0" borderId="66" xfId="1" applyNumberFormat="1" applyFont="1" applyBorder="1" applyAlignment="1">
      <alignment horizontal="center" vertical="center"/>
    </xf>
    <xf numFmtId="0" fontId="30" fillId="0" borderId="0" xfId="1" applyFont="1" applyAlignment="1">
      <alignment horizontal="center" vertical="center"/>
    </xf>
    <xf numFmtId="171" fontId="31" fillId="0" borderId="0" xfId="1" applyNumberFormat="1" applyFont="1" applyAlignment="1">
      <alignment horizontal="right"/>
    </xf>
    <xf numFmtId="172" fontId="31" fillId="0" borderId="0" xfId="1" applyNumberFormat="1" applyFont="1" applyAlignment="1">
      <alignment horizontal="left"/>
    </xf>
    <xf numFmtId="169" fontId="28" fillId="0" borderId="61" xfId="1" applyNumberFormat="1" applyFont="1" applyBorder="1" applyAlignment="1">
      <alignment horizontal="center" vertical="center"/>
    </xf>
    <xf numFmtId="169" fontId="28" fillId="0" borderId="64" xfId="1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 vertical="center"/>
    </xf>
    <xf numFmtId="0" fontId="0" fillId="24" borderId="140" xfId="0" applyFont="1" applyFill="1" applyBorder="1" applyAlignment="1">
      <alignment horizontal="center" vertical="center"/>
    </xf>
    <xf numFmtId="0" fontId="0" fillId="24" borderId="141" xfId="0" applyFont="1" applyFill="1" applyBorder="1" applyAlignment="1">
      <alignment horizontal="center" vertical="center"/>
    </xf>
    <xf numFmtId="0" fontId="0" fillId="22" borderId="140" xfId="0" applyFont="1" applyFill="1" applyBorder="1" applyAlignment="1">
      <alignment horizontal="center" vertical="center"/>
    </xf>
    <xf numFmtId="0" fontId="0" fillId="22" borderId="141" xfId="0" applyFont="1" applyFill="1" applyBorder="1" applyAlignment="1">
      <alignment horizontal="center" vertical="center"/>
    </xf>
    <xf numFmtId="0" fontId="0" fillId="2" borderId="140" xfId="0" applyFont="1" applyFill="1" applyBorder="1" applyAlignment="1">
      <alignment horizontal="center" vertical="center"/>
    </xf>
    <xf numFmtId="0" fontId="0" fillId="2" borderId="141" xfId="0" applyFont="1" applyFill="1" applyBorder="1" applyAlignment="1">
      <alignment horizontal="center" vertical="center"/>
    </xf>
    <xf numFmtId="0" fontId="50" fillId="24" borderId="147" xfId="0" applyFont="1" applyFill="1" applyBorder="1" applyAlignment="1">
      <alignment horizontal="center" vertical="center" wrapText="1"/>
    </xf>
    <xf numFmtId="0" fontId="50" fillId="24" borderId="148" xfId="0" applyFont="1" applyFill="1" applyBorder="1" applyAlignment="1">
      <alignment horizontal="center" vertical="center" wrapText="1"/>
    </xf>
    <xf numFmtId="0" fontId="50" fillId="24" borderId="149" xfId="0" applyFont="1" applyFill="1" applyBorder="1" applyAlignment="1">
      <alignment horizontal="center" vertical="center" wrapText="1"/>
    </xf>
    <xf numFmtId="0" fontId="0" fillId="24" borderId="61" xfId="0" applyFont="1" applyFill="1" applyBorder="1" applyAlignment="1">
      <alignment horizontal="center" vertical="center"/>
    </xf>
    <xf numFmtId="0" fontId="0" fillId="24" borderId="63" xfId="0" applyFont="1" applyFill="1" applyBorder="1" applyAlignment="1">
      <alignment horizontal="center" vertical="center"/>
    </xf>
    <xf numFmtId="0" fontId="0" fillId="2" borderId="61" xfId="0" applyFont="1" applyFill="1" applyBorder="1" applyAlignment="1">
      <alignment horizontal="center" vertical="center"/>
    </xf>
    <xf numFmtId="0" fontId="0" fillId="2" borderId="63" xfId="0" applyFont="1" applyFill="1" applyBorder="1" applyAlignment="1">
      <alignment horizontal="center" vertical="center"/>
    </xf>
    <xf numFmtId="0" fontId="50" fillId="2" borderId="147" xfId="0" applyFont="1" applyFill="1" applyBorder="1" applyAlignment="1">
      <alignment horizontal="center" vertical="center" wrapText="1"/>
    </xf>
    <xf numFmtId="0" fontId="50" fillId="2" borderId="148" xfId="0" applyFont="1" applyFill="1" applyBorder="1" applyAlignment="1">
      <alignment horizontal="center" vertical="center" wrapText="1"/>
    </xf>
    <xf numFmtId="0" fontId="50" fillId="2" borderId="149" xfId="0" applyFont="1" applyFill="1" applyBorder="1" applyAlignment="1">
      <alignment horizontal="center" vertical="center" wrapText="1"/>
    </xf>
    <xf numFmtId="0" fontId="50" fillId="22" borderId="147" xfId="0" applyFont="1" applyFill="1" applyBorder="1" applyAlignment="1">
      <alignment horizontal="center" vertical="center" wrapText="1"/>
    </xf>
    <xf numFmtId="0" fontId="50" fillId="22" borderId="148" xfId="0" applyFont="1" applyFill="1" applyBorder="1" applyAlignment="1">
      <alignment horizontal="center" vertical="center" wrapText="1"/>
    </xf>
    <xf numFmtId="0" fontId="50" fillId="22" borderId="150" xfId="0" applyFont="1" applyFill="1" applyBorder="1" applyAlignment="1">
      <alignment horizontal="center" vertical="center" wrapText="1"/>
    </xf>
    <xf numFmtId="0" fontId="0" fillId="22" borderId="150" xfId="0" applyFont="1" applyFill="1" applyBorder="1" applyAlignment="1">
      <alignment horizontal="center" vertical="center"/>
    </xf>
    <xf numFmtId="0" fontId="0" fillId="22" borderId="0" xfId="0" applyFont="1" applyFill="1" applyBorder="1" applyAlignment="1">
      <alignment horizontal="center" vertical="center"/>
    </xf>
    <xf numFmtId="173" fontId="42" fillId="0" borderId="94" xfId="6" applyNumberFormat="1" applyFont="1" applyBorder="1" applyAlignment="1">
      <alignment horizontal="center" vertical="center"/>
    </xf>
    <xf numFmtId="173" fontId="42" fillId="0" borderId="95" xfId="6" applyNumberFormat="1" applyFont="1" applyBorder="1" applyAlignment="1">
      <alignment horizontal="center" vertical="center"/>
    </xf>
    <xf numFmtId="173" fontId="42" fillId="0" borderId="96" xfId="6" applyNumberFormat="1" applyFont="1" applyBorder="1" applyAlignment="1">
      <alignment horizontal="center" vertical="center"/>
    </xf>
    <xf numFmtId="0" fontId="42" fillId="7" borderId="94" xfId="6" applyFont="1" applyFill="1" applyBorder="1" applyAlignment="1">
      <alignment horizontal="center" vertical="center"/>
    </xf>
    <xf numFmtId="0" fontId="42" fillId="7" borderId="95" xfId="6" applyFont="1" applyFill="1" applyBorder="1" applyAlignment="1">
      <alignment horizontal="center" vertical="center"/>
    </xf>
    <xf numFmtId="0" fontId="42" fillId="7" borderId="96" xfId="6" applyFont="1" applyFill="1" applyBorder="1" applyAlignment="1">
      <alignment horizontal="center" vertical="center"/>
    </xf>
    <xf numFmtId="0" fontId="42" fillId="7" borderId="91" xfId="6" applyFont="1" applyFill="1" applyBorder="1" applyAlignment="1">
      <alignment horizontal="center" vertical="center"/>
    </xf>
    <xf numFmtId="0" fontId="42" fillId="7" borderId="110" xfId="6" applyFont="1" applyFill="1" applyBorder="1" applyAlignment="1">
      <alignment horizontal="center" vertical="center"/>
    </xf>
    <xf numFmtId="0" fontId="42" fillId="7" borderId="92" xfId="6" applyFont="1" applyFill="1" applyBorder="1" applyAlignment="1">
      <alignment horizontal="center" vertical="center"/>
    </xf>
    <xf numFmtId="0" fontId="42" fillId="0" borderId="91" xfId="6" applyFont="1" applyFill="1" applyBorder="1" applyAlignment="1">
      <alignment horizontal="center" vertical="center"/>
    </xf>
    <xf numFmtId="0" fontId="42" fillId="0" borderId="110" xfId="6" applyFont="1" applyFill="1" applyBorder="1" applyAlignment="1">
      <alignment horizontal="center" vertical="center"/>
    </xf>
    <xf numFmtId="0" fontId="42" fillId="0" borderId="92" xfId="6" applyFont="1" applyFill="1" applyBorder="1" applyAlignment="1">
      <alignment horizontal="center" vertical="center"/>
    </xf>
  </cellXfs>
  <cellStyles count="7">
    <cellStyle name="Liste SPV" xfId="2"/>
    <cellStyle name="Milliers" xfId="5" builtinId="3"/>
    <cellStyle name="Normal" xfId="0" builtinId="0"/>
    <cellStyle name="Normal 2" xfId="1"/>
    <cellStyle name="Normal 3" xfId="3"/>
    <cellStyle name="Normal 4" xfId="6"/>
    <cellStyle name="SPV" xfId="4"/>
  </cellStyles>
  <dxfs count="441">
    <dxf>
      <font>
        <color rgb="FF006100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color theme="0"/>
      </font>
      <fill>
        <patternFill>
          <bgColor rgb="FF934BC9"/>
        </patternFill>
      </fill>
    </dxf>
    <dxf>
      <font>
        <color theme="0" tint="-4.9989318521683403E-2"/>
      </font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color theme="0"/>
      </font>
      <fill>
        <patternFill>
          <bgColor rgb="FF934BC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color theme="0"/>
      </font>
      <fill>
        <patternFill>
          <bgColor rgb="FF934BC9"/>
        </patternFill>
      </fill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</dxfs>
  <tableStyles count="0" defaultTableStyle="TableStyleMedium9" defaultPivotStyle="PivotStyleMedium7"/>
  <colors>
    <mruColors>
      <color rgb="FFC981FF"/>
      <color rgb="FFF9F9F9"/>
      <color rgb="FF934BC9"/>
      <color rgb="FF3693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au1" displayName="Tableau1" ref="A3:B23" totalsRowShown="0" headerRowDxfId="440" dataDxfId="439">
  <autoFilter ref="A3:B23"/>
  <tableColumns count="2">
    <tableColumn id="1" name="Colonne1" dataDxfId="438"/>
    <tableColumn id="2" name="Colonne2" dataDxfId="43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3:B23"/>
  <sheetViews>
    <sheetView workbookViewId="0">
      <selection activeCell="B24" sqref="B24"/>
    </sheetView>
  </sheetViews>
  <sheetFormatPr baseColWidth="10" defaultRowHeight="13" x14ac:dyDescent="0.15"/>
  <cols>
    <col min="1" max="1" width="12.83203125" style="147" customWidth="1"/>
    <col min="2" max="2" width="19.1640625" customWidth="1"/>
  </cols>
  <sheetData>
    <row r="3" spans="1:2" ht="16" x14ac:dyDescent="0.2">
      <c r="A3" s="148" t="s">
        <v>67</v>
      </c>
      <c r="B3" s="149" t="s">
        <v>68</v>
      </c>
    </row>
    <row r="4" spans="1:2" ht="16" x14ac:dyDescent="0.2">
      <c r="A4" s="148" t="s">
        <v>59</v>
      </c>
      <c r="B4" s="149" t="s">
        <v>63</v>
      </c>
    </row>
    <row r="5" spans="1:2" ht="16" x14ac:dyDescent="0.2">
      <c r="A5" s="148" t="s">
        <v>61</v>
      </c>
      <c r="B5" s="149" t="s">
        <v>64</v>
      </c>
    </row>
    <row r="6" spans="1:2" ht="16" x14ac:dyDescent="0.2">
      <c r="A6" s="148" t="s">
        <v>62</v>
      </c>
      <c r="B6" s="149" t="s">
        <v>39</v>
      </c>
    </row>
    <row r="7" spans="1:2" ht="16" x14ac:dyDescent="0.2">
      <c r="A7" s="148" t="s">
        <v>40</v>
      </c>
      <c r="B7" s="149" t="s">
        <v>65</v>
      </c>
    </row>
    <row r="8" spans="1:2" ht="16" x14ac:dyDescent="0.2">
      <c r="A8" s="148" t="s">
        <v>41</v>
      </c>
      <c r="B8" s="149" t="s">
        <v>66</v>
      </c>
    </row>
    <row r="9" spans="1:2" ht="16" x14ac:dyDescent="0.2">
      <c r="A9" s="148" t="s">
        <v>60</v>
      </c>
      <c r="B9" s="149" t="s">
        <v>42</v>
      </c>
    </row>
    <row r="10" spans="1:2" ht="16" x14ac:dyDescent="0.2">
      <c r="A10" s="148" t="s">
        <v>134</v>
      </c>
      <c r="B10" s="149" t="s">
        <v>43</v>
      </c>
    </row>
    <row r="11" spans="1:2" ht="16" x14ac:dyDescent="0.2">
      <c r="A11" s="148" t="s">
        <v>135</v>
      </c>
      <c r="B11" s="149" t="s">
        <v>44</v>
      </c>
    </row>
    <row r="12" spans="1:2" ht="16" x14ac:dyDescent="0.2">
      <c r="A12" s="148" t="s">
        <v>138</v>
      </c>
      <c r="B12" s="149" t="s">
        <v>45</v>
      </c>
    </row>
    <row r="13" spans="1:2" ht="16" x14ac:dyDescent="0.2">
      <c r="A13" s="148" t="s">
        <v>136</v>
      </c>
      <c r="B13" s="149" t="s">
        <v>46</v>
      </c>
    </row>
    <row r="14" spans="1:2" ht="16" x14ac:dyDescent="0.2">
      <c r="A14" s="148" t="s">
        <v>137</v>
      </c>
      <c r="B14" s="149" t="s">
        <v>47</v>
      </c>
    </row>
    <row r="15" spans="1:2" ht="16" x14ac:dyDescent="0.2">
      <c r="A15" s="148" t="s">
        <v>139</v>
      </c>
      <c r="B15" s="149" t="s">
        <v>48</v>
      </c>
    </row>
    <row r="16" spans="1:2" ht="16" x14ac:dyDescent="0.2">
      <c r="A16" s="148" t="s">
        <v>140</v>
      </c>
      <c r="B16" s="149" t="s">
        <v>49</v>
      </c>
    </row>
    <row r="17" spans="1:2" ht="16" x14ac:dyDescent="0.2">
      <c r="A17" s="148" t="s">
        <v>142</v>
      </c>
      <c r="B17" s="149" t="s">
        <v>50</v>
      </c>
    </row>
    <row r="18" spans="1:2" ht="16" x14ac:dyDescent="0.2">
      <c r="A18" s="148" t="s">
        <v>143</v>
      </c>
      <c r="B18" s="149" t="s">
        <v>51</v>
      </c>
    </row>
    <row r="19" spans="1:2" ht="16" x14ac:dyDescent="0.2">
      <c r="A19" s="148" t="s">
        <v>144</v>
      </c>
      <c r="B19" s="149" t="s">
        <v>52</v>
      </c>
    </row>
    <row r="20" spans="1:2" ht="16" x14ac:dyDescent="0.2">
      <c r="A20" s="148" t="s">
        <v>145</v>
      </c>
      <c r="B20" s="149" t="s">
        <v>53</v>
      </c>
    </row>
    <row r="21" spans="1:2" ht="16" x14ac:dyDescent="0.2">
      <c r="A21" s="148" t="s">
        <v>146</v>
      </c>
      <c r="B21" s="149" t="s">
        <v>54</v>
      </c>
    </row>
    <row r="22" spans="1:2" ht="16" x14ac:dyDescent="0.2">
      <c r="A22" s="224" t="s">
        <v>147</v>
      </c>
      <c r="B22" s="225" t="s">
        <v>150</v>
      </c>
    </row>
    <row r="23" spans="1:2" ht="16" x14ac:dyDescent="0.2">
      <c r="A23" s="224" t="s">
        <v>149</v>
      </c>
      <c r="B23" s="225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DV979"/>
  <sheetViews>
    <sheetView workbookViewId="0">
      <pane xSplit="2" ySplit="6" topLeftCell="C7" activePane="bottomRight" state="frozen"/>
      <selection activeCell="H4" sqref="H4:L4"/>
      <selection pane="topRight" activeCell="H4" sqref="H4:L4"/>
      <selection pane="bottomLeft" activeCell="H4" sqref="H4:L4"/>
      <selection pane="bottomRight" activeCell="BA31" sqref="BA31"/>
    </sheetView>
  </sheetViews>
  <sheetFormatPr baseColWidth="10" defaultColWidth="17.33203125" defaultRowHeight="15" customHeight="1" x14ac:dyDescent="0.2"/>
  <cols>
    <col min="1" max="1" width="18.5" style="122" customWidth="1"/>
    <col min="2" max="2" width="4" style="122" customWidth="1"/>
    <col min="3" max="37" width="5" style="122" customWidth="1"/>
    <col min="38" max="38" width="0.6640625" style="122" customWidth="1"/>
    <col min="39" max="43" width="3.6640625" style="122" customWidth="1"/>
    <col min="44" max="44" width="4.1640625" style="122" customWidth="1"/>
    <col min="45" max="45" width="0.6640625" style="122" customWidth="1"/>
    <col min="46" max="51" width="3.6640625" style="122" customWidth="1"/>
    <col min="52" max="53" width="4" style="122" customWidth="1"/>
    <col min="54" max="54" width="5.83203125" style="122" customWidth="1"/>
    <col min="55" max="55" width="4" style="182" customWidth="1"/>
    <col min="56" max="56" width="4.1640625" style="182" customWidth="1"/>
    <col min="57" max="57" width="3.6640625" style="182" customWidth="1"/>
    <col min="58" max="58" width="4.1640625" style="182" customWidth="1"/>
    <col min="59" max="59" width="4.5" style="182" customWidth="1"/>
    <col min="60" max="60" width="3.5" style="122" customWidth="1"/>
    <col min="61" max="63" width="4" style="122" customWidth="1"/>
    <col min="64" max="64" width="3.1640625" style="122" customWidth="1"/>
    <col min="65" max="65" width="10" style="122" customWidth="1"/>
    <col min="66" max="66" width="2.33203125" style="122" customWidth="1"/>
    <col min="67" max="69" width="13.6640625" style="122" customWidth="1"/>
    <col min="70" max="70" width="12.1640625" style="122" customWidth="1"/>
    <col min="71" max="73" width="13.6640625" style="122" customWidth="1"/>
    <col min="74" max="74" width="10" style="122" customWidth="1"/>
    <col min="75" max="77" width="13.6640625" style="122" customWidth="1"/>
    <col min="78" max="80" width="10" style="122" customWidth="1"/>
    <col min="81" max="81" width="13.6640625" style="122" customWidth="1"/>
    <col min="82" max="82" width="10" style="122" customWidth="1"/>
    <col min="83" max="84" width="10.5" style="122" customWidth="1"/>
    <col min="85" max="86" width="12.33203125" style="122" customWidth="1"/>
    <col min="87" max="87" width="10" style="122" customWidth="1"/>
    <col min="88" max="88" width="12.83203125" style="122" customWidth="1"/>
    <col min="89" max="89" width="13.6640625" style="122" customWidth="1"/>
    <col min="90" max="90" width="10.33203125" style="122" customWidth="1"/>
    <col min="91" max="91" width="10" style="122" customWidth="1"/>
    <col min="92" max="92" width="10.83203125" style="122" customWidth="1"/>
    <col min="93" max="93" width="13.6640625" style="122" customWidth="1"/>
    <col min="94" max="94" width="10.33203125" style="122" customWidth="1"/>
    <col min="95" max="102" width="17.33203125" style="122"/>
    <col min="103" max="103" width="2.1640625" style="119" customWidth="1"/>
    <col min="104" max="104" width="13.5" style="123" customWidth="1"/>
    <col min="105" max="105" width="11.5" style="123" bestFit="1" customWidth="1"/>
    <col min="106" max="106" width="12.5" style="123" customWidth="1"/>
    <col min="107" max="107" width="11.6640625" style="123" bestFit="1" customWidth="1"/>
    <col min="108" max="108" width="11.83203125" style="123" bestFit="1" customWidth="1"/>
    <col min="109" max="109" width="12.83203125" style="123" customWidth="1"/>
    <col min="110" max="110" width="11.83203125" style="123" bestFit="1" customWidth="1"/>
    <col min="111" max="113" width="12.33203125" style="123" bestFit="1" customWidth="1"/>
    <col min="114" max="114" width="11.6640625" style="123" bestFit="1" customWidth="1"/>
    <col min="115" max="115" width="12.83203125" style="123" customWidth="1"/>
    <col min="116" max="116" width="12.33203125" style="123" bestFit="1" customWidth="1"/>
    <col min="117" max="117" width="11.83203125" style="123" bestFit="1" customWidth="1"/>
    <col min="118" max="118" width="11.5" style="123" customWidth="1"/>
    <col min="119" max="119" width="7.5" style="123" bestFit="1" customWidth="1"/>
    <col min="120" max="120" width="11.6640625" style="123" bestFit="1" customWidth="1"/>
    <col min="121" max="121" width="6.83203125" style="123" bestFit="1" customWidth="1"/>
    <col min="122" max="122" width="5.5" style="123" bestFit="1" customWidth="1"/>
    <col min="123" max="123" width="9" style="123" bestFit="1" customWidth="1"/>
    <col min="124" max="124" width="12.33203125" style="123" bestFit="1" customWidth="1"/>
    <col min="125" max="125" width="12.1640625" style="123" hidden="1" customWidth="1"/>
    <col min="126" max="126" width="1.33203125" style="123" customWidth="1"/>
    <col min="127" max="16384" width="17.33203125" style="122"/>
  </cols>
  <sheetData>
    <row r="1" spans="1:126" ht="19.5" customHeight="1" x14ac:dyDescent="0.2">
      <c r="A1" s="150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D1" s="1"/>
      <c r="BE1" s="1"/>
      <c r="BF1" s="1"/>
      <c r="BG1" s="1"/>
      <c r="BH1" s="1"/>
      <c r="BN1" s="97"/>
      <c r="BO1" s="357">
        <f>'ex 05'!L3</f>
        <v>43129</v>
      </c>
      <c r="BP1" s="347"/>
      <c r="BQ1" s="347"/>
      <c r="BR1" s="347"/>
      <c r="BS1" s="347"/>
      <c r="BT1" s="346">
        <f>BO1+1</f>
        <v>43130</v>
      </c>
      <c r="BU1" s="347"/>
      <c r="BV1" s="347"/>
      <c r="BW1" s="347"/>
      <c r="BX1" s="348"/>
      <c r="BY1" s="346">
        <f>BT1+1</f>
        <v>43131</v>
      </c>
      <c r="BZ1" s="347"/>
      <c r="CA1" s="347"/>
      <c r="CB1" s="347"/>
      <c r="CC1" s="348"/>
      <c r="CD1" s="346">
        <f>BY1+1</f>
        <v>43132</v>
      </c>
      <c r="CE1" s="347"/>
      <c r="CF1" s="347"/>
      <c r="CG1" s="347"/>
      <c r="CH1" s="348"/>
      <c r="CI1" s="346">
        <f>CD1+1</f>
        <v>43133</v>
      </c>
      <c r="CJ1" s="347"/>
      <c r="CK1" s="347"/>
      <c r="CL1" s="347"/>
      <c r="CM1" s="347"/>
      <c r="CN1" s="346">
        <f>CI1+1</f>
        <v>43134</v>
      </c>
      <c r="CO1" s="347"/>
      <c r="CP1" s="347"/>
      <c r="CQ1" s="347"/>
      <c r="CR1" s="348"/>
      <c r="CS1" s="346">
        <f>CN1+1</f>
        <v>43135</v>
      </c>
      <c r="CT1" s="347"/>
      <c r="CU1" s="347"/>
      <c r="CV1" s="347"/>
      <c r="CW1" s="352"/>
      <c r="CY1" s="109"/>
      <c r="CZ1" s="102"/>
      <c r="DA1" s="102"/>
      <c r="DB1" s="102"/>
      <c r="DC1" s="102"/>
      <c r="DD1" s="102"/>
      <c r="DE1" s="354" t="s">
        <v>26</v>
      </c>
      <c r="DF1" s="354"/>
      <c r="DG1" s="354"/>
      <c r="DH1" s="354"/>
      <c r="DI1" s="354"/>
      <c r="DJ1" s="354"/>
      <c r="DK1" s="103"/>
      <c r="DL1" s="103"/>
      <c r="DM1" s="103"/>
      <c r="DN1" s="103"/>
      <c r="DO1" s="103"/>
      <c r="DP1" s="103"/>
      <c r="DQ1" s="103"/>
      <c r="DR1" s="103"/>
      <c r="DS1" s="103"/>
      <c r="DT1" s="103"/>
      <c r="DU1" s="103"/>
      <c r="DV1" s="102"/>
    </row>
    <row r="2" spans="1:126" ht="9" customHeight="1" x14ac:dyDescent="0.2">
      <c r="A2" s="121"/>
      <c r="B2" s="12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D2" s="1"/>
      <c r="BE2" s="1"/>
      <c r="BF2" s="1"/>
      <c r="BG2" s="1"/>
      <c r="BH2" s="1"/>
      <c r="BN2" s="97"/>
      <c r="BO2" s="358"/>
      <c r="BP2" s="350"/>
      <c r="BQ2" s="350"/>
      <c r="BR2" s="350"/>
      <c r="BS2" s="350"/>
      <c r="BT2" s="349"/>
      <c r="BU2" s="350"/>
      <c r="BV2" s="350"/>
      <c r="BW2" s="350"/>
      <c r="BX2" s="351"/>
      <c r="BY2" s="349"/>
      <c r="BZ2" s="350"/>
      <c r="CA2" s="350"/>
      <c r="CB2" s="350"/>
      <c r="CC2" s="351"/>
      <c r="CD2" s="349"/>
      <c r="CE2" s="350"/>
      <c r="CF2" s="350"/>
      <c r="CG2" s="350"/>
      <c r="CH2" s="351"/>
      <c r="CI2" s="349"/>
      <c r="CJ2" s="350"/>
      <c r="CK2" s="350"/>
      <c r="CL2" s="350"/>
      <c r="CM2" s="350"/>
      <c r="CN2" s="349"/>
      <c r="CO2" s="350"/>
      <c r="CP2" s="350"/>
      <c r="CQ2" s="350"/>
      <c r="CR2" s="351"/>
      <c r="CS2" s="349"/>
      <c r="CT2" s="350"/>
      <c r="CU2" s="350"/>
      <c r="CV2" s="350"/>
      <c r="CW2" s="353"/>
      <c r="CY2" s="109"/>
      <c r="CZ2" s="102"/>
      <c r="DA2" s="102"/>
      <c r="DB2" s="102"/>
      <c r="DC2" s="103"/>
      <c r="DD2" s="102"/>
      <c r="DE2" s="354"/>
      <c r="DF2" s="354"/>
      <c r="DG2" s="354"/>
      <c r="DH2" s="354"/>
      <c r="DI2" s="354"/>
      <c r="DJ2" s="354"/>
      <c r="DK2" s="103"/>
      <c r="DL2" s="103"/>
      <c r="DM2" s="103"/>
      <c r="DN2" s="103"/>
      <c r="DO2" s="103"/>
      <c r="DP2" s="103"/>
      <c r="DQ2" s="103"/>
      <c r="DR2" s="103"/>
      <c r="DS2" s="103"/>
      <c r="DT2" s="103"/>
      <c r="DU2" s="103"/>
      <c r="DV2" s="102"/>
    </row>
    <row r="3" spans="1:126" ht="14.25" customHeight="1" thickBot="1" x14ac:dyDescent="0.25">
      <c r="A3" s="2" t="s">
        <v>1</v>
      </c>
      <c r="B3" s="3">
        <v>1</v>
      </c>
      <c r="C3" s="4"/>
      <c r="D3" s="4"/>
      <c r="E3" s="4"/>
      <c r="F3" s="4"/>
      <c r="G3" s="4"/>
      <c r="H3" s="306">
        <v>5</v>
      </c>
      <c r="I3" s="306"/>
      <c r="J3" s="306"/>
      <c r="K3" s="306"/>
      <c r="L3" s="325">
        <v>43129</v>
      </c>
      <c r="M3" s="325"/>
      <c r="N3" s="325"/>
      <c r="O3" s="325"/>
      <c r="P3" s="325"/>
      <c r="Q3" s="325"/>
      <c r="R3" s="325"/>
      <c r="S3" s="324">
        <f>L3+6</f>
        <v>43135</v>
      </c>
      <c r="T3" s="324"/>
      <c r="U3" s="324"/>
      <c r="V3" s="324"/>
      <c r="W3" s="324"/>
      <c r="X3" s="324"/>
      <c r="Y3" s="324"/>
      <c r="Z3" s="324"/>
      <c r="AA3" s="4"/>
      <c r="AB3" s="4"/>
      <c r="AC3" s="4"/>
      <c r="AD3" s="4"/>
      <c r="AE3" s="4"/>
      <c r="AF3" s="4"/>
      <c r="AG3" s="4"/>
      <c r="AH3" s="4"/>
      <c r="AI3" s="4"/>
      <c r="AJ3" s="4"/>
      <c r="AK3" s="5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D3" s="1"/>
      <c r="BE3" s="1"/>
      <c r="BF3" s="1"/>
      <c r="BG3" s="1"/>
      <c r="BH3" s="1"/>
      <c r="BN3" s="97"/>
      <c r="BO3" s="98"/>
      <c r="BP3" s="98"/>
      <c r="BQ3" s="98"/>
      <c r="BR3" s="98"/>
      <c r="BS3" s="98"/>
      <c r="BT3" s="187"/>
      <c r="BU3" s="99"/>
      <c r="BV3" s="99"/>
      <c r="BW3" s="99"/>
      <c r="BX3" s="193"/>
      <c r="BY3" s="187"/>
      <c r="BZ3" s="99"/>
      <c r="CA3" s="99"/>
      <c r="CB3" s="99"/>
      <c r="CC3" s="193"/>
      <c r="CD3" s="187"/>
      <c r="CE3" s="99"/>
      <c r="CF3" s="99"/>
      <c r="CG3" s="99"/>
      <c r="CH3" s="193"/>
      <c r="CI3" s="187"/>
      <c r="CJ3" s="99"/>
      <c r="CK3" s="99"/>
      <c r="CL3" s="99"/>
      <c r="CM3" s="99"/>
      <c r="CN3" s="187"/>
      <c r="CO3" s="99"/>
      <c r="CP3" s="99"/>
      <c r="CQ3" s="99"/>
      <c r="CR3" s="193"/>
      <c r="CS3" s="187"/>
      <c r="CT3" s="99"/>
      <c r="CU3" s="99"/>
      <c r="CV3" s="99"/>
      <c r="CW3" s="99"/>
      <c r="CY3" s="109"/>
      <c r="CZ3" s="127"/>
      <c r="DA3" s="128" t="s">
        <v>57</v>
      </c>
      <c r="DB3" s="129"/>
      <c r="DC3" s="103"/>
      <c r="DD3" s="102"/>
      <c r="DE3" s="105">
        <f>H3</f>
        <v>5</v>
      </c>
      <c r="DF3" s="355">
        <f>L3</f>
        <v>43129</v>
      </c>
      <c r="DG3" s="355"/>
      <c r="DH3" s="356">
        <f>DF3+6</f>
        <v>43135</v>
      </c>
      <c r="DI3" s="356"/>
      <c r="DK3" s="103"/>
      <c r="DL3" s="103"/>
      <c r="DM3" s="103"/>
      <c r="DN3" s="103"/>
      <c r="DO3" s="103"/>
      <c r="DP3" s="103"/>
      <c r="DQ3" s="103"/>
      <c r="DR3" s="103"/>
      <c r="DS3" s="103"/>
      <c r="DT3" s="103"/>
      <c r="DU3" s="103"/>
      <c r="DV3" s="102"/>
    </row>
    <row r="4" spans="1:126" ht="14" customHeight="1" thickBot="1" x14ac:dyDescent="0.25">
      <c r="A4" s="340" t="s">
        <v>2</v>
      </c>
      <c r="B4" s="343" t="s">
        <v>3</v>
      </c>
      <c r="C4" s="319">
        <f>+L3</f>
        <v>43129</v>
      </c>
      <c r="D4" s="320"/>
      <c r="E4" s="320"/>
      <c r="F4" s="320"/>
      <c r="G4" s="321"/>
      <c r="H4" s="319">
        <f>+C4+1</f>
        <v>43130</v>
      </c>
      <c r="I4" s="320"/>
      <c r="J4" s="320"/>
      <c r="K4" s="320"/>
      <c r="L4" s="321"/>
      <c r="M4" s="319">
        <f>+H4+1</f>
        <v>43131</v>
      </c>
      <c r="N4" s="320"/>
      <c r="O4" s="320"/>
      <c r="P4" s="320"/>
      <c r="Q4" s="321"/>
      <c r="R4" s="319">
        <f>+M4+1</f>
        <v>43132</v>
      </c>
      <c r="S4" s="320"/>
      <c r="T4" s="320"/>
      <c r="U4" s="320"/>
      <c r="V4" s="321"/>
      <c r="W4" s="310">
        <f>+R4+1</f>
        <v>43133</v>
      </c>
      <c r="X4" s="311"/>
      <c r="Y4" s="311"/>
      <c r="Z4" s="311"/>
      <c r="AA4" s="312"/>
      <c r="AB4" s="310">
        <f>+W4+1</f>
        <v>43134</v>
      </c>
      <c r="AC4" s="311"/>
      <c r="AD4" s="311"/>
      <c r="AE4" s="311"/>
      <c r="AF4" s="312"/>
      <c r="AG4" s="310">
        <f>+AB4+1</f>
        <v>43135</v>
      </c>
      <c r="AH4" s="311"/>
      <c r="AI4" s="311"/>
      <c r="AJ4" s="311"/>
      <c r="AK4" s="312"/>
      <c r="AL4" s="6"/>
      <c r="AM4" s="313" t="s">
        <v>4</v>
      </c>
      <c r="AN4" s="314"/>
      <c r="AO4" s="314"/>
      <c r="AP4" s="314"/>
      <c r="AQ4" s="314"/>
      <c r="AR4" s="315"/>
      <c r="AS4" s="6"/>
      <c r="AT4" s="316" t="s">
        <v>5</v>
      </c>
      <c r="AU4" s="317"/>
      <c r="AV4" s="317"/>
      <c r="AW4" s="317"/>
      <c r="AX4" s="317"/>
      <c r="AY4" s="318"/>
      <c r="AZ4" s="6"/>
      <c r="BB4" s="332" t="s">
        <v>42</v>
      </c>
      <c r="BD4" s="313" t="s">
        <v>6</v>
      </c>
      <c r="BE4" s="322"/>
      <c r="BF4" s="322"/>
      <c r="BG4" s="323"/>
      <c r="BH4" s="331" t="s">
        <v>7</v>
      </c>
      <c r="BN4" s="97"/>
      <c r="BO4" s="98"/>
      <c r="BP4" s="98"/>
      <c r="BQ4" s="98"/>
      <c r="BR4" s="98"/>
      <c r="BS4" s="98"/>
      <c r="BT4" s="187"/>
      <c r="BU4" s="99"/>
      <c r="BV4" s="99"/>
      <c r="BW4" s="99"/>
      <c r="BX4" s="193"/>
      <c r="BY4" s="187"/>
      <c r="BZ4" s="99"/>
      <c r="CA4" s="99"/>
      <c r="CB4" s="99"/>
      <c r="CC4" s="193"/>
      <c r="CD4" s="187"/>
      <c r="CE4" s="99"/>
      <c r="CF4" s="99"/>
      <c r="CG4" s="99"/>
      <c r="CH4" s="193"/>
      <c r="CI4" s="187"/>
      <c r="CJ4" s="99"/>
      <c r="CK4" s="99"/>
      <c r="CL4" s="99"/>
      <c r="CM4" s="99"/>
      <c r="CN4" s="187"/>
      <c r="CO4" s="99"/>
      <c r="CP4" s="99"/>
      <c r="CQ4" s="99"/>
      <c r="CR4" s="193"/>
      <c r="CS4" s="187"/>
      <c r="CT4" s="99"/>
      <c r="CU4" s="99"/>
      <c r="CV4" s="99"/>
      <c r="CW4" s="99"/>
      <c r="CY4" s="109"/>
      <c r="CZ4" s="124"/>
      <c r="DA4" s="125" t="s">
        <v>58</v>
      </c>
      <c r="DB4" s="126"/>
      <c r="DC4" s="103"/>
      <c r="DD4" s="103"/>
      <c r="DE4" s="103"/>
      <c r="DF4" s="103"/>
      <c r="DG4" s="103"/>
      <c r="DH4" s="103"/>
      <c r="DI4" s="103"/>
      <c r="DJ4" s="103"/>
      <c r="DK4" s="103"/>
      <c r="DL4" s="103"/>
      <c r="DM4" s="103"/>
      <c r="DN4" s="103"/>
      <c r="DO4" s="103"/>
      <c r="DP4" s="103"/>
      <c r="DQ4" s="103"/>
      <c r="DR4" s="103"/>
      <c r="DS4" s="103"/>
      <c r="DT4" s="103"/>
      <c r="DU4" s="103"/>
      <c r="DV4" s="102"/>
    </row>
    <row r="5" spans="1:126" ht="11" customHeight="1" x14ac:dyDescent="0.2">
      <c r="A5" s="341"/>
      <c r="B5" s="344"/>
      <c r="C5" s="7" t="s">
        <v>8</v>
      </c>
      <c r="D5" s="8" t="s">
        <v>9</v>
      </c>
      <c r="E5" s="8" t="s">
        <v>10</v>
      </c>
      <c r="F5" s="8" t="s">
        <v>11</v>
      </c>
      <c r="G5" s="9" t="s">
        <v>12</v>
      </c>
      <c r="H5" s="7" t="s">
        <v>8</v>
      </c>
      <c r="I5" s="8" t="s">
        <v>9</v>
      </c>
      <c r="J5" s="8" t="s">
        <v>10</v>
      </c>
      <c r="K5" s="8" t="s">
        <v>11</v>
      </c>
      <c r="L5" s="9" t="s">
        <v>12</v>
      </c>
      <c r="M5" s="7" t="s">
        <v>8</v>
      </c>
      <c r="N5" s="8" t="s">
        <v>9</v>
      </c>
      <c r="O5" s="8" t="s">
        <v>10</v>
      </c>
      <c r="P5" s="8" t="s">
        <v>11</v>
      </c>
      <c r="Q5" s="9" t="s">
        <v>12</v>
      </c>
      <c r="R5" s="7" t="s">
        <v>8</v>
      </c>
      <c r="S5" s="8" t="s">
        <v>9</v>
      </c>
      <c r="T5" s="8" t="s">
        <v>10</v>
      </c>
      <c r="U5" s="8" t="s">
        <v>11</v>
      </c>
      <c r="V5" s="9" t="s">
        <v>12</v>
      </c>
      <c r="W5" s="7" t="s">
        <v>8</v>
      </c>
      <c r="X5" s="8" t="s">
        <v>9</v>
      </c>
      <c r="Y5" s="8" t="s">
        <v>10</v>
      </c>
      <c r="Z5" s="8" t="s">
        <v>11</v>
      </c>
      <c r="AA5" s="9" t="s">
        <v>12</v>
      </c>
      <c r="AB5" s="7" t="s">
        <v>8</v>
      </c>
      <c r="AC5" s="8" t="s">
        <v>9</v>
      </c>
      <c r="AD5" s="8" t="s">
        <v>10</v>
      </c>
      <c r="AE5" s="8" t="s">
        <v>11</v>
      </c>
      <c r="AF5" s="9" t="s">
        <v>12</v>
      </c>
      <c r="AG5" s="7" t="s">
        <v>8</v>
      </c>
      <c r="AH5" s="8" t="s">
        <v>9</v>
      </c>
      <c r="AI5" s="8" t="s">
        <v>10</v>
      </c>
      <c r="AJ5" s="8" t="s">
        <v>11</v>
      </c>
      <c r="AK5" s="9" t="s">
        <v>12</v>
      </c>
      <c r="AL5" s="1"/>
      <c r="AM5" s="7" t="s">
        <v>8</v>
      </c>
      <c r="AN5" s="8" t="s">
        <v>9</v>
      </c>
      <c r="AO5" s="8" t="s">
        <v>10</v>
      </c>
      <c r="AP5" s="8" t="s">
        <v>11</v>
      </c>
      <c r="AQ5" s="9" t="s">
        <v>12</v>
      </c>
      <c r="AR5" s="333" t="s">
        <v>141</v>
      </c>
      <c r="AS5" s="14"/>
      <c r="AT5" s="335" t="s">
        <v>10</v>
      </c>
      <c r="AU5" s="336"/>
      <c r="AV5" s="337"/>
      <c r="AW5" s="338" t="s">
        <v>11</v>
      </c>
      <c r="AX5" s="336"/>
      <c r="AY5" s="339"/>
      <c r="AZ5" s="1"/>
      <c r="BB5" s="332"/>
      <c r="BD5" s="304" t="s">
        <v>14</v>
      </c>
      <c r="BE5" s="305"/>
      <c r="BF5" s="302" t="s">
        <v>15</v>
      </c>
      <c r="BG5" s="303"/>
      <c r="BH5" s="331"/>
      <c r="BM5" s="15"/>
      <c r="BN5" s="97"/>
      <c r="BO5" s="100" t="s">
        <v>8</v>
      </c>
      <c r="BP5" s="100" t="s">
        <v>9</v>
      </c>
      <c r="BQ5" s="100" t="s">
        <v>10</v>
      </c>
      <c r="BR5" s="100" t="s">
        <v>11</v>
      </c>
      <c r="BS5" s="183" t="s">
        <v>12</v>
      </c>
      <c r="BT5" s="188" t="s">
        <v>8</v>
      </c>
      <c r="BU5" s="100" t="s">
        <v>9</v>
      </c>
      <c r="BV5" s="100" t="s">
        <v>10</v>
      </c>
      <c r="BW5" s="100" t="s">
        <v>11</v>
      </c>
      <c r="BX5" s="194" t="s">
        <v>12</v>
      </c>
      <c r="BY5" s="188" t="s">
        <v>8</v>
      </c>
      <c r="BZ5" s="100" t="s">
        <v>9</v>
      </c>
      <c r="CA5" s="100" t="s">
        <v>10</v>
      </c>
      <c r="CB5" s="100" t="s">
        <v>11</v>
      </c>
      <c r="CC5" s="194" t="s">
        <v>12</v>
      </c>
      <c r="CD5" s="188" t="s">
        <v>8</v>
      </c>
      <c r="CE5" s="100" t="s">
        <v>9</v>
      </c>
      <c r="CF5" s="100" t="s">
        <v>10</v>
      </c>
      <c r="CG5" s="100" t="s">
        <v>11</v>
      </c>
      <c r="CH5" s="194" t="s">
        <v>12</v>
      </c>
      <c r="CI5" s="188" t="s">
        <v>8</v>
      </c>
      <c r="CJ5" s="100" t="s">
        <v>9</v>
      </c>
      <c r="CK5" s="100" t="s">
        <v>10</v>
      </c>
      <c r="CL5" s="100" t="s">
        <v>11</v>
      </c>
      <c r="CM5" s="183" t="s">
        <v>12</v>
      </c>
      <c r="CN5" s="188" t="s">
        <v>8</v>
      </c>
      <c r="CO5" s="100" t="s">
        <v>9</v>
      </c>
      <c r="CP5" s="100" t="s">
        <v>10</v>
      </c>
      <c r="CQ5" s="100" t="s">
        <v>11</v>
      </c>
      <c r="CR5" s="194" t="s">
        <v>12</v>
      </c>
      <c r="CS5" s="188" t="s">
        <v>8</v>
      </c>
      <c r="CT5" s="100" t="s">
        <v>9</v>
      </c>
      <c r="CU5" s="100" t="s">
        <v>10</v>
      </c>
      <c r="CV5" s="100" t="s">
        <v>11</v>
      </c>
      <c r="CW5" s="100" t="s">
        <v>12</v>
      </c>
      <c r="CY5" s="109"/>
      <c r="CZ5" s="326" t="s">
        <v>27</v>
      </c>
      <c r="DA5" s="327"/>
      <c r="DB5" s="327"/>
      <c r="DC5" s="103"/>
      <c r="DD5" s="328" t="s">
        <v>28</v>
      </c>
      <c r="DE5" s="329"/>
      <c r="DF5" s="329"/>
      <c r="DG5" s="103"/>
      <c r="DH5" s="103"/>
      <c r="DI5" s="330" t="s">
        <v>29</v>
      </c>
      <c r="DJ5" s="327"/>
      <c r="DK5" s="327"/>
      <c r="DL5" s="103"/>
      <c r="DM5" s="103"/>
      <c r="DN5" s="110" t="s">
        <v>36</v>
      </c>
      <c r="DO5" s="110"/>
      <c r="DP5" s="110"/>
      <c r="DQ5" s="110"/>
      <c r="DR5" s="103"/>
      <c r="DS5" s="103"/>
      <c r="DT5" s="103"/>
      <c r="DU5" s="103"/>
      <c r="DV5" s="102"/>
    </row>
    <row r="6" spans="1:126" ht="11" customHeight="1" thickBot="1" x14ac:dyDescent="0.25">
      <c r="A6" s="342"/>
      <c r="B6" s="345"/>
      <c r="C6" s="16" t="s">
        <v>9</v>
      </c>
      <c r="D6" s="17" t="s">
        <v>10</v>
      </c>
      <c r="E6" s="17" t="s">
        <v>11</v>
      </c>
      <c r="F6" s="17" t="s">
        <v>12</v>
      </c>
      <c r="G6" s="18" t="s">
        <v>8</v>
      </c>
      <c r="H6" s="16" t="s">
        <v>9</v>
      </c>
      <c r="I6" s="17" t="s">
        <v>10</v>
      </c>
      <c r="J6" s="17" t="s">
        <v>11</v>
      </c>
      <c r="K6" s="17" t="s">
        <v>12</v>
      </c>
      <c r="L6" s="18" t="s">
        <v>8</v>
      </c>
      <c r="M6" s="16" t="s">
        <v>9</v>
      </c>
      <c r="N6" s="17" t="s">
        <v>10</v>
      </c>
      <c r="O6" s="17" t="s">
        <v>11</v>
      </c>
      <c r="P6" s="17" t="s">
        <v>12</v>
      </c>
      <c r="Q6" s="18" t="s">
        <v>8</v>
      </c>
      <c r="R6" s="16" t="s">
        <v>9</v>
      </c>
      <c r="S6" s="17" t="s">
        <v>10</v>
      </c>
      <c r="T6" s="17" t="s">
        <v>11</v>
      </c>
      <c r="U6" s="17" t="s">
        <v>12</v>
      </c>
      <c r="V6" s="18" t="s">
        <v>8</v>
      </c>
      <c r="W6" s="16" t="s">
        <v>9</v>
      </c>
      <c r="X6" s="17" t="s">
        <v>10</v>
      </c>
      <c r="Y6" s="17" t="s">
        <v>11</v>
      </c>
      <c r="Z6" s="17" t="s">
        <v>12</v>
      </c>
      <c r="AA6" s="18" t="s">
        <v>8</v>
      </c>
      <c r="AB6" s="16" t="s">
        <v>9</v>
      </c>
      <c r="AC6" s="17" t="s">
        <v>10</v>
      </c>
      <c r="AD6" s="17" t="s">
        <v>11</v>
      </c>
      <c r="AE6" s="17" t="s">
        <v>12</v>
      </c>
      <c r="AF6" s="18" t="s">
        <v>8</v>
      </c>
      <c r="AG6" s="16" t="s">
        <v>9</v>
      </c>
      <c r="AH6" s="17" t="s">
        <v>10</v>
      </c>
      <c r="AI6" s="17" t="s">
        <v>11</v>
      </c>
      <c r="AJ6" s="17" t="s">
        <v>12</v>
      </c>
      <c r="AK6" s="18" t="s">
        <v>8</v>
      </c>
      <c r="AL6" s="1"/>
      <c r="AM6" s="16" t="s">
        <v>9</v>
      </c>
      <c r="AN6" s="17" t="s">
        <v>10</v>
      </c>
      <c r="AO6" s="17" t="s">
        <v>11</v>
      </c>
      <c r="AP6" s="17" t="s">
        <v>12</v>
      </c>
      <c r="AQ6" s="18" t="s">
        <v>8</v>
      </c>
      <c r="AR6" s="334"/>
      <c r="AS6" s="14"/>
      <c r="AT6" s="19"/>
      <c r="AU6" s="20"/>
      <c r="AV6" s="23"/>
      <c r="AW6" s="24" t="s">
        <v>16</v>
      </c>
      <c r="AX6" s="20" t="s">
        <v>17</v>
      </c>
      <c r="AY6" s="25" t="s">
        <v>18</v>
      </c>
      <c r="AZ6" s="1"/>
      <c r="BB6" s="332"/>
      <c r="BD6" s="19" t="s">
        <v>19</v>
      </c>
      <c r="BE6" s="26" t="s">
        <v>20</v>
      </c>
      <c r="BF6" s="24" t="s">
        <v>19</v>
      </c>
      <c r="BG6" s="27" t="s">
        <v>20</v>
      </c>
      <c r="BH6" s="331"/>
      <c r="BM6" s="15"/>
      <c r="BN6" s="97"/>
      <c r="BO6" s="101" t="s">
        <v>9</v>
      </c>
      <c r="BP6" s="101" t="s">
        <v>10</v>
      </c>
      <c r="BQ6" s="101" t="s">
        <v>11</v>
      </c>
      <c r="BR6" s="101" t="s">
        <v>12</v>
      </c>
      <c r="BS6" s="184" t="s">
        <v>8</v>
      </c>
      <c r="BT6" s="189" t="s">
        <v>9</v>
      </c>
      <c r="BU6" s="101" t="s">
        <v>10</v>
      </c>
      <c r="BV6" s="101" t="s">
        <v>11</v>
      </c>
      <c r="BW6" s="101" t="s">
        <v>12</v>
      </c>
      <c r="BX6" s="195" t="s">
        <v>8</v>
      </c>
      <c r="BY6" s="189" t="s">
        <v>9</v>
      </c>
      <c r="BZ6" s="101" t="s">
        <v>10</v>
      </c>
      <c r="CA6" s="101" t="s">
        <v>11</v>
      </c>
      <c r="CB6" s="101" t="s">
        <v>12</v>
      </c>
      <c r="CC6" s="195" t="s">
        <v>8</v>
      </c>
      <c r="CD6" s="189" t="s">
        <v>9</v>
      </c>
      <c r="CE6" s="101" t="s">
        <v>10</v>
      </c>
      <c r="CF6" s="101" t="s">
        <v>11</v>
      </c>
      <c r="CG6" s="101" t="s">
        <v>12</v>
      </c>
      <c r="CH6" s="195" t="s">
        <v>8</v>
      </c>
      <c r="CI6" s="189" t="s">
        <v>9</v>
      </c>
      <c r="CJ6" s="101" t="s">
        <v>10</v>
      </c>
      <c r="CK6" s="101" t="s">
        <v>11</v>
      </c>
      <c r="CL6" s="101" t="s">
        <v>12</v>
      </c>
      <c r="CM6" s="184" t="s">
        <v>8</v>
      </c>
      <c r="CN6" s="189" t="s">
        <v>9</v>
      </c>
      <c r="CO6" s="101" t="s">
        <v>10</v>
      </c>
      <c r="CP6" s="101" t="s">
        <v>11</v>
      </c>
      <c r="CQ6" s="101" t="s">
        <v>12</v>
      </c>
      <c r="CR6" s="195" t="s">
        <v>8</v>
      </c>
      <c r="CS6" s="189" t="s">
        <v>9</v>
      </c>
      <c r="CT6" s="101" t="s">
        <v>10</v>
      </c>
      <c r="CU6" s="101" t="s">
        <v>11</v>
      </c>
      <c r="CV6" s="101" t="s">
        <v>12</v>
      </c>
      <c r="CW6" s="101" t="s">
        <v>8</v>
      </c>
      <c r="CY6" s="109"/>
      <c r="CZ6" s="103"/>
      <c r="DA6" s="103"/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2"/>
    </row>
    <row r="7" spans="1:126" ht="15" customHeight="1" x14ac:dyDescent="0.15">
      <c r="A7" s="28" t="s">
        <v>73</v>
      </c>
      <c r="B7" s="29">
        <v>1</v>
      </c>
      <c r="C7" s="30"/>
      <c r="D7" s="30"/>
      <c r="E7" s="30"/>
      <c r="F7" s="30"/>
      <c r="G7" s="31"/>
      <c r="H7" s="30"/>
      <c r="I7" s="30"/>
      <c r="J7" s="30"/>
      <c r="K7" s="30"/>
      <c r="L7" s="31"/>
      <c r="M7" s="30"/>
      <c r="N7" s="30"/>
      <c r="O7" s="30"/>
      <c r="P7" s="30"/>
      <c r="Q7" s="31"/>
      <c r="R7" s="30"/>
      <c r="S7" s="30"/>
      <c r="T7" s="30"/>
      <c r="U7" s="30"/>
      <c r="V7" s="31"/>
      <c r="W7" s="30"/>
      <c r="X7" s="30"/>
      <c r="Y7" s="30"/>
      <c r="Z7" s="30"/>
      <c r="AA7" s="31"/>
      <c r="AB7" s="30"/>
      <c r="AC7" s="30"/>
      <c r="AD7" s="30"/>
      <c r="AE7" s="30"/>
      <c r="AF7" s="31"/>
      <c r="AG7" s="30"/>
      <c r="AH7" s="30"/>
      <c r="AI7" s="30"/>
      <c r="AJ7" s="30"/>
      <c r="AK7" s="31"/>
      <c r="AL7" s="32"/>
      <c r="AM7" s="33">
        <f t="shared" ref="AM7:AN10" si="0">COUNTIFS($C$5:$AK$5,AM$5,$C7:$AK7,"A*")+COUNTIFS($C$5:$AK$5,AM$5,$C7:$AK7,"v*")+COUNTIFS($C$5:$AK$5,AM$5,$C7:$AK7,"oui")</f>
        <v>0</v>
      </c>
      <c r="AN7" s="34">
        <f t="shared" si="0"/>
        <v>0</v>
      </c>
      <c r="AO7" s="35">
        <f t="shared" ref="AO7:AP10" si="1">COUNTIFS($C$5:$AK$5,AO$5,$C7:$AK7,"A*")+COUNTIFS($C$5:$AK$5,AO$5,$C7:$AK7,"v*")+COUNTIFS($C$5:$AK$5,AO$5,$C7:$AK7,"f*")+COUNTIFS($C$5:$AK$5,AO$5,$C7:$AK7,"g")+COUNTIFS($C$5:$AK$5,AO$5,$C7:$AK7,"oui")</f>
        <v>0</v>
      </c>
      <c r="AP7" s="35">
        <f t="shared" si="1"/>
        <v>0</v>
      </c>
      <c r="AQ7" s="34">
        <f t="shared" ref="AQ7:AQ10" si="2">COUNTIFS($C$5:$AK$5,AQ$5,$C7:$AK7,"A*")+COUNTIFS($C$5:$AK$5,AQ$5,$C7:$AK7,"v*")+COUNTIFS($C$5:$AK$5,AQ$5,$C7:$AK7,"oui")</f>
        <v>0</v>
      </c>
      <c r="AR7" s="36">
        <f t="shared" ref="AR7:AR70" si="3">SUM(AM7:AQ7)</f>
        <v>0</v>
      </c>
      <c r="AS7" s="32"/>
      <c r="AT7" s="50">
        <f t="shared" ref="AT7:AT10" si="4">COUNTIFS($C$5:$AK$5,$AT$5,$C7:$AK7,"V*")-COUNTIFS($C$5:$AK$5,$AT$5,$C7:$AK7,"VT")</f>
        <v>0</v>
      </c>
      <c r="AU7" s="37">
        <f t="shared" ref="AU7" si="5">COUNTIFS($C$5:$AK$5,$AT$5,$C7:$AK7,"F*")</f>
        <v>0</v>
      </c>
      <c r="AV7" s="38">
        <f t="shared" ref="AV7" si="6">COUNTIFS($C$5:$AK$5,$AT$5,$C7:$AK7,"G")+AT7+AU7</f>
        <v>0</v>
      </c>
      <c r="AW7" s="39">
        <f t="shared" ref="AW7:AW9" si="7">COUNTIFS($C$5:$AK$5,$AW$5,$C7:$AK7,"V*")-COUNTIFS($C$5:$AK$5,$AW$5,$C7:$AK7,"VT")</f>
        <v>0</v>
      </c>
      <c r="AX7" s="37">
        <f t="shared" ref="AX7:AX9" si="8">COUNTIFS($C$5:$AK$5,$AW$5,$C7:$AK7,"F*")</f>
        <v>0</v>
      </c>
      <c r="AY7" s="40">
        <f t="shared" ref="AY7" si="9">COUNTIFS($C$5:$AK$5,$AW$5,$C7:$AK7,"G")+AW7+AX7</f>
        <v>0</v>
      </c>
      <c r="AZ7" s="41">
        <f t="shared" ref="AZ7:AZ38" si="10">+AV7+AY7</f>
        <v>0</v>
      </c>
      <c r="BB7" s="146">
        <f t="shared" ref="BB7:BB38" si="11">COUNTIF($C7:$AK7,"VT")</f>
        <v>0</v>
      </c>
      <c r="BD7" s="42">
        <f t="shared" ref="BD7:BD38" si="12">COUNTIF($C7,"BT")+COUNTIF($H7,"BT")+COUNTIF($M7,"BT")+COUNTIF($R7,"BT")+COUNTIF($W7,"BT")+COUNTIF($AB7,"BT")+COUNTIF($AG7,"BT")</f>
        <v>0</v>
      </c>
      <c r="BE7" s="43">
        <f t="shared" ref="BE7:BE38" si="13">COUNTIF($C7,"BR")+COUNTIF($H7,"BR")+COUNTIF($M7,"BR")+COUNTIF($R7,"BR")+COUNTIF($W7,"BR")+COUNTIF($AB7,"BR")+COUNTIF($AG7,"BR")</f>
        <v>0</v>
      </c>
      <c r="BF7" s="44">
        <f t="shared" ref="BF7:BF38" si="14">COUNTIF($D7,"BT")+COUNTIF($I7,"BT")+COUNTIF($N7,"BT")+COUNTIF($S7,"BT")+COUNTIF($X7,"BT")+COUNTIF($AC7,"BT")+COUNTIF($AH7,"BT")</f>
        <v>0</v>
      </c>
      <c r="BG7" s="45">
        <f t="shared" ref="BG7:BG38" si="15">COUNTIF($D7,"BR")+COUNTIF($I7,"BR")+COUNTIF($N7,"BR")+COUNTIF($S7,"BR")+COUNTIF($X7,"BR")+COUNTIF($AC7,"BR")+COUNTIF($AH7,"BR")</f>
        <v>0</v>
      </c>
      <c r="BH7" s="46">
        <f t="shared" ref="BH7:BH38" si="16">SUM(BD7:BG7)</f>
        <v>0</v>
      </c>
      <c r="BM7" s="15"/>
      <c r="BO7" s="131" t="str">
        <f>IFERROR(INDEX($A$7:$A$96,MATCH("BT",C$7:C$96,0)),"")</f>
        <v/>
      </c>
      <c r="BP7" s="131" t="str">
        <f>IFERROR(INDEX($A$7:$A$96,MATCH("BT",D$7:D$96,0)),"")</f>
        <v/>
      </c>
      <c r="BQ7" s="133" t="str">
        <f>IFERROR(INDEX($A$7:$A$96,MATCH("V1",E$7:E$96,0)),"")</f>
        <v>Parszevski</v>
      </c>
      <c r="BR7" s="133" t="str">
        <f>IFERROR(INDEX($A$7:$A$96,MATCH("V1",F$7:F$96,0)),"")</f>
        <v>Crotti</v>
      </c>
      <c r="BS7" s="185" t="str">
        <f>IFERROR(INDEX($A$7:$A$96,MATCH("VT",G$7:G$96,0)),"")</f>
        <v>Penichon</v>
      </c>
      <c r="BT7" s="199" t="str">
        <f>IFERROR(INDEX($A$7:$A$96,MATCH("BT",H$7:H$96,0)),"")</f>
        <v/>
      </c>
      <c r="BU7" s="131" t="str">
        <f>IFERROR(INDEX($A$7:$A$96,MATCH("BT",I$7:I$96,0)),"")</f>
        <v/>
      </c>
      <c r="BV7" s="133" t="str">
        <f>IFERROR(INDEX($A$7:$A$96,MATCH("V1",J$7:J$96,0)),"")</f>
        <v>Fourcroy</v>
      </c>
      <c r="BW7" s="133" t="str">
        <f>IFERROR(INDEX($A$7:$A$96,MATCH("V1",K$7:K$96,0)),"")</f>
        <v>Baret</v>
      </c>
      <c r="BX7" s="196" t="str">
        <f>IFERROR(INDEX($A$7:$A$96,MATCH("VT",L$7:L$96,0)),"")</f>
        <v>Verdon</v>
      </c>
      <c r="BY7" s="199" t="str">
        <f>IFERROR(INDEX($A$7:$A$96,MATCH("BT",M$7:M$96,0)),"")</f>
        <v/>
      </c>
      <c r="BZ7" s="131" t="str">
        <f>IFERROR(INDEX($A$7:$A$96,MATCH("BT",N$7:N$96,0)),"")</f>
        <v/>
      </c>
      <c r="CA7" s="133" t="str">
        <f>IFERROR(INDEX($A$7:$A$96,MATCH("V1",O$7:O$96,0)),"")</f>
        <v>Gonzalez M</v>
      </c>
      <c r="CB7" s="133" t="str">
        <f>IFERROR(INDEX($A$7:$A$96,MATCH("V1",P$7:P$96,0)),"")</f>
        <v>Labaste</v>
      </c>
      <c r="CC7" s="196" t="str">
        <f>IFERROR(INDEX($A$7:$A$96,MATCH("VT",Q$7:Q$96,0)),"")</f>
        <v>Diantété</v>
      </c>
      <c r="CD7" s="199" t="str">
        <f>IFERROR(INDEX($A$7:$A$96,MATCH("BT",R$7:R$96,0)),"")</f>
        <v/>
      </c>
      <c r="CE7" s="131" t="str">
        <f>IFERROR(INDEX($A$7:$A$96,MATCH("BT",S$7:S$96,0)),"")</f>
        <v/>
      </c>
      <c r="CF7" s="133" t="str">
        <f>IFERROR(INDEX($A$7:$A$96,MATCH("V1",T$7:T$96,0)),"")</f>
        <v>Lacoste</v>
      </c>
      <c r="CG7" s="133" t="str">
        <f>IFERROR(INDEX($A$7:$A$96,MATCH("V1",U$7:U$96,0)),"")</f>
        <v>Tohno.T</v>
      </c>
      <c r="CH7" s="196" t="str">
        <f>IFERROR(INDEX($A$7:$A$96,MATCH("VT",V$7:V$96,0)),"")</f>
        <v>Gendre</v>
      </c>
      <c r="CI7" s="199" t="str">
        <f>IFERROR(INDEX($A$7:$A$96,MATCH("BT",W$7:W$96,0)),"")</f>
        <v/>
      </c>
      <c r="CJ7" s="131" t="str">
        <f>IFERROR(INDEX($A$7:$A$96,MATCH("BT",X$7:X$96,0)),"")</f>
        <v/>
      </c>
      <c r="CK7" s="133" t="str">
        <f>IFERROR(INDEX($A$7:$A$96,MATCH("V1",Y$7:Y$96,0)),"")</f>
        <v>Diarra</v>
      </c>
      <c r="CL7" s="133" t="str">
        <f>IFERROR(INDEX($A$7:$A$96,MATCH("V1",Z$7:Z$96,0)),"")</f>
        <v>Marie</v>
      </c>
      <c r="CM7" s="185" t="str">
        <f>IFERROR(INDEX($A$7:$A$96,MATCH("VT",AA$7:AA$96,0)),"")</f>
        <v>Jamme</v>
      </c>
      <c r="CN7" s="190" t="str">
        <f>IFERROR(INDEX($A$7:$A$96,MATCH("VT",AB$7:AB$96,0)),"")</f>
        <v>Sangaré</v>
      </c>
      <c r="CO7" s="142" t="str">
        <f>IFERROR(INDEX($A$7:$A$96,MATCH("VT",AC$7:AC$96,0)),"")</f>
        <v>Sowu</v>
      </c>
      <c r="CP7" s="145" t="str">
        <f>IFERROR(INDEX($A$7:$A$96,MATCH("V1",AD$7:AD$96,0)),"")</f>
        <v>Gabelle</v>
      </c>
      <c r="CQ7" s="133" t="str">
        <f>IFERROR(INDEX($A$7:$A$96,MATCH("V1",AE$7:AE$96,0)),"")</f>
        <v>Gabelle</v>
      </c>
      <c r="CR7" s="196" t="str">
        <f>IFERROR(INDEX($A$7:$A$96,MATCH("VT",AF$7:AF$96,0)),"")</f>
        <v>Gendre</v>
      </c>
      <c r="CS7" s="190" t="str">
        <f>IFERROR(INDEX($A$7:$A$96,MATCH("VT",AG$7:AG$96,0)),"")</f>
        <v>Diantété</v>
      </c>
      <c r="CT7" s="142" t="str">
        <f>IFERROR(INDEX($A$7:$A$96,MATCH("VT",AH$7:AH$96,0)),"")</f>
        <v>Berton</v>
      </c>
      <c r="CU7" s="145" t="str">
        <f>IFERROR(INDEX($A$7:$A$96,MATCH("V1",AI$7:AI$96,0)),"")</f>
        <v>Xu</v>
      </c>
      <c r="CV7" s="133" t="str">
        <f>IFERROR(INDEX($A$7:$A$96,MATCH("V1",AJ$7:AJ$96,0)),"")</f>
        <v>Chambaudry</v>
      </c>
      <c r="CW7" s="140" t="str">
        <f>IFERROR(INDEX($A$7:$A$96,MATCH("VT",AK$7:AK$96,0)),"")</f>
        <v>Baret</v>
      </c>
      <c r="CY7" s="109"/>
      <c r="CZ7" s="307">
        <f>L3</f>
        <v>43129</v>
      </c>
      <c r="DA7" s="308"/>
      <c r="DB7" s="308"/>
      <c r="DC7" s="308"/>
      <c r="DD7" s="308"/>
      <c r="DE7" s="308"/>
      <c r="DF7" s="308"/>
      <c r="DG7" s="308"/>
      <c r="DH7" s="308"/>
      <c r="DI7" s="308"/>
      <c r="DJ7" s="308"/>
      <c r="DK7" s="308"/>
      <c r="DL7" s="308"/>
      <c r="DM7" s="308"/>
      <c r="DN7" s="308"/>
      <c r="DO7" s="308"/>
      <c r="DP7" s="308"/>
      <c r="DQ7" s="308"/>
      <c r="DR7" s="308"/>
      <c r="DS7" s="308"/>
      <c r="DT7" s="308"/>
      <c r="DU7" s="309"/>
      <c r="DV7" s="102"/>
    </row>
    <row r="8" spans="1:126" ht="15" customHeight="1" x14ac:dyDescent="0.15">
      <c r="A8" s="28" t="s">
        <v>96</v>
      </c>
      <c r="B8" s="29">
        <v>1</v>
      </c>
      <c r="C8" s="47"/>
      <c r="D8" s="47"/>
      <c r="E8" s="47"/>
      <c r="F8" s="47"/>
      <c r="G8" s="48"/>
      <c r="H8" s="47"/>
      <c r="I8" s="47"/>
      <c r="J8" s="47"/>
      <c r="K8" s="47"/>
      <c r="L8" s="48"/>
      <c r="M8" s="47"/>
      <c r="N8" s="47"/>
      <c r="O8" s="47"/>
      <c r="P8" s="47"/>
      <c r="Q8" s="48"/>
      <c r="R8" s="47"/>
      <c r="S8" s="47"/>
      <c r="T8" s="47" t="s">
        <v>135</v>
      </c>
      <c r="U8" s="47" t="s">
        <v>137</v>
      </c>
      <c r="V8" s="48"/>
      <c r="W8" s="47"/>
      <c r="X8" s="47"/>
      <c r="Y8" s="47"/>
      <c r="Z8" s="47"/>
      <c r="AA8" s="48"/>
      <c r="AB8" s="47"/>
      <c r="AC8" s="47"/>
      <c r="AD8" s="47" t="s">
        <v>59</v>
      </c>
      <c r="AE8" s="47" t="s">
        <v>59</v>
      </c>
      <c r="AF8" s="48"/>
      <c r="AG8" s="47"/>
      <c r="AH8" s="47"/>
      <c r="AI8" s="47"/>
      <c r="AJ8" s="47"/>
      <c r="AK8" s="48"/>
      <c r="AL8" s="32"/>
      <c r="AM8" s="33">
        <f t="shared" si="0"/>
        <v>0</v>
      </c>
      <c r="AN8" s="34">
        <f t="shared" si="0"/>
        <v>0</v>
      </c>
      <c r="AO8" s="35">
        <f t="shared" si="1"/>
        <v>2</v>
      </c>
      <c r="AP8" s="35">
        <f t="shared" si="1"/>
        <v>2</v>
      </c>
      <c r="AQ8" s="34">
        <f t="shared" si="2"/>
        <v>0</v>
      </c>
      <c r="AR8" s="217">
        <f t="shared" si="3"/>
        <v>4</v>
      </c>
      <c r="AS8" s="32"/>
      <c r="AT8" s="50">
        <f t="shared" si="4"/>
        <v>1</v>
      </c>
      <c r="AU8" s="51">
        <f>COUNTIFS($C$5:$AK$5,$AT$5,$C8:$AK8,"F*")</f>
        <v>0</v>
      </c>
      <c r="AV8" s="52">
        <f>COUNTIFS($C$5:$AK$5,$AT$5,$C8:$AK8,"G")+AT8+AU8</f>
        <v>1</v>
      </c>
      <c r="AW8" s="53">
        <f t="shared" si="7"/>
        <v>1</v>
      </c>
      <c r="AX8" s="51">
        <f t="shared" si="8"/>
        <v>0</v>
      </c>
      <c r="AY8" s="40">
        <f>COUNTIFS($C$5:$AK$5,$AW$5,$C8:$AK8,"G")+AW8+AX8</f>
        <v>1</v>
      </c>
      <c r="AZ8" s="41">
        <f t="shared" si="10"/>
        <v>2</v>
      </c>
      <c r="BB8" s="146">
        <f t="shared" si="11"/>
        <v>0</v>
      </c>
      <c r="BD8" s="33">
        <f t="shared" si="12"/>
        <v>0</v>
      </c>
      <c r="BE8" s="54">
        <f t="shared" si="13"/>
        <v>0</v>
      </c>
      <c r="BF8" s="55">
        <f t="shared" si="14"/>
        <v>0</v>
      </c>
      <c r="BG8" s="49">
        <f t="shared" si="15"/>
        <v>0</v>
      </c>
      <c r="BH8" s="46">
        <f t="shared" si="16"/>
        <v>0</v>
      </c>
      <c r="BM8" s="15"/>
      <c r="BO8" s="130" t="str">
        <f>IFERROR(INDEX($A$7:$A$96,MATCH("BR",C$7:C$96,0)),"")</f>
        <v/>
      </c>
      <c r="BP8" s="130" t="str">
        <f>IFERROR(INDEX($A$7:$A$96,MATCH("BR",D$7:D$96,0)),"")</f>
        <v/>
      </c>
      <c r="BQ8" s="133" t="str">
        <f>IFERROR(INDEX($A$7:$A$96,MATCH("V2",E$7:E$96,0)),"")</f>
        <v/>
      </c>
      <c r="BR8" s="133" t="str">
        <f>IFERROR(INDEX($A$7:$A$96,MATCH("V2",F$7:F$96,0)),"")</f>
        <v>Delort</v>
      </c>
      <c r="BS8" s="120" t="str">
        <f>IFERROR(INDEX($A$7:$A$96,MATCH("A1",G$7:G$96,0)),"")</f>
        <v>Gendre</v>
      </c>
      <c r="BT8" s="200" t="str">
        <f>IFERROR(INDEX($A$7:$A$96,MATCH("BR",H$7:H$96,0)),"")</f>
        <v/>
      </c>
      <c r="BU8" s="130" t="str">
        <f>IFERROR(INDEX($A$7:$A$96,MATCH("BR",I$7:I$96,0)),"")</f>
        <v/>
      </c>
      <c r="BV8" s="133" t="str">
        <f>IFERROR(INDEX($A$7:$A$96,MATCH("V2",J$7:J$96,0)),"")</f>
        <v/>
      </c>
      <c r="BW8" s="133" t="str">
        <f>IFERROR(INDEX($A$7:$A$96,MATCH("V2",K$7:K$96,0)),"")</f>
        <v>Diantété</v>
      </c>
      <c r="BX8" s="197" t="str">
        <f>IFERROR(INDEX($A$7:$A$96,MATCH(1,L$7:L$96,0)),"")</f>
        <v/>
      </c>
      <c r="BY8" s="200" t="str">
        <f>IFERROR(INDEX($A$7:$A$96,MATCH("BR",M$7:M$96,0)),"")</f>
        <v/>
      </c>
      <c r="BZ8" s="130" t="str">
        <f>IFERROR(INDEX($A$7:$A$96,MATCH("BR",N$7:N$96,0)),"")</f>
        <v/>
      </c>
      <c r="CA8" s="133" t="str">
        <f>IFERROR(INDEX($A$7:$A$96,MATCH("V2",O$7:O$96,0)),"")</f>
        <v/>
      </c>
      <c r="CB8" s="133" t="str">
        <f>IFERROR(INDEX($A$7:$A$96,MATCH("V2",P$7:P$96,0)),"")</f>
        <v>Desmond</v>
      </c>
      <c r="CC8" s="197" t="str">
        <f>IFERROR(INDEX($A$7:$A$96,MATCH(1,Q$7:Q$96,0)),"")</f>
        <v/>
      </c>
      <c r="CD8" s="200" t="str">
        <f>IFERROR(INDEX($A$7:$A$96,MATCH("BR",R$7:R$96,0)),"")</f>
        <v/>
      </c>
      <c r="CE8" s="130" t="str">
        <f>IFERROR(INDEX($A$7:$A$96,MATCH("BR",S$7:S$96,0)),"")</f>
        <v/>
      </c>
      <c r="CF8" s="133" t="str">
        <f>IFERROR(INDEX($A$7:$A$96,MATCH("V2",T$7:T$96,0)),"")</f>
        <v/>
      </c>
      <c r="CG8" s="133" t="str">
        <f>IFERROR(INDEX($A$7:$A$96,MATCH("V2",U$7:U$96,0)),"")</f>
        <v>Labaste</v>
      </c>
      <c r="CH8" s="197" t="str">
        <f>IFERROR(INDEX($A$7:$A$96,MATCH(1,V$7:V$96,0)),"")</f>
        <v/>
      </c>
      <c r="CI8" s="200" t="str">
        <f>IFERROR(INDEX($A$7:$A$96,MATCH("BR",W$7:W$96,0)),"")</f>
        <v/>
      </c>
      <c r="CJ8" s="130" t="str">
        <f>IFERROR(INDEX($A$7:$A$96,MATCH("BR",X$7:X$96,0)),"")</f>
        <v/>
      </c>
      <c r="CK8" s="133" t="str">
        <f>IFERROR(INDEX($A$7:$A$96,MATCH("V2",Y$7:Y$96,0)),"")</f>
        <v/>
      </c>
      <c r="CL8" s="133" t="str">
        <f>IFERROR(INDEX($A$7:$A$96,MATCH("V2",Z$7:Z$96,0)),"")</f>
        <v>Penichon</v>
      </c>
      <c r="CM8" s="143" t="str">
        <f>IFERROR(INDEX($A$7:$A$96,MATCH(1,AA$7:AA$96,0)),"")</f>
        <v/>
      </c>
      <c r="CN8" s="191" t="str">
        <f>IFERROR(INDEX($A$7:$A$96,MATCH(1,AB$7:AB$96,0)),"")</f>
        <v/>
      </c>
      <c r="CO8" s="143" t="str">
        <f>IFERROR(INDEX($A$7:$A$96,MATCH(1,AC$7:AC$96,0)),"")</f>
        <v/>
      </c>
      <c r="CP8" s="133" t="str">
        <f>IFERROR(INDEX($A$7:$A$96,MATCH("V2",AD$7:AD$96,0)),"")</f>
        <v>Sowu</v>
      </c>
      <c r="CQ8" s="133" t="str">
        <f>IFERROR(INDEX($A$7:$A$96,MATCH("V2",AE$7:AE$96,0)),"")</f>
        <v>Le Goff</v>
      </c>
      <c r="CR8" s="197" t="str">
        <f>IFERROR(INDEX($A$7:$A$96,MATCH(1,AF$7:AF$96,0)),"")</f>
        <v/>
      </c>
      <c r="CS8" s="191" t="str">
        <f>IFERROR(INDEX($A$7:$A$96,MATCH(1,AG$7:AG$96,0)),"")</f>
        <v/>
      </c>
      <c r="CT8" s="143" t="str">
        <f>IFERROR(INDEX($A$7:$A$96,MATCH(1,AH$7:AH$96,0)),"")</f>
        <v/>
      </c>
      <c r="CU8" s="133" t="str">
        <f>IFERROR(INDEX($A$7:$A$96,MATCH("V2",AI$7:AI$96,0)),"")</f>
        <v>Jamme</v>
      </c>
      <c r="CV8" s="133" t="str">
        <f>IFERROR(INDEX($A$7:$A$96,MATCH("V2",AJ$7:AJ$96,0)),"")</f>
        <v>Gendre</v>
      </c>
      <c r="CW8" s="120" t="str">
        <f>IFERROR(INDEX($A$7:$A$96,MATCH(1,AK$7:AK$96,0)),"")</f>
        <v/>
      </c>
      <c r="CY8" s="109"/>
      <c r="CZ8" s="106" t="s">
        <v>30</v>
      </c>
      <c r="DA8" s="107" t="str">
        <f t="array" ref="DA8:DT12">TRANSPOSE(BO7:BS26)</f>
        <v/>
      </c>
      <c r="DB8" s="107" t="str">
        <v/>
      </c>
      <c r="DC8" s="107" t="str">
        <v>Chanseaume</v>
      </c>
      <c r="DD8" s="107" t="str">
        <v>Baret</v>
      </c>
      <c r="DE8" s="107" t="str">
        <v>Sangaré</v>
      </c>
      <c r="DF8" s="107" t="str">
        <v/>
      </c>
      <c r="DG8" s="107" t="str">
        <v/>
      </c>
      <c r="DH8" s="107" t="str">
        <v/>
      </c>
      <c r="DI8" s="107" t="str">
        <v/>
      </c>
      <c r="DJ8" s="107" t="str">
        <v/>
      </c>
      <c r="DK8" s="107" t="str">
        <v/>
      </c>
      <c r="DL8" s="107" t="str">
        <v/>
      </c>
      <c r="DM8" s="107" t="str">
        <v/>
      </c>
      <c r="DN8" s="107" t="str">
        <v/>
      </c>
      <c r="DO8" s="107" t="str">
        <v/>
      </c>
      <c r="DP8" s="107">
        <v>0</v>
      </c>
      <c r="DQ8" s="107">
        <v>0</v>
      </c>
      <c r="DR8" s="107">
        <v>0</v>
      </c>
      <c r="DS8" s="107">
        <v>0</v>
      </c>
      <c r="DT8" s="107">
        <v>0</v>
      </c>
      <c r="DU8" s="107" t="e">
        <f>#REF!</f>
        <v>#REF!</v>
      </c>
      <c r="DV8" s="102"/>
    </row>
    <row r="9" spans="1:126" ht="15" customHeight="1" x14ac:dyDescent="0.2">
      <c r="A9" s="28" t="s">
        <v>70</v>
      </c>
      <c r="B9" s="29">
        <v>3</v>
      </c>
      <c r="C9" s="47"/>
      <c r="D9" s="47"/>
      <c r="E9" s="47"/>
      <c r="F9" s="47"/>
      <c r="G9" s="48"/>
      <c r="H9" s="47"/>
      <c r="I9" s="47"/>
      <c r="J9" s="47"/>
      <c r="K9" s="47"/>
      <c r="L9" s="48"/>
      <c r="M9" s="47"/>
      <c r="N9" s="47"/>
      <c r="O9" s="47"/>
      <c r="P9" s="47"/>
      <c r="Q9" s="48"/>
      <c r="R9" s="47"/>
      <c r="S9" s="47"/>
      <c r="T9" s="47"/>
      <c r="U9" s="47"/>
      <c r="V9" s="48"/>
      <c r="W9" s="47"/>
      <c r="X9" s="47"/>
      <c r="Y9" s="47"/>
      <c r="Z9" s="47" t="s">
        <v>59</v>
      </c>
      <c r="AA9" s="48"/>
      <c r="AB9" s="47"/>
      <c r="AC9" s="47"/>
      <c r="AD9" s="47"/>
      <c r="AE9" s="47"/>
      <c r="AF9" s="48"/>
      <c r="AG9" s="47"/>
      <c r="AH9" s="47"/>
      <c r="AI9" s="47"/>
      <c r="AJ9" s="47"/>
      <c r="AK9" s="48"/>
      <c r="AL9" s="32"/>
      <c r="AM9" s="33">
        <f t="shared" si="0"/>
        <v>0</v>
      </c>
      <c r="AN9" s="34">
        <f t="shared" si="0"/>
        <v>0</v>
      </c>
      <c r="AO9" s="35">
        <f t="shared" si="1"/>
        <v>0</v>
      </c>
      <c r="AP9" s="35">
        <f t="shared" si="1"/>
        <v>1</v>
      </c>
      <c r="AQ9" s="34">
        <f t="shared" si="2"/>
        <v>0</v>
      </c>
      <c r="AR9" s="217">
        <f t="shared" si="3"/>
        <v>1</v>
      </c>
      <c r="AS9" s="32"/>
      <c r="AT9" s="50">
        <f t="shared" si="4"/>
        <v>0</v>
      </c>
      <c r="AU9" s="51">
        <f t="shared" ref="AU9:AU72" si="17">COUNTIFS($C$5:$AK$5,$AT$5,$C9:$AK9,"F*")</f>
        <v>0</v>
      </c>
      <c r="AV9" s="52">
        <f t="shared" ref="AV9:AV72" si="18">COUNTIFS($C$5:$AK$5,$AT$5,$C9:$AK9,"G")+AT9+AU9</f>
        <v>0</v>
      </c>
      <c r="AW9" s="53">
        <f t="shared" si="7"/>
        <v>1</v>
      </c>
      <c r="AX9" s="51">
        <f t="shared" si="8"/>
        <v>0</v>
      </c>
      <c r="AY9" s="40">
        <f t="shared" ref="AY9:AY72" si="19">COUNTIFS($C$5:$AK$5,$AW$5,$C9:$AK9,"G")+AW9+AX9</f>
        <v>1</v>
      </c>
      <c r="AZ9" s="41">
        <f t="shared" si="10"/>
        <v>1</v>
      </c>
      <c r="BB9" s="146">
        <f t="shared" si="11"/>
        <v>0</v>
      </c>
      <c r="BD9" s="33">
        <f t="shared" si="12"/>
        <v>0</v>
      </c>
      <c r="BE9" s="54">
        <f t="shared" si="13"/>
        <v>0</v>
      </c>
      <c r="BF9" s="55">
        <f t="shared" si="14"/>
        <v>0</v>
      </c>
      <c r="BG9" s="49">
        <f t="shared" si="15"/>
        <v>0</v>
      </c>
      <c r="BH9" s="46">
        <f t="shared" si="16"/>
        <v>0</v>
      </c>
      <c r="BM9" s="137" t="s">
        <v>55</v>
      </c>
      <c r="BO9" s="140" t="str">
        <f>IFERROR(INDEX($A$7:$A$96,MATCH("VT",C$7:C$96,0)),"")</f>
        <v>Chanseaume</v>
      </c>
      <c r="BP9" s="140" t="str">
        <f>IFERROR(INDEX($A$7:$A$96,MATCH("VT",D$7:D$96,0)),"")</f>
        <v>Diaz L</v>
      </c>
      <c r="BQ9" s="134" t="str">
        <f>IFERROR(INDEX($A$7:$A$96,MATCH("F1",E$7:E$96,0)),"")</f>
        <v/>
      </c>
      <c r="BR9" s="133" t="str">
        <f>IFERROR(INDEX($A$7:$A$96,MATCH("V3",F$7:F$96,0)),"")</f>
        <v>Soukiassian</v>
      </c>
      <c r="BS9" s="120" t="str">
        <f>IFERROR(INDEX($A$7:$A$96,MATCH("A2",G$7:G$96,0)),"")</f>
        <v>Delort</v>
      </c>
      <c r="BT9" s="201" t="str">
        <f>IFERROR(INDEX($A$7:$A$96,MATCH("VT",H$7:H$96,0)),"")</f>
        <v>Baret</v>
      </c>
      <c r="BU9" s="140" t="str">
        <f>IFERROR(INDEX($A$7:$A$96,MATCH("VT",I$7:I$96,0)),"")</f>
        <v>Tohno.T</v>
      </c>
      <c r="BV9" s="134" t="str">
        <f>IFERROR(INDEX($A$7:$A$96,MATCH("F1",J$7:J$96,0)),"")</f>
        <v/>
      </c>
      <c r="BW9" s="133" t="str">
        <f>IFERROR(INDEX($A$7:$A$96,MATCH("V3",K$7:K$96,0)),"")</f>
        <v>Chanseaume</v>
      </c>
      <c r="BX9" s="197" t="str">
        <f>IFERROR(INDEX($A$7:$A$96,MATCH(2,L$7:L$96,0)),"")</f>
        <v/>
      </c>
      <c r="BY9" s="201" t="str">
        <f>IFERROR(INDEX($A$7:$A$96,MATCH("VT",M$7:M$96,0)),"")</f>
        <v>Jamme</v>
      </c>
      <c r="BZ9" s="140" t="str">
        <f>IFERROR(INDEX($A$7:$A$96,MATCH("VT",N$7:N$96,0)),"")</f>
        <v>Tohno.T</v>
      </c>
      <c r="CA9" s="134" t="str">
        <f>IFERROR(INDEX($A$7:$A$96,MATCH("F1",O$7:O$96,0)),"")</f>
        <v/>
      </c>
      <c r="CB9" s="133" t="str">
        <f>IFERROR(INDEX($A$7:$A$96,MATCH("V3",P$7:P$96,0)),"")</f>
        <v>Antoniotti</v>
      </c>
      <c r="CC9" s="197" t="str">
        <f>IFERROR(INDEX($A$7:$A$96,MATCH(2,Q$7:Q$96,0)),"")</f>
        <v/>
      </c>
      <c r="CD9" s="201" t="str">
        <f>IFERROR(INDEX($A$7:$A$96,MATCH("VT",R$7:R$96,0)),"")</f>
        <v>Baret</v>
      </c>
      <c r="CE9" s="140" t="str">
        <f>IFERROR(INDEX($A$7:$A$96,MATCH("VT",S$7:S$96,0)),"")</f>
        <v>Borie</v>
      </c>
      <c r="CF9" s="134" t="str">
        <f>IFERROR(INDEX($A$7:$A$96,MATCH("F1",T$7:T$96,0)),"")</f>
        <v/>
      </c>
      <c r="CG9" s="133" t="str">
        <f>IFERROR(INDEX($A$7:$A$96,MATCH("V3",U$7:U$96,0)),"")</f>
        <v>Baret</v>
      </c>
      <c r="CH9" s="197" t="str">
        <f>IFERROR(INDEX($A$7:$A$96,MATCH(2,V$7:V$96,0)),"")</f>
        <v/>
      </c>
      <c r="CI9" s="201" t="str">
        <f>IFERROR(INDEX($A$7:$A$96,MATCH("VT",W$7:W$96,0)),"")</f>
        <v>Sangaré</v>
      </c>
      <c r="CJ9" s="140" t="str">
        <f>IFERROR(INDEX($A$7:$A$96,MATCH("VT",X$7:X$96,0)),"")</f>
        <v>Diaz L</v>
      </c>
      <c r="CK9" s="134" t="str">
        <f>IFERROR(INDEX($A$7:$A$96,MATCH("F1",Y$7:Y$96,0)),"")</f>
        <v/>
      </c>
      <c r="CL9" s="133" t="str">
        <f>IFERROR(INDEX($A$7:$A$96,MATCH("V3",Z$7:Z$96,0)),"")</f>
        <v>Diantété</v>
      </c>
      <c r="CM9" s="143" t="str">
        <f>IFERROR(INDEX($A$7:$A$96,MATCH(2,AA$7:AA$96,0)),"")</f>
        <v/>
      </c>
      <c r="CN9" s="191" t="str">
        <f>IFERROR(INDEX($A$7:$A$96,MATCH(2,AB$7:AB$96,0)),"")</f>
        <v/>
      </c>
      <c r="CO9" s="143" t="str">
        <f>IFERROR(INDEX($A$7:$A$96,MATCH(2,AC$7:AC$96,0)),"")</f>
        <v/>
      </c>
      <c r="CP9" s="134" t="str">
        <f>IFERROR(INDEX($A$7:$A$96,MATCH("F1",AD$7:AD$96,0)),"")</f>
        <v/>
      </c>
      <c r="CQ9" s="133" t="str">
        <f>IFERROR(INDEX($A$7:$A$96,MATCH("V3",AE$7:AE$96,0)),"")</f>
        <v>Tohno.T</v>
      </c>
      <c r="CR9" s="197" t="str">
        <f>IFERROR(INDEX($A$7:$A$96,MATCH(2,AF$7:AF$96,0)),"")</f>
        <v/>
      </c>
      <c r="CS9" s="191" t="str">
        <f>IFERROR(INDEX($A$7:$A$96,MATCH(2,AG$7:AG$96,0)),"")</f>
        <v/>
      </c>
      <c r="CT9" s="143" t="str">
        <f>IFERROR(INDEX($A$7:$A$96,MATCH(2,AH$7:AH$96,0)),"")</f>
        <v/>
      </c>
      <c r="CU9" s="134" t="str">
        <f>IFERROR(INDEX($A$7:$A$96,MATCH("F1",AI$7:AI$96,0)),"")</f>
        <v/>
      </c>
      <c r="CV9" s="133" t="str">
        <f>IFERROR(INDEX($A$7:$A$96,MATCH("V3",AJ$7:AJ$96,0)),"")</f>
        <v>Sangaré</v>
      </c>
      <c r="CW9" s="120" t="str">
        <f>IFERROR(INDEX($A$7:$A$96,MATCH(2,AK$7:AK$96,0)),"")</f>
        <v/>
      </c>
      <c r="CY9" s="109"/>
      <c r="CZ9" s="106" t="s">
        <v>31</v>
      </c>
      <c r="DA9" s="107" t="str">
        <v/>
      </c>
      <c r="DB9" s="107" t="str">
        <v/>
      </c>
      <c r="DC9" s="107" t="str">
        <v>Diaz L</v>
      </c>
      <c r="DD9" s="107" t="str">
        <v>Parszevski</v>
      </c>
      <c r="DE9" s="107" t="str">
        <v>Chanseaume</v>
      </c>
      <c r="DF9" s="107" t="str">
        <v>Delort</v>
      </c>
      <c r="DG9" s="107" t="str">
        <v>Baret</v>
      </c>
      <c r="DH9" s="107" t="str">
        <v>Sangaré</v>
      </c>
      <c r="DI9" s="107" t="str">
        <v/>
      </c>
      <c r="DJ9" s="107" t="str">
        <v/>
      </c>
      <c r="DK9" s="107" t="str">
        <v/>
      </c>
      <c r="DL9" s="107" t="str">
        <v/>
      </c>
      <c r="DM9" s="107" t="str">
        <v/>
      </c>
      <c r="DN9" s="107" t="str">
        <v/>
      </c>
      <c r="DO9" s="107" t="str">
        <v/>
      </c>
      <c r="DP9" s="107">
        <v>0</v>
      </c>
      <c r="DQ9" s="107">
        <v>0</v>
      </c>
      <c r="DR9" s="107">
        <v>0</v>
      </c>
      <c r="DS9" s="107">
        <v>0</v>
      </c>
      <c r="DT9" s="107">
        <v>0</v>
      </c>
      <c r="DU9" s="107" t="s">
        <v>25</v>
      </c>
      <c r="DV9" s="102"/>
    </row>
    <row r="10" spans="1:126" ht="15" customHeight="1" x14ac:dyDescent="0.2">
      <c r="A10" s="28" t="s">
        <v>116</v>
      </c>
      <c r="B10" s="29">
        <v>1</v>
      </c>
      <c r="C10" s="47"/>
      <c r="D10" s="47"/>
      <c r="E10" s="47"/>
      <c r="F10" s="47"/>
      <c r="G10" s="48"/>
      <c r="H10" s="47"/>
      <c r="I10" s="47"/>
      <c r="J10" s="47"/>
      <c r="K10" s="47"/>
      <c r="L10" s="48"/>
      <c r="M10" s="47"/>
      <c r="N10" s="47"/>
      <c r="O10" s="47">
        <v>1</v>
      </c>
      <c r="P10" s="47" t="s">
        <v>62</v>
      </c>
      <c r="Q10" s="48"/>
      <c r="R10" s="47"/>
      <c r="S10" s="47"/>
      <c r="T10" s="47" t="s">
        <v>138</v>
      </c>
      <c r="U10" s="47" t="s">
        <v>60</v>
      </c>
      <c r="V10" s="48"/>
      <c r="W10" s="47"/>
      <c r="X10" s="47"/>
      <c r="Y10" s="47"/>
      <c r="Z10" s="47"/>
      <c r="AA10" s="48"/>
      <c r="AB10" s="47"/>
      <c r="AC10" s="47"/>
      <c r="AD10" s="47"/>
      <c r="AE10" s="47"/>
      <c r="AF10" s="48"/>
      <c r="AG10" s="47"/>
      <c r="AH10" s="47"/>
      <c r="AI10" s="47"/>
      <c r="AJ10" s="47"/>
      <c r="AK10" s="48"/>
      <c r="AL10" s="32"/>
      <c r="AM10" s="33">
        <f t="shared" si="0"/>
        <v>0</v>
      </c>
      <c r="AN10" s="34">
        <f t="shared" si="0"/>
        <v>0</v>
      </c>
      <c r="AO10" s="35">
        <f t="shared" si="1"/>
        <v>1</v>
      </c>
      <c r="AP10" s="35">
        <f t="shared" si="1"/>
        <v>2</v>
      </c>
      <c r="AQ10" s="34">
        <f t="shared" si="2"/>
        <v>0</v>
      </c>
      <c r="AR10" s="217">
        <f t="shared" si="3"/>
        <v>3</v>
      </c>
      <c r="AS10" s="32"/>
      <c r="AT10" s="50">
        <f t="shared" si="4"/>
        <v>0</v>
      </c>
      <c r="AU10" s="51">
        <f t="shared" si="17"/>
        <v>0</v>
      </c>
      <c r="AV10" s="52">
        <f t="shared" si="18"/>
        <v>0</v>
      </c>
      <c r="AW10" s="53">
        <f>COUNTIFS($C$5:$AK$5,$AW$5,$C10:$AK10,"V*")-COUNTIFS($C$5:$AK$5,$AW$5,$C10:$AK10,"VT")</f>
        <v>1</v>
      </c>
      <c r="AX10" s="51">
        <f>COUNTIFS($C$5:$AK$5,$AW$5,$C10:$AK10,"F*")</f>
        <v>0</v>
      </c>
      <c r="AY10" s="40">
        <f t="shared" si="19"/>
        <v>1</v>
      </c>
      <c r="AZ10" s="41">
        <f t="shared" si="10"/>
        <v>1</v>
      </c>
      <c r="BB10" s="146">
        <f t="shared" si="11"/>
        <v>1</v>
      </c>
      <c r="BD10" s="33">
        <f t="shared" si="12"/>
        <v>0</v>
      </c>
      <c r="BE10" s="54">
        <f t="shared" si="13"/>
        <v>0</v>
      </c>
      <c r="BF10" s="55">
        <f t="shared" si="14"/>
        <v>0</v>
      </c>
      <c r="BG10" s="49">
        <f t="shared" si="15"/>
        <v>0</v>
      </c>
      <c r="BH10" s="46">
        <f t="shared" si="16"/>
        <v>0</v>
      </c>
      <c r="BM10" s="138" t="s">
        <v>56</v>
      </c>
      <c r="BO10" s="120" t="str">
        <f>IFERROR(INDEX($A$7:$A$96,MATCH("A1",C$7:C$96,0)),"")</f>
        <v>Baret</v>
      </c>
      <c r="BP10" s="120" t="str">
        <f>IFERROR(INDEX($A$7:$A$96,MATCH("A1",D$7:D$96,0)),"")</f>
        <v>Parszevski</v>
      </c>
      <c r="BQ10" s="140" t="str">
        <f>IFERROR(INDEX($A$7:$A$96,MATCH("VT",E$7:E$96,0)),"")</f>
        <v>Garnet</v>
      </c>
      <c r="BR10" s="134" t="str">
        <f>IFERROR(INDEX($A$7:$A$96,MATCH("F1",F$7:F$96,0)),"")</f>
        <v>Huot</v>
      </c>
      <c r="BS10" s="120" t="str">
        <f>IFERROR(INDEX($A$7:$A$96,MATCH("A3",G$7:G$96,0)),"")</f>
        <v>Verdon</v>
      </c>
      <c r="BT10" s="191" t="str">
        <f>IFERROR(INDEX($A$7:$A$96,MATCH(1,H$7:H$96,0)),"")</f>
        <v/>
      </c>
      <c r="BU10" s="120" t="str">
        <f>IFERROR(INDEX($A$7:$A$96,MATCH(1,I$7:I$96,0)),"")</f>
        <v/>
      </c>
      <c r="BV10" s="140" t="str">
        <f>IFERROR(INDEX($A$7:$A$96,MATCH("VT",J$7:J$96,0)),"")</f>
        <v>Delort</v>
      </c>
      <c r="BW10" s="134" t="str">
        <f>IFERROR(INDEX($A$7:$A$96,MATCH("F1",K$7:K$96,0)),"")</f>
        <v>Lamalle</v>
      </c>
      <c r="BX10" s="197" t="str">
        <f>IFERROR(INDEX($A$7:$A$96,MATCH(3,L$7:L$96,0)),"")</f>
        <v/>
      </c>
      <c r="BY10" s="191" t="str">
        <f>IFERROR(INDEX($A$7:$A$96,MATCH(1,M$7:M$96,0)),"")</f>
        <v/>
      </c>
      <c r="BZ10" s="120" t="str">
        <f>IFERROR(INDEX($A$7:$A$96,MATCH(1,N$7:N$96,0)),"")</f>
        <v/>
      </c>
      <c r="CA10" s="140" t="str">
        <f>IFERROR(INDEX($A$7:$A$96,MATCH("VT",O$7:O$96,0)),"")</f>
        <v>Lacoste</v>
      </c>
      <c r="CB10" s="134" t="str">
        <f>IFERROR(INDEX($A$7:$A$96,MATCH("F1",P$7:P$96,0)),"")</f>
        <v>Soukiassian</v>
      </c>
      <c r="CC10" s="197" t="str">
        <f>IFERROR(INDEX($A$7:$A$96,MATCH(3,Q$7:Q$96,0)),"")</f>
        <v/>
      </c>
      <c r="CD10" s="191" t="str">
        <f>IFERROR(INDEX($A$7:$A$96,MATCH(1,R$7:R$96,0)),"")</f>
        <v/>
      </c>
      <c r="CE10" s="120" t="str">
        <f>IFERROR(INDEX($A$7:$A$96,MATCH(1,S$7:S$96,0)),"")</f>
        <v/>
      </c>
      <c r="CF10" s="140" t="str">
        <f>IFERROR(INDEX($A$7:$A$96,MATCH("VT",T$7:T$96,0)),"")</f>
        <v>Gonzalez M</v>
      </c>
      <c r="CG10" s="134" t="str">
        <f>IFERROR(INDEX($A$7:$A$96,MATCH("F1",U$7:U$96,0)),"")</f>
        <v>Koualed</v>
      </c>
      <c r="CH10" s="197" t="str">
        <f>IFERROR(INDEX($A$7:$A$96,MATCH(3,V$7:V$96,0)),"")</f>
        <v/>
      </c>
      <c r="CI10" s="191" t="str">
        <f>IFERROR(INDEX($A$7:$A$96,MATCH(1,W$7:W$96,0)),"")</f>
        <v/>
      </c>
      <c r="CJ10" s="120" t="str">
        <f>IFERROR(INDEX($A$7:$A$96,MATCH(1,X$7:X$96,0)),"")</f>
        <v/>
      </c>
      <c r="CK10" s="140" t="str">
        <f>IFERROR(INDEX($A$7:$A$96,MATCH("VT",Y$7:Y$96,0)),"")</f>
        <v>Fourcroy</v>
      </c>
      <c r="CL10" s="134" t="str">
        <f>IFERROR(INDEX($A$7:$A$96,MATCH("F1",Z$7:Z$96,0)),"")</f>
        <v>Vigouroux</v>
      </c>
      <c r="CM10" s="143" t="str">
        <f>IFERROR(INDEX($A$7:$A$96,MATCH(3,AA$7:AA$96,0)),"")</f>
        <v/>
      </c>
      <c r="CN10" s="191" t="str">
        <f>IFERROR(INDEX($A$7:$A$96,MATCH(3,AB$7:AB$96,0)),"")</f>
        <v/>
      </c>
      <c r="CO10" s="143" t="str">
        <f>IFERROR(INDEX($A$7:$A$96,MATCH(3,AC$7:AC$96,0)),"")</f>
        <v/>
      </c>
      <c r="CP10" s="140" t="str">
        <f>IFERROR(INDEX($A$7:$A$96,MATCH("VT",AD$7:AD$96,0)),"")</f>
        <v>Vigouroux</v>
      </c>
      <c r="CQ10" s="134" t="str">
        <f>IFERROR(INDEX($A$7:$A$96,MATCH("F1",AE$7:AE$96,0)),"")</f>
        <v>Berton</v>
      </c>
      <c r="CR10" s="197" t="str">
        <f>IFERROR(INDEX($A$7:$A$96,MATCH(3,AF$7:AF$96,0)),"")</f>
        <v/>
      </c>
      <c r="CS10" s="191" t="str">
        <f>IFERROR(INDEX($A$7:$A$96,MATCH(3,AG$7:AG$96,0)),"")</f>
        <v/>
      </c>
      <c r="CT10" s="143" t="str">
        <f>IFERROR(INDEX($A$7:$A$96,MATCH(3,AH$7:AH$96,0)),"")</f>
        <v/>
      </c>
      <c r="CU10" s="140" t="str">
        <f>IFERROR(INDEX($A$7:$A$96,MATCH("VT",AI$7:AI$96,0)),"")</f>
        <v>Delort</v>
      </c>
      <c r="CV10" s="134" t="str">
        <f>IFERROR(INDEX($A$7:$A$96,MATCH("F1",AJ$7:AJ$96,0)),"")</f>
        <v>Jamme</v>
      </c>
      <c r="CW10" s="120" t="str">
        <f>IFERROR(INDEX($A$7:$A$96,MATCH(3,AK$7:AK$96,0)),"")</f>
        <v/>
      </c>
      <c r="CY10" s="109">
        <f>'ex 05'!$E99</f>
        <v>1</v>
      </c>
      <c r="CZ10" s="111" t="s">
        <v>32</v>
      </c>
      <c r="DA10" s="112" t="str">
        <v>Parszevski</v>
      </c>
      <c r="DB10" s="113" t="str">
        <v/>
      </c>
      <c r="DC10" s="113" t="str">
        <v/>
      </c>
      <c r="DD10" s="114" t="str">
        <v>Garnet</v>
      </c>
      <c r="DE10" s="107" t="str">
        <v>Zingarelli</v>
      </c>
      <c r="DF10" s="107" t="str">
        <v>Jamme</v>
      </c>
      <c r="DG10" s="107" t="str">
        <v>Diaz L</v>
      </c>
      <c r="DH10" s="107" t="str">
        <v>Delort</v>
      </c>
      <c r="DI10" s="107" t="str">
        <v>Sangaré</v>
      </c>
      <c r="DJ10" s="107" t="str">
        <v>Baret</v>
      </c>
      <c r="DK10" s="107" t="str">
        <v>Berton</v>
      </c>
      <c r="DL10" s="107" t="str">
        <v/>
      </c>
      <c r="DM10" s="107" t="str">
        <v/>
      </c>
      <c r="DN10" s="107" t="str">
        <v/>
      </c>
      <c r="DO10" s="107" t="str">
        <v/>
      </c>
      <c r="DP10" s="107" t="str">
        <v/>
      </c>
      <c r="DQ10" s="107" t="str">
        <v/>
      </c>
      <c r="DR10" s="107" t="str">
        <v/>
      </c>
      <c r="DS10" s="107">
        <v>0</v>
      </c>
      <c r="DT10" s="107">
        <v>0</v>
      </c>
      <c r="DU10" s="107" t="s">
        <v>25</v>
      </c>
      <c r="DV10" s="102"/>
    </row>
    <row r="11" spans="1:126" ht="15" customHeight="1" x14ac:dyDescent="0.15">
      <c r="A11" s="28" t="s">
        <v>126</v>
      </c>
      <c r="B11" s="29">
        <v>3</v>
      </c>
      <c r="C11" s="47" t="s">
        <v>134</v>
      </c>
      <c r="D11" s="47" t="s">
        <v>136</v>
      </c>
      <c r="E11" s="47" t="s">
        <v>139</v>
      </c>
      <c r="F11" s="47" t="s">
        <v>138</v>
      </c>
      <c r="G11" s="48" t="s">
        <v>139</v>
      </c>
      <c r="H11" s="47" t="s">
        <v>60</v>
      </c>
      <c r="I11" s="47" t="s">
        <v>138</v>
      </c>
      <c r="J11" s="47" t="s">
        <v>138</v>
      </c>
      <c r="K11" s="47" t="s">
        <v>59</v>
      </c>
      <c r="L11" s="48" t="s">
        <v>139</v>
      </c>
      <c r="M11" s="47"/>
      <c r="N11" s="47"/>
      <c r="O11" s="47"/>
      <c r="P11" s="47" t="s">
        <v>60</v>
      </c>
      <c r="Q11" s="48" t="s">
        <v>138</v>
      </c>
      <c r="R11" s="47" t="s">
        <v>60</v>
      </c>
      <c r="S11" s="47" t="s">
        <v>137</v>
      </c>
      <c r="T11" s="47" t="s">
        <v>140</v>
      </c>
      <c r="U11" s="47" t="s">
        <v>62</v>
      </c>
      <c r="V11" s="48" t="s">
        <v>135</v>
      </c>
      <c r="W11" s="47"/>
      <c r="X11" s="47"/>
      <c r="Y11" s="47"/>
      <c r="Z11" s="47" t="s">
        <v>60</v>
      </c>
      <c r="AA11" s="48" t="s">
        <v>134</v>
      </c>
      <c r="AB11" s="47"/>
      <c r="AC11" s="47"/>
      <c r="AD11" s="47"/>
      <c r="AE11" s="47" t="s">
        <v>134</v>
      </c>
      <c r="AF11" s="48" t="s">
        <v>135</v>
      </c>
      <c r="AG11" s="47" t="s">
        <v>135</v>
      </c>
      <c r="AH11" s="47" t="s">
        <v>138</v>
      </c>
      <c r="AI11" s="47" t="s">
        <v>138</v>
      </c>
      <c r="AJ11" s="47" t="s">
        <v>135</v>
      </c>
      <c r="AK11" s="48" t="s">
        <v>60</v>
      </c>
      <c r="AL11" s="32"/>
      <c r="AM11" s="33">
        <f>COUNTIFS($C$5:$AK$5,AM$5,$C11:$AK11,"A*")+COUNTIFS($C$5:$AK$5,AM$5,$C11:$AK11,"v*")+COUNTIFS($C$5:$AK$5,AM$5,$C11:$AK11,"oui")</f>
        <v>4</v>
      </c>
      <c r="AN11" s="34">
        <f>COUNTIFS($C$5:$AK$5,AN$5,$C11:$AK11,"A*")+COUNTIFS($C$5:$AK$5,AN$5,$C11:$AK11,"v*")+COUNTIFS($C$5:$AK$5,AN$5,$C11:$AK11,"oui")</f>
        <v>4</v>
      </c>
      <c r="AO11" s="35">
        <f t="shared" ref="AO11:AP26" si="20">COUNTIFS($C$5:$AK$5,AO$5,$C11:$AK11,"A*")+COUNTIFS($C$5:$AK$5,AO$5,$C11:$AK11,"v*")+COUNTIFS($C$5:$AK$5,AO$5,$C11:$AK11,"f*")+COUNTIFS($C$5:$AK$5,AO$5,$C11:$AK11,"g")+COUNTIFS($C$5:$AK$5,AO$5,$C11:$AK11,"oui")</f>
        <v>4</v>
      </c>
      <c r="AP11" s="35">
        <f t="shared" si="20"/>
        <v>7</v>
      </c>
      <c r="AQ11" s="34">
        <f>COUNTIFS($C$5:$AK$5,AQ$5,$C11:$AK11,"A*")+COUNTIFS($C$5:$AK$5,AQ$5,$C11:$AK11,"v*")+COUNTIFS($C$5:$AK$5,AQ$5,$C11:$AK11,"oui")</f>
        <v>7</v>
      </c>
      <c r="AR11" s="217">
        <f t="shared" si="3"/>
        <v>26</v>
      </c>
      <c r="AS11" s="32"/>
      <c r="AT11" s="50">
        <f>COUNTIFS($C$5:$AK$5,$AT$5,$C11:$AK11,"V*")-COUNTIFS($C$5:$AK$5,$AT$5,$C11:$AK11,"VT")</f>
        <v>0</v>
      </c>
      <c r="AU11" s="51">
        <f t="shared" si="17"/>
        <v>0</v>
      </c>
      <c r="AV11" s="52">
        <f t="shared" si="18"/>
        <v>0</v>
      </c>
      <c r="AW11" s="53">
        <f t="shared" ref="AW11:AW74" si="21">COUNTIFS($C$5:$AK$5,$AW$5,$C11:$AK11,"V*")-COUNTIFS($C$5:$AK$5,$AW$5,$C11:$AK11,"VT")</f>
        <v>2</v>
      </c>
      <c r="AX11" s="51">
        <f t="shared" ref="AX11:AX74" si="22">COUNTIFS($C$5:$AK$5,$AW$5,$C11:$AK11,"F*")</f>
        <v>0</v>
      </c>
      <c r="AY11" s="40">
        <f t="shared" si="19"/>
        <v>2</v>
      </c>
      <c r="AZ11" s="41">
        <f t="shared" si="10"/>
        <v>2</v>
      </c>
      <c r="BB11" s="146">
        <f t="shared" si="11"/>
        <v>5</v>
      </c>
      <c r="BD11" s="33">
        <f t="shared" si="12"/>
        <v>0</v>
      </c>
      <c r="BE11" s="54">
        <f t="shared" si="13"/>
        <v>0</v>
      </c>
      <c r="BF11" s="55">
        <f t="shared" si="14"/>
        <v>0</v>
      </c>
      <c r="BG11" s="49">
        <f t="shared" si="15"/>
        <v>0</v>
      </c>
      <c r="BH11" s="46">
        <f t="shared" si="16"/>
        <v>0</v>
      </c>
      <c r="BM11" s="135" t="s">
        <v>37</v>
      </c>
      <c r="BO11" s="120" t="str">
        <f>IFERROR(INDEX($A$7:$A$96,MATCH("A2",C$7:C$96,0)),"")</f>
        <v>Sangaré</v>
      </c>
      <c r="BP11" s="120" t="str">
        <f>IFERROR(INDEX($A$7:$A$96,MATCH("A2",D$7:D$96,0)),"")</f>
        <v>Chanseaume</v>
      </c>
      <c r="BQ11" s="120" t="str">
        <f>IFERROR(INDEX($A$7:$A$96,MATCH("A1",E$7:E$96,0)),"")</f>
        <v>Zingarelli</v>
      </c>
      <c r="BR11" s="134" t="str">
        <f>IFERROR(INDEX($A$7:$A$96,MATCH("F2",F$7:F$96,0)),"")</f>
        <v/>
      </c>
      <c r="BS11" s="120" t="str">
        <f>IFERROR(INDEX($A$7:$A$96,MATCH("A4",G$7:G$96,0)),"")</f>
        <v>Diantété</v>
      </c>
      <c r="BT11" s="191" t="str">
        <f>IFERROR(INDEX($A$7:$A$96,MATCH(2,H$7:H$96,0)),"")</f>
        <v/>
      </c>
      <c r="BU11" s="120" t="str">
        <f>IFERROR(INDEX($A$7:$A$96,MATCH(2,I$7:I$96,0)),"")</f>
        <v/>
      </c>
      <c r="BV11" s="120" t="str">
        <f>IFERROR(INDEX($A$7:$A$96,MATCH(1,J$7:J$96,0)),"")</f>
        <v/>
      </c>
      <c r="BW11" s="134" t="str">
        <f>IFERROR(INDEX($A$7:$A$96,MATCH("F2",K$7:K$96,0)),"")</f>
        <v/>
      </c>
      <c r="BX11" s="197" t="str">
        <f>IFERROR(INDEX($A$7:$A$96,MATCH(4,L$7:L$96,0)),"")</f>
        <v/>
      </c>
      <c r="BY11" s="191" t="str">
        <f>IFERROR(INDEX($A$7:$A$96,MATCH(2,M$7:M$96,0)),"")</f>
        <v/>
      </c>
      <c r="BZ11" s="120" t="str">
        <f>IFERROR(INDEX($A$7:$A$96,MATCH(2,N$7:N$96,0)),"")</f>
        <v/>
      </c>
      <c r="CA11" s="120" t="str">
        <f>IFERROR(INDEX($A$7:$A$96,MATCH(1,O$7:O$96,0)),"")</f>
        <v>Antoniotti</v>
      </c>
      <c r="CB11" s="134" t="str">
        <f>IFERROR(INDEX($A$7:$A$96,MATCH("F2",P$7:P$96,0)),"")</f>
        <v>Crotti</v>
      </c>
      <c r="CC11" s="197" t="str">
        <f>IFERROR(INDEX($A$7:$A$96,MATCH(4,Q$7:Q$96,0)),"")</f>
        <v/>
      </c>
      <c r="CD11" s="191" t="str">
        <f>IFERROR(INDEX($A$7:$A$96,MATCH(2,R$7:R$96,0)),"")</f>
        <v/>
      </c>
      <c r="CE11" s="120" t="str">
        <f>IFERROR(INDEX($A$7:$A$96,MATCH(2,S$7:S$96,0)),"")</f>
        <v/>
      </c>
      <c r="CF11" s="120" t="str">
        <f>IFERROR(INDEX($A$7:$A$96,MATCH(1,T$7:T$96,0)),"")</f>
        <v/>
      </c>
      <c r="CG11" s="134" t="str">
        <f>IFERROR(INDEX($A$7:$A$96,MATCH("F2",U$7:U$96,0)),"")</f>
        <v/>
      </c>
      <c r="CH11" s="197" t="str">
        <f>IFERROR(INDEX($A$7:$A$96,MATCH(4,V$7:V$96,0)),"")</f>
        <v/>
      </c>
      <c r="CI11" s="191" t="str">
        <f>IFERROR(INDEX($A$7:$A$96,MATCH(2,W$7:W$96,0)),"")</f>
        <v/>
      </c>
      <c r="CJ11" s="120" t="str">
        <f>IFERROR(INDEX($A$7:$A$96,MATCH(2,X$7:X$96,0)),"")</f>
        <v/>
      </c>
      <c r="CK11" s="120" t="str">
        <f>IFERROR(INDEX($A$7:$A$96,MATCH(1,Y$7:Y$96,0)),"")</f>
        <v/>
      </c>
      <c r="CL11" s="134" t="str">
        <f>IFERROR(INDEX($A$7:$A$96,MATCH("F2",Z$7:Z$96,0)),"")</f>
        <v/>
      </c>
      <c r="CM11" s="143" t="str">
        <f>IFERROR(INDEX($A$7:$A$96,MATCH(4,AA$7:AA$96,0)),"")</f>
        <v/>
      </c>
      <c r="CN11" s="191" t="str">
        <f>IFERROR(INDEX($A$7:$A$96,MATCH(4,AB$7:AB$96,0)),"")</f>
        <v/>
      </c>
      <c r="CO11" s="143" t="str">
        <f>IFERROR(INDEX($A$7:$A$96,MATCH(4,AC$7:AC$96,0)),"")</f>
        <v/>
      </c>
      <c r="CP11" s="120" t="str">
        <f>IFERROR(INDEX($A$7:$A$96,MATCH(1,AD$7:AD$96,0)),"")</f>
        <v/>
      </c>
      <c r="CQ11" s="134" t="str">
        <f>IFERROR(INDEX($A$7:$A$96,MATCH("F2",AE$7:AE$96,0)),"")</f>
        <v/>
      </c>
      <c r="CR11" s="197" t="str">
        <f>IFERROR(INDEX($A$7:$A$96,MATCH(4,AF$7:AF$96,0)),"")</f>
        <v/>
      </c>
      <c r="CS11" s="191" t="str">
        <f>IFERROR(INDEX($A$7:$A$96,MATCH(4,AG$7:AG$96,0)),"")</f>
        <v/>
      </c>
      <c r="CT11" s="143" t="str">
        <f>IFERROR(INDEX($A$7:$A$96,MATCH(4,AH$7:AH$96,0)),"")</f>
        <v/>
      </c>
      <c r="CU11" s="120" t="str">
        <f>IFERROR(INDEX($A$7:$A$96,MATCH(1,AI$7:AI$96,0)),"")</f>
        <v/>
      </c>
      <c r="CV11" s="134" t="str">
        <f>IFERROR(INDEX($A$7:$A$96,MATCH("F2",AJ$7:AJ$96,0)),"")</f>
        <v/>
      </c>
      <c r="CW11" s="120" t="str">
        <f>IFERROR(INDEX($A$7:$A$96,MATCH(4,AK$7:AK$96,0)),"")</f>
        <v/>
      </c>
      <c r="CY11" s="109">
        <f>'ex 05'!$F99</f>
        <v>4</v>
      </c>
      <c r="CZ11" s="106" t="s">
        <v>33</v>
      </c>
      <c r="DA11" s="115" t="str">
        <v>Crotti</v>
      </c>
      <c r="DB11" s="116" t="str">
        <v>Delort</v>
      </c>
      <c r="DC11" s="116" t="str">
        <v>Soukiassian</v>
      </c>
      <c r="DD11" s="113" t="str">
        <v>Huot</v>
      </c>
      <c r="DE11" s="113" t="str">
        <v/>
      </c>
      <c r="DF11" s="107" t="str">
        <v>Gendre</v>
      </c>
      <c r="DG11" s="107" t="str">
        <v>Labaste</v>
      </c>
      <c r="DH11" s="107" t="str">
        <v>Diantété</v>
      </c>
      <c r="DI11" s="107" t="str">
        <v>Baret</v>
      </c>
      <c r="DJ11" s="107" t="str">
        <v/>
      </c>
      <c r="DK11" s="107" t="str">
        <v/>
      </c>
      <c r="DL11" s="107" t="str">
        <v/>
      </c>
      <c r="DM11" s="107" t="str">
        <v/>
      </c>
      <c r="DN11" s="107" t="str">
        <v/>
      </c>
      <c r="DO11" s="107" t="str">
        <v/>
      </c>
      <c r="DP11" s="107" t="str">
        <v/>
      </c>
      <c r="DQ11" s="107" t="str">
        <v/>
      </c>
      <c r="DR11" s="107" t="str">
        <v/>
      </c>
      <c r="DS11" s="107">
        <v>0</v>
      </c>
      <c r="DT11" s="107">
        <v>0</v>
      </c>
      <c r="DU11" s="107" t="s">
        <v>25</v>
      </c>
      <c r="DV11" s="102"/>
    </row>
    <row r="12" spans="1:126" ht="15" customHeight="1" x14ac:dyDescent="0.15">
      <c r="A12" s="28" t="s">
        <v>69</v>
      </c>
      <c r="B12" s="29">
        <v>3</v>
      </c>
      <c r="C12" s="47"/>
      <c r="D12" s="47"/>
      <c r="E12" s="47"/>
      <c r="F12" s="47"/>
      <c r="G12" s="48"/>
      <c r="H12" s="47"/>
      <c r="I12" s="47"/>
      <c r="J12" s="47"/>
      <c r="K12" s="47"/>
      <c r="L12" s="48"/>
      <c r="M12" s="47"/>
      <c r="N12" s="47"/>
      <c r="O12" s="47"/>
      <c r="P12" s="47"/>
      <c r="Q12" s="48"/>
      <c r="R12" s="47"/>
      <c r="S12" s="47"/>
      <c r="T12" s="47"/>
      <c r="U12" s="47"/>
      <c r="V12" s="48"/>
      <c r="W12" s="47"/>
      <c r="X12" s="47"/>
      <c r="Y12" s="47"/>
      <c r="Z12" s="47" t="s">
        <v>40</v>
      </c>
      <c r="AA12" s="48"/>
      <c r="AB12" s="47"/>
      <c r="AC12" s="47"/>
      <c r="AD12" s="47" t="s">
        <v>60</v>
      </c>
      <c r="AE12" s="47"/>
      <c r="AF12" s="48"/>
      <c r="AG12" s="47"/>
      <c r="AH12" s="47"/>
      <c r="AI12" s="47"/>
      <c r="AJ12" s="47"/>
      <c r="AK12" s="48"/>
      <c r="AL12" s="32"/>
      <c r="AM12" s="33">
        <f t="shared" ref="AM12:AN43" si="23">COUNTIFS($C$5:$AK$5,AM$5,$C12:$AK12,"A*")+COUNTIFS($C$5:$AK$5,AM$5,$C12:$AK12,"v*")+COUNTIFS($C$5:$AK$5,AM$5,$C12:$AK12,"oui")</f>
        <v>0</v>
      </c>
      <c r="AN12" s="34">
        <f t="shared" si="23"/>
        <v>0</v>
      </c>
      <c r="AO12" s="35">
        <f t="shared" si="20"/>
        <v>1</v>
      </c>
      <c r="AP12" s="35">
        <f t="shared" si="20"/>
        <v>1</v>
      </c>
      <c r="AQ12" s="34">
        <f t="shared" ref="AQ12:AQ75" si="24">COUNTIFS($C$5:$AK$5,AQ$5,$C12:$AK12,"A*")+COUNTIFS($C$5:$AK$5,AQ$5,$C12:$AK12,"v*")+COUNTIFS($C$5:$AK$5,AQ$5,$C12:$AK12,"oui")</f>
        <v>0</v>
      </c>
      <c r="AR12" s="217">
        <f t="shared" si="3"/>
        <v>2</v>
      </c>
      <c r="AS12" s="32"/>
      <c r="AT12" s="50">
        <f t="shared" ref="AT12:AT75" si="25">COUNTIFS($C$5:$AK$5,$AT$5,$C12:$AK12,"V*")-COUNTIFS($C$5:$AK$5,$AT$5,$C12:$AK12,"VT")</f>
        <v>0</v>
      </c>
      <c r="AU12" s="51">
        <f t="shared" si="17"/>
        <v>0</v>
      </c>
      <c r="AV12" s="52">
        <f t="shared" si="18"/>
        <v>0</v>
      </c>
      <c r="AW12" s="53">
        <f t="shared" si="21"/>
        <v>0</v>
      </c>
      <c r="AX12" s="51">
        <f t="shared" si="22"/>
        <v>1</v>
      </c>
      <c r="AY12" s="40">
        <f t="shared" si="19"/>
        <v>1</v>
      </c>
      <c r="AZ12" s="41">
        <f t="shared" si="10"/>
        <v>1</v>
      </c>
      <c r="BB12" s="146">
        <f t="shared" si="11"/>
        <v>1</v>
      </c>
      <c r="BD12" s="33">
        <f t="shared" si="12"/>
        <v>0</v>
      </c>
      <c r="BE12" s="54">
        <f t="shared" si="13"/>
        <v>0</v>
      </c>
      <c r="BF12" s="55">
        <f t="shared" si="14"/>
        <v>0</v>
      </c>
      <c r="BG12" s="49">
        <f t="shared" si="15"/>
        <v>0</v>
      </c>
      <c r="BH12" s="46">
        <f t="shared" si="16"/>
        <v>0</v>
      </c>
      <c r="BM12" s="135" t="s">
        <v>38</v>
      </c>
      <c r="BO12" s="120" t="str">
        <f>IFERROR(INDEX($A$7:$A$96,MATCH("A3",C$7:C$96,0)),"")</f>
        <v/>
      </c>
      <c r="BP12" s="120" t="str">
        <f>IFERROR(INDEX($A$7:$A$96,MATCH("A3",D$7:D$96,0)),"")</f>
        <v>Delort</v>
      </c>
      <c r="BQ12" s="120" t="str">
        <f>IFERROR(INDEX($A$7:$A$96,MATCH("A2",E$7:E$96,0)),"")</f>
        <v>Jamme</v>
      </c>
      <c r="BR12" s="140" t="str">
        <f>IFERROR(INDEX($A$7:$A$96,MATCH("VT",F$7:F$96,0)),"")</f>
        <v>Gendre</v>
      </c>
      <c r="BS12" s="120" t="str">
        <f>IFERROR(INDEX($A$7:$A$96,MATCH("A5",G$7:G$96,0)),"")</f>
        <v>Jamme</v>
      </c>
      <c r="BT12" s="191" t="str">
        <f>IFERROR(INDEX($A$7:$A$96,MATCH(3,H$7:H$96,0)),"")</f>
        <v/>
      </c>
      <c r="BU12" s="120" t="str">
        <f>IFERROR(INDEX($A$7:$A$96,MATCH(3,I$7:I$96,0)),"")</f>
        <v/>
      </c>
      <c r="BV12" s="120" t="str">
        <f>IFERROR(INDEX($A$7:$A$96,MATCH(2,J$7:J$96,0)),"")</f>
        <v/>
      </c>
      <c r="BW12" s="140" t="str">
        <f>IFERROR(INDEX($A$7:$A$96,MATCH("VT",K$7:K$96,0)),"")</f>
        <v>Jamme</v>
      </c>
      <c r="BX12" s="197" t="str">
        <f>IFERROR(INDEX($A$7:$A$96,MATCH(5,L$7:L$96,0)),"")</f>
        <v/>
      </c>
      <c r="BY12" s="191" t="str">
        <f>IFERROR(INDEX($A$7:$A$96,MATCH(3,M$7:M$96,0)),"")</f>
        <v/>
      </c>
      <c r="BZ12" s="120" t="str">
        <f>IFERROR(INDEX($A$7:$A$96,MATCH(3,N$7:N$96,0)),"")</f>
        <v/>
      </c>
      <c r="CA12" s="120" t="str">
        <f>IFERROR(INDEX($A$7:$A$96,MATCH(2,O$7:O$96,0)),"")</f>
        <v/>
      </c>
      <c r="CB12" s="140" t="str">
        <f>IFERROR(INDEX($A$7:$A$96,MATCH("VT",P$7:P$96,0)),"")</f>
        <v>Baret</v>
      </c>
      <c r="CC12" s="197" t="str">
        <f>IFERROR(INDEX($A$7:$A$96,MATCH(5,Q$7:Q$96,0)),"")</f>
        <v/>
      </c>
      <c r="CD12" s="191" t="str">
        <f>IFERROR(INDEX($A$7:$A$96,MATCH(3,R$7:R$96,0)),"")</f>
        <v/>
      </c>
      <c r="CE12" s="120" t="str">
        <f>IFERROR(INDEX($A$7:$A$96,MATCH(3,S$7:S$96,0)),"")</f>
        <v/>
      </c>
      <c r="CF12" s="120" t="str">
        <f>IFERROR(INDEX($A$7:$A$96,MATCH(2,T$7:T$96,0)),"")</f>
        <v/>
      </c>
      <c r="CG12" s="140" t="str">
        <f>IFERROR(INDEX($A$7:$A$96,MATCH("VT",U$7:U$96,0)),"")</f>
        <v>Antoniotti</v>
      </c>
      <c r="CH12" s="197" t="str">
        <f>IFERROR(INDEX($A$7:$A$96,MATCH(5,V$7:V$96,0)),"")</f>
        <v/>
      </c>
      <c r="CI12" s="191" t="str">
        <f>IFERROR(INDEX($A$7:$A$96,MATCH(3,W$7:W$96,0)),"")</f>
        <v/>
      </c>
      <c r="CJ12" s="120" t="str">
        <f>IFERROR(INDEX($A$7:$A$96,MATCH(3,X$7:X$96,0)),"")</f>
        <v/>
      </c>
      <c r="CK12" s="120" t="str">
        <f>IFERROR(INDEX($A$7:$A$96,MATCH(2,Y$7:Y$96,0)),"")</f>
        <v/>
      </c>
      <c r="CL12" s="140" t="str">
        <f>IFERROR(INDEX($A$7:$A$96,MATCH("VT",Z$7:Z$96,0)),"")</f>
        <v>Baret</v>
      </c>
      <c r="CM12" s="143" t="str">
        <f>IFERROR(INDEX($A$7:$A$96,MATCH(5,AA$7:AA$96,0)),"")</f>
        <v/>
      </c>
      <c r="CN12" s="191" t="str">
        <f>IFERROR(INDEX($A$7:$A$96,MATCH(5,AB$7:AB$96,0)),"")</f>
        <v/>
      </c>
      <c r="CO12" s="143" t="str">
        <f>IFERROR(INDEX($A$7:$A$96,MATCH(5,AC$7:AC$96,0)),"")</f>
        <v/>
      </c>
      <c r="CP12" s="120" t="str">
        <f>IFERROR(INDEX($A$7:$A$96,MATCH(2,AD$7:AD$96,0)),"")</f>
        <v/>
      </c>
      <c r="CQ12" s="140" t="str">
        <f>IFERROR(INDEX($A$7:$A$96,MATCH("VT",AE$7:AE$96,0)),"")</f>
        <v>Sangaré</v>
      </c>
      <c r="CR12" s="197" t="str">
        <f>IFERROR(INDEX($A$7:$A$96,MATCH(5,AF$7:AF$96,0)),"")</f>
        <v/>
      </c>
      <c r="CS12" s="191" t="str">
        <f>IFERROR(INDEX($A$7:$A$96,MATCH(5,AG$7:AG$96,0)),"")</f>
        <v/>
      </c>
      <c r="CT12" s="143" t="str">
        <f>IFERROR(INDEX($A$7:$A$96,MATCH(5,AH$7:AH$96,0)),"")</f>
        <v/>
      </c>
      <c r="CU12" s="120" t="str">
        <f>IFERROR(INDEX($A$7:$A$96,MATCH(2,AI$7:AI$96,0)),"")</f>
        <v/>
      </c>
      <c r="CV12" s="140" t="str">
        <f>IFERROR(INDEX($A$7:$A$96,MATCH("VT",AJ$7:AJ$96,0)),"")</f>
        <v>Penichon</v>
      </c>
      <c r="CW12" s="120" t="str">
        <f>IFERROR(INDEX($A$7:$A$96,MATCH(5,AK$7:AK$96,0)),"")</f>
        <v/>
      </c>
      <c r="CY12" s="109"/>
      <c r="CZ12" s="106" t="s">
        <v>34</v>
      </c>
      <c r="DA12" s="107" t="str">
        <v>Penichon</v>
      </c>
      <c r="DB12" s="107" t="str">
        <v>Gendre</v>
      </c>
      <c r="DC12" s="107" t="str">
        <v>Delort</v>
      </c>
      <c r="DD12" s="107" t="str">
        <v>Verdon</v>
      </c>
      <c r="DE12" s="107" t="str">
        <v>Diantété</v>
      </c>
      <c r="DF12" s="107" t="str">
        <v>Jamme</v>
      </c>
      <c r="DG12" s="107" t="str">
        <v>Baret</v>
      </c>
      <c r="DH12" s="107" t="str">
        <v/>
      </c>
      <c r="DI12" s="107" t="str">
        <v/>
      </c>
      <c r="DJ12" s="107" t="str">
        <v/>
      </c>
      <c r="DK12" s="107" t="str">
        <v/>
      </c>
      <c r="DL12" s="107" t="str">
        <v/>
      </c>
      <c r="DM12" s="107" t="str">
        <v/>
      </c>
      <c r="DN12" s="107">
        <v>0</v>
      </c>
      <c r="DO12" s="107">
        <v>0</v>
      </c>
      <c r="DP12" s="107">
        <v>0</v>
      </c>
      <c r="DQ12" s="107">
        <v>0</v>
      </c>
      <c r="DR12" s="107">
        <v>0</v>
      </c>
      <c r="DS12" s="107">
        <v>0</v>
      </c>
      <c r="DT12" s="107">
        <v>0</v>
      </c>
      <c r="DU12" s="107" t="s">
        <v>25</v>
      </c>
      <c r="DV12" s="102"/>
    </row>
    <row r="13" spans="1:126" ht="15" customHeight="1" x14ac:dyDescent="0.15">
      <c r="A13" s="28" t="s">
        <v>100</v>
      </c>
      <c r="B13" s="29">
        <v>1</v>
      </c>
      <c r="C13" s="47"/>
      <c r="D13" s="47"/>
      <c r="E13" s="47"/>
      <c r="F13" s="47"/>
      <c r="G13" s="48"/>
      <c r="H13" s="47"/>
      <c r="I13" s="47"/>
      <c r="J13" s="47"/>
      <c r="K13" s="47"/>
      <c r="L13" s="48"/>
      <c r="M13" s="47"/>
      <c r="N13" s="47"/>
      <c r="O13" s="47"/>
      <c r="P13" s="47"/>
      <c r="Q13" s="48"/>
      <c r="R13" s="47"/>
      <c r="S13" s="47"/>
      <c r="T13" s="47"/>
      <c r="U13" s="47"/>
      <c r="V13" s="48"/>
      <c r="W13" s="47"/>
      <c r="X13" s="47"/>
      <c r="Y13" s="47"/>
      <c r="Z13" s="47"/>
      <c r="AA13" s="48"/>
      <c r="AB13" s="47"/>
      <c r="AC13" s="47"/>
      <c r="AD13" s="47" t="s">
        <v>134</v>
      </c>
      <c r="AE13" s="47" t="s">
        <v>61</v>
      </c>
      <c r="AF13" s="48"/>
      <c r="AG13" s="47"/>
      <c r="AH13" s="47"/>
      <c r="AI13" s="47"/>
      <c r="AJ13" s="47"/>
      <c r="AK13" s="48"/>
      <c r="AL13" s="32"/>
      <c r="AM13" s="33">
        <f t="shared" si="23"/>
        <v>0</v>
      </c>
      <c r="AN13" s="34">
        <f t="shared" si="23"/>
        <v>0</v>
      </c>
      <c r="AO13" s="35">
        <f t="shared" si="20"/>
        <v>1</v>
      </c>
      <c r="AP13" s="35">
        <f t="shared" si="20"/>
        <v>1</v>
      </c>
      <c r="AQ13" s="34">
        <f t="shared" si="24"/>
        <v>0</v>
      </c>
      <c r="AR13" s="217">
        <f t="shared" si="3"/>
        <v>2</v>
      </c>
      <c r="AS13" s="32"/>
      <c r="AT13" s="50">
        <f t="shared" si="25"/>
        <v>0</v>
      </c>
      <c r="AU13" s="51">
        <f t="shared" si="17"/>
        <v>0</v>
      </c>
      <c r="AV13" s="52">
        <f t="shared" si="18"/>
        <v>0</v>
      </c>
      <c r="AW13" s="53">
        <f t="shared" si="21"/>
        <v>1</v>
      </c>
      <c r="AX13" s="51">
        <f t="shared" si="22"/>
        <v>0</v>
      </c>
      <c r="AY13" s="40">
        <f t="shared" si="19"/>
        <v>1</v>
      </c>
      <c r="AZ13" s="41">
        <f t="shared" si="10"/>
        <v>1</v>
      </c>
      <c r="BA13" s="56"/>
      <c r="BB13" s="146">
        <f t="shared" si="11"/>
        <v>0</v>
      </c>
      <c r="BC13" s="56"/>
      <c r="BD13" s="33">
        <f t="shared" si="12"/>
        <v>0</v>
      </c>
      <c r="BE13" s="54">
        <f t="shared" si="13"/>
        <v>0</v>
      </c>
      <c r="BF13" s="55">
        <f t="shared" si="14"/>
        <v>0</v>
      </c>
      <c r="BG13" s="49">
        <f t="shared" si="15"/>
        <v>0</v>
      </c>
      <c r="BH13" s="46">
        <f t="shared" si="16"/>
        <v>0</v>
      </c>
      <c r="BI13" s="56"/>
      <c r="BJ13" s="56"/>
      <c r="BK13" s="56"/>
      <c r="BM13" s="135" t="s">
        <v>39</v>
      </c>
      <c r="BO13" s="120" t="str">
        <f>IFERROR(INDEX($A$7:$A$96,MATCH("A4",C$7:C$96,0)),"")</f>
        <v/>
      </c>
      <c r="BP13" s="120" t="str">
        <f>IFERROR(INDEX($A$7:$A$96,MATCH("A4",D$7:D$96,0)),"")</f>
        <v>Baret</v>
      </c>
      <c r="BQ13" s="120" t="str">
        <f>IFERROR(INDEX($A$7:$A$96,MATCH("A3",E$7:E$96,0)),"")</f>
        <v>Diaz L</v>
      </c>
      <c r="BR13" s="120" t="str">
        <f>IFERROR(INDEX($A$7:$A$96,MATCH("A1",F$7:F$96,0)),"")</f>
        <v>Labaste</v>
      </c>
      <c r="BS13" s="120" t="str">
        <f>IFERROR(INDEX($A$7:$A$96,MATCH("A6",G$7:G$96,0)),"")</f>
        <v>Baret</v>
      </c>
      <c r="BT13" s="191" t="str">
        <f>IFERROR(INDEX($A$7:$A$96,MATCH(4,H$7:H$96,0)),"")</f>
        <v/>
      </c>
      <c r="BU13" s="120" t="str">
        <f>IFERROR(INDEX($A$7:$A$96,MATCH(4,I$7:I$96,0)),"")</f>
        <v/>
      </c>
      <c r="BV13" s="120" t="str">
        <f>IFERROR(INDEX($A$7:$A$96,MATCH(3,J$7:J$96,0)),"")</f>
        <v/>
      </c>
      <c r="BW13" s="120" t="str">
        <f>IFERROR(INDEX($A$7:$A$96,MATCH(1,K$7:K$96,0)),"")</f>
        <v/>
      </c>
      <c r="BX13" s="197" t="str">
        <f>IFERROR(INDEX($A$7:$A$96,MATCH(6,L$7:L$96,0)),"")</f>
        <v/>
      </c>
      <c r="BY13" s="191" t="str">
        <f>IFERROR(INDEX($A$7:$A$96,MATCH(4,M$7:M$96,0)),"")</f>
        <v/>
      </c>
      <c r="BZ13" s="120" t="str">
        <f>IFERROR(INDEX($A$7:$A$96,MATCH(4,N$7:N$96,0)),"")</f>
        <v/>
      </c>
      <c r="CA13" s="120" t="str">
        <f>IFERROR(INDEX($A$7:$A$96,MATCH(3,O$7:O$96,0)),"")</f>
        <v/>
      </c>
      <c r="CB13" s="120" t="str">
        <f>IFERROR(INDEX($A$7:$A$96,MATCH(1,P$7:P$96,0)),"")</f>
        <v/>
      </c>
      <c r="CC13" s="197" t="str">
        <f>IFERROR(INDEX($A$7:$A$96,MATCH(6,Q$7:Q$96,0)),"")</f>
        <v/>
      </c>
      <c r="CD13" s="191" t="str">
        <f>IFERROR(INDEX($A$7:$A$96,MATCH(4,R$7:R$96,0)),"")</f>
        <v/>
      </c>
      <c r="CE13" s="120" t="str">
        <f>IFERROR(INDEX($A$7:$A$96,MATCH(4,S$7:S$96,0)),"")</f>
        <v/>
      </c>
      <c r="CF13" s="120" t="str">
        <f>IFERROR(INDEX($A$7:$A$96,MATCH(3,T$7:T$96,0)),"")</f>
        <v/>
      </c>
      <c r="CG13" s="120" t="str">
        <f>IFERROR(INDEX($A$7:$A$96,MATCH(1,U$7:U$96,0)),"")</f>
        <v/>
      </c>
      <c r="CH13" s="197" t="str">
        <f>IFERROR(INDEX($A$7:$A$96,MATCH(6,V$7:V$96,0)),"")</f>
        <v/>
      </c>
      <c r="CI13" s="191" t="str">
        <f>IFERROR(INDEX($A$7:$A$96,MATCH(4,W$7:W$96,0)),"")</f>
        <v/>
      </c>
      <c r="CJ13" s="120" t="str">
        <f>IFERROR(INDEX($A$7:$A$96,MATCH(4,X$7:X$96,0)),"")</f>
        <v/>
      </c>
      <c r="CK13" s="120" t="str">
        <f>IFERROR(INDEX($A$7:$A$96,MATCH(3,Y$7:Y$96,0)),"")</f>
        <v/>
      </c>
      <c r="CL13" s="120" t="str">
        <f>IFERROR(INDEX($A$7:$A$96,MATCH(1,Z$7:Z$96,0)),"")</f>
        <v/>
      </c>
      <c r="CM13" s="143" t="str">
        <f>IFERROR(INDEX($A$7:$A$96,MATCH(6,AA$7:AA$96,0)),"")</f>
        <v/>
      </c>
      <c r="CN13" s="191" t="str">
        <f>IFERROR(INDEX($A$7:$A$96,MATCH(6,AB$7:AB$96,0)),"")</f>
        <v/>
      </c>
      <c r="CO13" s="143" t="str">
        <f>IFERROR(INDEX($A$7:$A$96,MATCH(6,AC$7:AC$96,0)),"")</f>
        <v/>
      </c>
      <c r="CP13" s="120" t="str">
        <f>IFERROR(INDEX($A$7:$A$96,MATCH(3,AD$7:AD$96,0)),"")</f>
        <v/>
      </c>
      <c r="CQ13" s="120" t="str">
        <f>IFERROR(INDEX($A$7:$A$96,MATCH(1,AE$7:AE$96,0)),"")</f>
        <v/>
      </c>
      <c r="CR13" s="197" t="str">
        <f>IFERROR(INDEX($A$7:$A$96,MATCH(6,AF$7:AF$96,0)),"")</f>
        <v/>
      </c>
      <c r="CS13" s="191" t="str">
        <f>IFERROR(INDEX($A$7:$A$96,MATCH(6,AG$7:AG$96,0)),"")</f>
        <v/>
      </c>
      <c r="CT13" s="143" t="str">
        <f>IFERROR(INDEX($A$7:$A$96,MATCH(6,AH$7:AH$96,0)),"")</f>
        <v/>
      </c>
      <c r="CU13" s="120" t="str">
        <f>IFERROR(INDEX($A$7:$A$96,MATCH(3,AI$7:AI$96,0)),"")</f>
        <v/>
      </c>
      <c r="CV13" s="120" t="str">
        <f>IFERROR(INDEX($A$7:$A$96,MATCH(1,AJ$7:AJ$96,0)),"")</f>
        <v/>
      </c>
      <c r="CW13" s="120" t="str">
        <f>IFERROR(INDEX($A$7:$A$96,MATCH(6,AK$7:AK$96,0)),"")</f>
        <v/>
      </c>
      <c r="CY13" s="109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2"/>
    </row>
    <row r="14" spans="1:126" ht="15" customHeight="1" x14ac:dyDescent="0.15">
      <c r="A14" s="28" t="s">
        <v>113</v>
      </c>
      <c r="B14" s="29">
        <v>3</v>
      </c>
      <c r="C14" s="47"/>
      <c r="D14" s="47"/>
      <c r="E14" s="47"/>
      <c r="F14" s="47"/>
      <c r="G14" s="48" t="s">
        <v>60</v>
      </c>
      <c r="H14" s="47"/>
      <c r="I14" s="47"/>
      <c r="J14" s="47"/>
      <c r="K14" s="47"/>
      <c r="L14" s="48" t="s">
        <v>135</v>
      </c>
      <c r="M14" s="47"/>
      <c r="N14" s="47"/>
      <c r="O14" s="47"/>
      <c r="P14" s="47"/>
      <c r="Q14" s="48"/>
      <c r="R14" s="47"/>
      <c r="S14" s="47"/>
      <c r="T14" s="47"/>
      <c r="U14" s="47"/>
      <c r="V14" s="48"/>
      <c r="W14" s="47"/>
      <c r="X14" s="47"/>
      <c r="Y14" s="47"/>
      <c r="Z14" s="47" t="s">
        <v>61</v>
      </c>
      <c r="AA14" s="48" t="s">
        <v>135</v>
      </c>
      <c r="AB14" s="47"/>
      <c r="AC14" s="47"/>
      <c r="AD14" s="47"/>
      <c r="AE14" s="47"/>
      <c r="AF14" s="48"/>
      <c r="AG14" s="47"/>
      <c r="AH14" s="47"/>
      <c r="AI14" s="47"/>
      <c r="AJ14" s="47" t="s">
        <v>60</v>
      </c>
      <c r="AK14" s="48" t="s">
        <v>135</v>
      </c>
      <c r="AL14" s="32"/>
      <c r="AM14" s="33">
        <f t="shared" si="23"/>
        <v>0</v>
      </c>
      <c r="AN14" s="34">
        <f t="shared" si="23"/>
        <v>0</v>
      </c>
      <c r="AO14" s="35">
        <f t="shared" si="20"/>
        <v>0</v>
      </c>
      <c r="AP14" s="35">
        <f t="shared" si="20"/>
        <v>2</v>
      </c>
      <c r="AQ14" s="34">
        <f t="shared" si="24"/>
        <v>4</v>
      </c>
      <c r="AR14" s="217">
        <f t="shared" si="3"/>
        <v>6</v>
      </c>
      <c r="AS14" s="32"/>
      <c r="AT14" s="50">
        <f t="shared" si="25"/>
        <v>0</v>
      </c>
      <c r="AU14" s="51">
        <f t="shared" si="17"/>
        <v>0</v>
      </c>
      <c r="AV14" s="52">
        <f t="shared" si="18"/>
        <v>0</v>
      </c>
      <c r="AW14" s="53">
        <f t="shared" si="21"/>
        <v>1</v>
      </c>
      <c r="AX14" s="51">
        <f t="shared" si="22"/>
        <v>0</v>
      </c>
      <c r="AY14" s="40">
        <f t="shared" si="19"/>
        <v>1</v>
      </c>
      <c r="AZ14" s="41">
        <f t="shared" si="10"/>
        <v>1</v>
      </c>
      <c r="BB14" s="146">
        <f t="shared" si="11"/>
        <v>2</v>
      </c>
      <c r="BD14" s="33">
        <f t="shared" si="12"/>
        <v>0</v>
      </c>
      <c r="BE14" s="54">
        <f t="shared" si="13"/>
        <v>0</v>
      </c>
      <c r="BF14" s="55">
        <f t="shared" si="14"/>
        <v>0</v>
      </c>
      <c r="BG14" s="49">
        <f t="shared" si="15"/>
        <v>0</v>
      </c>
      <c r="BH14" s="46">
        <f t="shared" si="16"/>
        <v>0</v>
      </c>
      <c r="BM14" s="136" t="s">
        <v>40</v>
      </c>
      <c r="BO14" s="120" t="str">
        <f>IFERROR(INDEX($A$7:$A$96,MATCH("A5",C$7:C$96,0)),"")</f>
        <v/>
      </c>
      <c r="BP14" s="120" t="str">
        <f>IFERROR(INDEX($A$7:$A$96,MATCH("A5",D$7:D$96,0)),"")</f>
        <v>Sangaré</v>
      </c>
      <c r="BQ14" s="120" t="str">
        <f>IFERROR(INDEX($A$7:$A$96,MATCH("A4",E$7:E$96,0)),"")</f>
        <v>Delort</v>
      </c>
      <c r="BR14" s="120" t="str">
        <f>IFERROR(INDEX($A$7:$A$96,MATCH("A2",F$7:F$96,0)),"")</f>
        <v>Diantété</v>
      </c>
      <c r="BS14" s="120" t="str">
        <f>IFERROR(INDEX($A$7:$A$96,MATCH("A7",G$7:G$96,0)),"")</f>
        <v/>
      </c>
      <c r="BT14" s="191" t="str">
        <f>IFERROR(INDEX($A$7:$A$96,MATCH(5,H$7:H$96,0)),"")</f>
        <v/>
      </c>
      <c r="BU14" s="120" t="str">
        <f>IFERROR(INDEX($A$7:$A$96,MATCH(5,I$7:I$96,0)),"")</f>
        <v/>
      </c>
      <c r="BV14" s="120" t="str">
        <f>IFERROR(INDEX($A$7:$A$96,MATCH(4,J$7:J$96,0)),"")</f>
        <v/>
      </c>
      <c r="BW14" s="120" t="str">
        <f>IFERROR(INDEX($A$7:$A$96,MATCH(2,K$7:K$96,0)),"")</f>
        <v/>
      </c>
      <c r="BX14" s="197" t="str">
        <f>IFERROR(INDEX($A$7:$A$96,MATCH(7,L$7:L$96,0)),"")</f>
        <v/>
      </c>
      <c r="BY14" s="191" t="str">
        <f>IFERROR(INDEX($A$7:$A$96,MATCH(5,M$7:M$96,0)),"")</f>
        <v/>
      </c>
      <c r="BZ14" s="120" t="str">
        <f>IFERROR(INDEX($A$7:$A$96,MATCH(5,N$7:N$96,0)),"")</f>
        <v/>
      </c>
      <c r="CA14" s="120" t="str">
        <f>IFERROR(INDEX($A$7:$A$96,MATCH(4,O$7:O$96,0)),"")</f>
        <v/>
      </c>
      <c r="CB14" s="120" t="str">
        <f>IFERROR(INDEX($A$7:$A$96,MATCH(2,P$7:P$96,0)),"")</f>
        <v/>
      </c>
      <c r="CC14" s="197" t="str">
        <f>IFERROR(INDEX($A$7:$A$96,MATCH(7,Q$7:Q$96,0)),"")</f>
        <v/>
      </c>
      <c r="CD14" s="191" t="str">
        <f>IFERROR(INDEX($A$7:$A$96,MATCH(5,R$7:R$96,0)),"")</f>
        <v/>
      </c>
      <c r="CE14" s="120" t="str">
        <f>IFERROR(INDEX($A$7:$A$96,MATCH(5,S$7:S$96,0)),"")</f>
        <v/>
      </c>
      <c r="CF14" s="120" t="str">
        <f>IFERROR(INDEX($A$7:$A$96,MATCH(4,T$7:T$96,0)),"")</f>
        <v/>
      </c>
      <c r="CG14" s="120" t="str">
        <f>IFERROR(INDEX($A$7:$A$96,MATCH(2,U$7:U$96,0)),"")</f>
        <v/>
      </c>
      <c r="CH14" s="197" t="str">
        <f>IFERROR(INDEX($A$7:$A$96,MATCH(7,V$7:V$96,0)),"")</f>
        <v/>
      </c>
      <c r="CI14" s="191" t="str">
        <f>IFERROR(INDEX($A$7:$A$96,MATCH(5,W$7:W$96,0)),"")</f>
        <v/>
      </c>
      <c r="CJ14" s="120" t="str">
        <f>IFERROR(INDEX($A$7:$A$96,MATCH(5,X$7:X$96,0)),"")</f>
        <v/>
      </c>
      <c r="CK14" s="120" t="str">
        <f>IFERROR(INDEX($A$7:$A$96,MATCH(4,Y$7:Y$96,0)),"")</f>
        <v/>
      </c>
      <c r="CL14" s="120" t="str">
        <f>IFERROR(INDEX($A$7:$A$96,MATCH(2,Z$7:Z$96,0)),"")</f>
        <v/>
      </c>
      <c r="CM14" s="143" t="str">
        <f>IFERROR(INDEX($A$7:$A$96,MATCH(7,AA$7:AA$96,0)),"")</f>
        <v/>
      </c>
      <c r="CN14" s="191" t="str">
        <f>IFERROR(INDEX($A$7:$A$96,MATCH(7,AB$7:AB$96,0)),"")</f>
        <v/>
      </c>
      <c r="CO14" s="143" t="str">
        <f>IFERROR(INDEX($A$7:$A$96,MATCH(7,AC$7:AC$96,0)),"")</f>
        <v/>
      </c>
      <c r="CP14" s="120" t="str">
        <f>IFERROR(INDEX($A$7:$A$96,MATCH(4,AD$7:AD$96,0)),"")</f>
        <v/>
      </c>
      <c r="CQ14" s="120" t="str">
        <f>IFERROR(INDEX($A$7:$A$96,MATCH(2,AE$7:AE$96,0)),"")</f>
        <v/>
      </c>
      <c r="CR14" s="197" t="str">
        <f>IFERROR(INDEX($A$7:$A$96,MATCH(7,AF$7:AF$96,0)),"")</f>
        <v/>
      </c>
      <c r="CS14" s="191" t="str">
        <f>IFERROR(INDEX($A$7:$A$96,MATCH(7,AG$7:AG$96,0)),"")</f>
        <v/>
      </c>
      <c r="CT14" s="143" t="str">
        <f>IFERROR(INDEX($A$7:$A$96,MATCH(7,AH$7:AH$96,0)),"")</f>
        <v/>
      </c>
      <c r="CU14" s="120" t="str">
        <f>IFERROR(INDEX($A$7:$A$96,MATCH(4,AI$7:AI$96,0)),"")</f>
        <v/>
      </c>
      <c r="CV14" s="120" t="str">
        <f>IFERROR(INDEX($A$7:$A$96,MATCH(2,AJ$7:AJ$96,0)),"")</f>
        <v/>
      </c>
      <c r="CW14" s="120" t="str">
        <f>IFERROR(INDEX($A$7:$A$96,MATCH(7,AK$7:AK$96,0)),"")</f>
        <v/>
      </c>
      <c r="CY14" s="109"/>
      <c r="CZ14" s="307">
        <f>CZ7+1</f>
        <v>43130</v>
      </c>
      <c r="DA14" s="308"/>
      <c r="DB14" s="308"/>
      <c r="DC14" s="308"/>
      <c r="DD14" s="308"/>
      <c r="DE14" s="308"/>
      <c r="DF14" s="308"/>
      <c r="DG14" s="308"/>
      <c r="DH14" s="308"/>
      <c r="DI14" s="308"/>
      <c r="DJ14" s="308"/>
      <c r="DK14" s="308"/>
      <c r="DL14" s="308"/>
      <c r="DM14" s="308"/>
      <c r="DN14" s="308"/>
      <c r="DO14" s="308"/>
      <c r="DP14" s="308"/>
      <c r="DQ14" s="308"/>
      <c r="DR14" s="308"/>
      <c r="DS14" s="308"/>
      <c r="DT14" s="308"/>
      <c r="DU14" s="309"/>
      <c r="DV14" s="102"/>
    </row>
    <row r="15" spans="1:126" ht="15" customHeight="1" x14ac:dyDescent="0.15">
      <c r="A15" s="28" t="s">
        <v>101</v>
      </c>
      <c r="B15" s="29">
        <v>3</v>
      </c>
      <c r="C15" s="47"/>
      <c r="D15" s="47"/>
      <c r="E15" s="47"/>
      <c r="F15" s="47" t="s">
        <v>60</v>
      </c>
      <c r="G15" s="48" t="s">
        <v>134</v>
      </c>
      <c r="H15" s="47"/>
      <c r="I15" s="47"/>
      <c r="J15" s="47"/>
      <c r="K15" s="47"/>
      <c r="L15" s="48" t="s">
        <v>138</v>
      </c>
      <c r="M15" s="47"/>
      <c r="N15" s="47"/>
      <c r="O15" s="47"/>
      <c r="P15" s="47"/>
      <c r="Q15" s="48" t="s">
        <v>135</v>
      </c>
      <c r="R15" s="47"/>
      <c r="S15" s="47"/>
      <c r="T15" s="47"/>
      <c r="U15" s="47"/>
      <c r="V15" s="48" t="s">
        <v>60</v>
      </c>
      <c r="W15" s="47"/>
      <c r="X15" s="47"/>
      <c r="Y15" s="47"/>
      <c r="Z15" s="47"/>
      <c r="AA15" s="48"/>
      <c r="AB15" s="47"/>
      <c r="AC15" s="47"/>
      <c r="AD15" s="47"/>
      <c r="AE15" s="47"/>
      <c r="AF15" s="48" t="s">
        <v>60</v>
      </c>
      <c r="AG15" s="47" t="s">
        <v>134</v>
      </c>
      <c r="AH15" s="47"/>
      <c r="AI15" s="47"/>
      <c r="AJ15" s="47" t="s">
        <v>61</v>
      </c>
      <c r="AK15" s="48"/>
      <c r="AL15" s="32"/>
      <c r="AM15" s="33">
        <f t="shared" si="23"/>
        <v>1</v>
      </c>
      <c r="AN15" s="34">
        <f t="shared" si="23"/>
        <v>0</v>
      </c>
      <c r="AO15" s="35">
        <f t="shared" si="20"/>
        <v>0</v>
      </c>
      <c r="AP15" s="35">
        <f t="shared" si="20"/>
        <v>2</v>
      </c>
      <c r="AQ15" s="34">
        <f t="shared" si="24"/>
        <v>5</v>
      </c>
      <c r="AR15" s="217">
        <f t="shared" si="3"/>
        <v>8</v>
      </c>
      <c r="AS15" s="32"/>
      <c r="AT15" s="50">
        <f t="shared" si="25"/>
        <v>0</v>
      </c>
      <c r="AU15" s="51">
        <f t="shared" si="17"/>
        <v>0</v>
      </c>
      <c r="AV15" s="52">
        <f t="shared" si="18"/>
        <v>0</v>
      </c>
      <c r="AW15" s="53">
        <f t="shared" si="21"/>
        <v>1</v>
      </c>
      <c r="AX15" s="51">
        <f t="shared" si="22"/>
        <v>0</v>
      </c>
      <c r="AY15" s="40">
        <f t="shared" si="19"/>
        <v>1</v>
      </c>
      <c r="AZ15" s="41">
        <f t="shared" si="10"/>
        <v>1</v>
      </c>
      <c r="BB15" s="146">
        <f t="shared" si="11"/>
        <v>3</v>
      </c>
      <c r="BD15" s="33">
        <f t="shared" si="12"/>
        <v>0</v>
      </c>
      <c r="BE15" s="54">
        <f t="shared" si="13"/>
        <v>0</v>
      </c>
      <c r="BF15" s="55">
        <f t="shared" si="14"/>
        <v>0</v>
      </c>
      <c r="BG15" s="49">
        <f t="shared" si="15"/>
        <v>0</v>
      </c>
      <c r="BH15" s="46">
        <f t="shared" si="16"/>
        <v>0</v>
      </c>
      <c r="BM15" s="136" t="s">
        <v>41</v>
      </c>
      <c r="BO15" s="120" t="str">
        <f>IFERROR(INDEX($A$7:$A$96,MATCH("A6",C$7:C$96,0)),"")</f>
        <v/>
      </c>
      <c r="BP15" s="120" t="str">
        <f>IFERROR(INDEX($A$7:$A$96,MATCH("A6",D$7:D$96,0)),"")</f>
        <v/>
      </c>
      <c r="BQ15" s="120" t="str">
        <f>IFERROR(INDEX($A$7:$A$96,MATCH("A5",E$7:E$96,0)),"")</f>
        <v>Sangaré</v>
      </c>
      <c r="BR15" s="120" t="str">
        <f>IFERROR(INDEX($A$7:$A$96,MATCH("A3",F$7:F$96,0)),"")</f>
        <v>Baret</v>
      </c>
      <c r="BS15" s="120" t="str">
        <f>IFERROR(INDEX($A$7:$A$96,MATCH("A8",G$7:G$96,0)),"")</f>
        <v/>
      </c>
      <c r="BT15" s="191" t="str">
        <f>IFERROR(INDEX($A$7:$A$96,MATCH(6,H$7:H$96,0)),"")</f>
        <v/>
      </c>
      <c r="BU15" s="120" t="str">
        <f>IFERROR(INDEX($A$7:$A$96,MATCH(6,I$7:I$96,0)),"")</f>
        <v/>
      </c>
      <c r="BV15" s="120" t="str">
        <f>IFERROR(INDEX($A$7:$A$96,MATCH(5,J$7:J$96,0)),"")</f>
        <v/>
      </c>
      <c r="BW15" s="120" t="str">
        <f>IFERROR(INDEX($A$7:$A$96,MATCH(3,K$7:K$96,0)),"")</f>
        <v/>
      </c>
      <c r="BX15" s="197" t="str">
        <f>IFERROR(INDEX($A$7:$A$96,MATCH(8,L$7:L$96,0)),"")</f>
        <v/>
      </c>
      <c r="BY15" s="191" t="str">
        <f>IFERROR(INDEX($A$7:$A$96,MATCH(6,M$7:M$96,0)),"")</f>
        <v/>
      </c>
      <c r="BZ15" s="120" t="str">
        <f>IFERROR(INDEX($A$7:$A$96,MATCH(6,N$7:N$96,0)),"")</f>
        <v/>
      </c>
      <c r="CA15" s="120" t="str">
        <f>IFERROR(INDEX($A$7:$A$96,MATCH(5,O$7:O$96,0)),"")</f>
        <v/>
      </c>
      <c r="CB15" s="120" t="str">
        <f>IFERROR(INDEX($A$7:$A$96,MATCH(3,P$7:P$96,0)),"")</f>
        <v/>
      </c>
      <c r="CC15" s="197" t="str">
        <f>IFERROR(INDEX($A$7:$A$96,MATCH(8,Q$7:Q$96,0)),"")</f>
        <v/>
      </c>
      <c r="CD15" s="191" t="str">
        <f>IFERROR(INDEX($A$7:$A$96,MATCH(6,R$7:R$96,0)),"")</f>
        <v/>
      </c>
      <c r="CE15" s="120" t="str">
        <f>IFERROR(INDEX($A$7:$A$96,MATCH(6,S$7:S$96,0)),"")</f>
        <v/>
      </c>
      <c r="CF15" s="120" t="str">
        <f>IFERROR(INDEX($A$7:$A$96,MATCH(5,T$7:T$96,0)),"")</f>
        <v/>
      </c>
      <c r="CG15" s="120" t="str">
        <f>IFERROR(INDEX($A$7:$A$96,MATCH(3,U$7:U$96,0)),"")</f>
        <v/>
      </c>
      <c r="CH15" s="197" t="str">
        <f>IFERROR(INDEX($A$7:$A$96,MATCH(8,V$7:V$96,0)),"")</f>
        <v/>
      </c>
      <c r="CI15" s="191" t="str">
        <f>IFERROR(INDEX($A$7:$A$96,MATCH(6,W$7:W$96,0)),"")</f>
        <v/>
      </c>
      <c r="CJ15" s="120" t="str">
        <f>IFERROR(INDEX($A$7:$A$96,MATCH(6,X$7:X$96,0)),"")</f>
        <v/>
      </c>
      <c r="CK15" s="120" t="str">
        <f>IFERROR(INDEX($A$7:$A$96,MATCH(5,Y$7:Y$96,0)),"")</f>
        <v/>
      </c>
      <c r="CL15" s="120" t="str">
        <f>IFERROR(INDEX($A$7:$A$96,MATCH(3,Z$7:Z$96,0)),"")</f>
        <v/>
      </c>
      <c r="CM15" s="143" t="str">
        <f>IFERROR(INDEX($A$7:$A$96,MATCH(8,AA$7:AA$96,0)),"")</f>
        <v/>
      </c>
      <c r="CN15" s="191" t="str">
        <f>IFERROR(INDEX($A$7:$A$96,MATCH(8,AB$7:AB$96,0)),"")</f>
        <v/>
      </c>
      <c r="CO15" s="143" t="str">
        <f>IFERROR(INDEX($A$7:$A$96,MATCH(8,AC$7:AC$96,0)),"")</f>
        <v/>
      </c>
      <c r="CP15" s="120" t="str">
        <f>IFERROR(INDEX($A$7:$A$96,MATCH(5,AD$7:AD$96,0)),"")</f>
        <v/>
      </c>
      <c r="CQ15" s="120" t="str">
        <f>IFERROR(INDEX($A$7:$A$96,MATCH(3,AE$7:AE$96,0)),"")</f>
        <v/>
      </c>
      <c r="CR15" s="197" t="str">
        <f>IFERROR(INDEX($A$7:$A$96,MATCH(8,AF$7:AF$96,0)),"")</f>
        <v/>
      </c>
      <c r="CS15" s="191" t="str">
        <f>IFERROR(INDEX($A$7:$A$96,MATCH(8,AG$7:AG$96,0)),"")</f>
        <v/>
      </c>
      <c r="CT15" s="143" t="str">
        <f>IFERROR(INDEX($A$7:$A$96,MATCH(8,AH$7:AH$96,0)),"")</f>
        <v/>
      </c>
      <c r="CU15" s="120" t="str">
        <f>IFERROR(INDEX($A$7:$A$96,MATCH(5,AI$7:AI$96,0)),"")</f>
        <v/>
      </c>
      <c r="CV15" s="120" t="str">
        <f>IFERROR(INDEX($A$7:$A$96,MATCH(3,AJ$7:AJ$96,0)),"")</f>
        <v/>
      </c>
      <c r="CW15" s="120" t="str">
        <f>IFERROR(INDEX($A$7:$A$96,MATCH(8,AK$7:AK$96,0)),"")</f>
        <v/>
      </c>
      <c r="CY15" s="109"/>
      <c r="CZ15" s="106" t="s">
        <v>30</v>
      </c>
      <c r="DA15" s="107" t="str">
        <f t="array" ref="DA15:DT19">TRANSPOSE(BT7:BX26)</f>
        <v/>
      </c>
      <c r="DB15" s="107" t="str">
        <v/>
      </c>
      <c r="DC15" s="107" t="str">
        <v>Baret</v>
      </c>
      <c r="DD15" s="107" t="str">
        <v/>
      </c>
      <c r="DE15" s="107" t="str">
        <v/>
      </c>
      <c r="DF15" s="107" t="str">
        <v/>
      </c>
      <c r="DG15" s="107" t="str">
        <v/>
      </c>
      <c r="DH15" s="107" t="str">
        <v/>
      </c>
      <c r="DI15" s="107" t="str">
        <v/>
      </c>
      <c r="DJ15" s="107" t="str">
        <v/>
      </c>
      <c r="DK15" s="107" t="str">
        <v/>
      </c>
      <c r="DL15" s="107" t="str">
        <v/>
      </c>
      <c r="DM15" s="107" t="str">
        <v/>
      </c>
      <c r="DN15" s="107" t="str">
        <v/>
      </c>
      <c r="DO15" s="107" t="str">
        <v/>
      </c>
      <c r="DP15" s="107">
        <v>0</v>
      </c>
      <c r="DQ15" s="107">
        <v>0</v>
      </c>
      <c r="DR15" s="107">
        <v>0</v>
      </c>
      <c r="DS15" s="107">
        <v>0</v>
      </c>
      <c r="DT15" s="107">
        <v>0</v>
      </c>
      <c r="DU15" s="107" t="s">
        <v>25</v>
      </c>
      <c r="DV15" s="102"/>
    </row>
    <row r="16" spans="1:126" ht="15" customHeight="1" x14ac:dyDescent="0.15">
      <c r="A16" s="57" t="s">
        <v>115</v>
      </c>
      <c r="B16" s="58">
        <v>2</v>
      </c>
      <c r="C16" s="47"/>
      <c r="D16" s="47"/>
      <c r="E16" s="47"/>
      <c r="F16" s="47" t="s">
        <v>40</v>
      </c>
      <c r="G16" s="48"/>
      <c r="H16" s="47"/>
      <c r="I16" s="47"/>
      <c r="J16" s="47"/>
      <c r="K16" s="47"/>
      <c r="L16" s="48"/>
      <c r="M16" s="47"/>
      <c r="N16" s="47"/>
      <c r="O16" s="47"/>
      <c r="P16" s="47"/>
      <c r="Q16" s="48"/>
      <c r="R16" s="47"/>
      <c r="S16" s="47"/>
      <c r="T16" s="47"/>
      <c r="U16" s="47"/>
      <c r="V16" s="48"/>
      <c r="W16" s="47"/>
      <c r="X16" s="47"/>
      <c r="Y16" s="47"/>
      <c r="Z16" s="47"/>
      <c r="AA16" s="48"/>
      <c r="AB16" s="47"/>
      <c r="AC16" s="47"/>
      <c r="AD16" s="47"/>
      <c r="AE16" s="47"/>
      <c r="AF16" s="48"/>
      <c r="AG16" s="47"/>
      <c r="AH16" s="47"/>
      <c r="AI16" s="47"/>
      <c r="AJ16" s="47"/>
      <c r="AK16" s="48"/>
      <c r="AL16" s="32"/>
      <c r="AM16" s="33">
        <f t="shared" si="23"/>
        <v>0</v>
      </c>
      <c r="AN16" s="34">
        <f t="shared" si="23"/>
        <v>0</v>
      </c>
      <c r="AO16" s="35">
        <f t="shared" si="20"/>
        <v>0</v>
      </c>
      <c r="AP16" s="35">
        <f t="shared" si="20"/>
        <v>1</v>
      </c>
      <c r="AQ16" s="34">
        <f t="shared" si="24"/>
        <v>0</v>
      </c>
      <c r="AR16" s="217">
        <f t="shared" si="3"/>
        <v>1</v>
      </c>
      <c r="AS16" s="32"/>
      <c r="AT16" s="50">
        <f t="shared" si="25"/>
        <v>0</v>
      </c>
      <c r="AU16" s="51">
        <f t="shared" si="17"/>
        <v>0</v>
      </c>
      <c r="AV16" s="52">
        <f t="shared" si="18"/>
        <v>0</v>
      </c>
      <c r="AW16" s="53">
        <f t="shared" si="21"/>
        <v>0</v>
      </c>
      <c r="AX16" s="51">
        <f t="shared" si="22"/>
        <v>1</v>
      </c>
      <c r="AY16" s="40">
        <f t="shared" si="19"/>
        <v>1</v>
      </c>
      <c r="AZ16" s="41">
        <f t="shared" si="10"/>
        <v>1</v>
      </c>
      <c r="BB16" s="146">
        <f t="shared" si="11"/>
        <v>0</v>
      </c>
      <c r="BD16" s="33">
        <f t="shared" si="12"/>
        <v>0</v>
      </c>
      <c r="BE16" s="54">
        <f t="shared" si="13"/>
        <v>0</v>
      </c>
      <c r="BF16" s="55">
        <f t="shared" si="14"/>
        <v>0</v>
      </c>
      <c r="BG16" s="49">
        <f t="shared" si="15"/>
        <v>0</v>
      </c>
      <c r="BH16" s="46">
        <f t="shared" si="16"/>
        <v>0</v>
      </c>
      <c r="BM16" s="139" t="s">
        <v>42</v>
      </c>
      <c r="BO16" s="120" t="str">
        <f>IFERROR(INDEX($A$7:$A$96,MATCH("A7",C$7:C$96,0)),"")</f>
        <v/>
      </c>
      <c r="BP16" s="120" t="str">
        <f>IFERROR(INDEX($A$7:$A$96,MATCH("A7",D$7:D$96,0)),"")</f>
        <v/>
      </c>
      <c r="BQ16" s="120" t="str">
        <f>IFERROR(INDEX($A$7:$A$96,MATCH("A6",E$7:E$96,0)),"")</f>
        <v>Baret</v>
      </c>
      <c r="BR16" s="120" t="str">
        <f>IFERROR(INDEX($A$7:$A$96,MATCH("A4",F$7:F$96,0)),"")</f>
        <v/>
      </c>
      <c r="BS16" s="120" t="str">
        <f>IFERROR(INDEX($A$7:$A$96,MATCH("A9",G$7:G$96,0)),"")</f>
        <v/>
      </c>
      <c r="BT16" s="191" t="str">
        <f>IFERROR(INDEX($A$7:$A$96,MATCH(7,H$7:H$96,0)),"")</f>
        <v/>
      </c>
      <c r="BU16" s="120" t="str">
        <f>IFERROR(INDEX($A$7:$A$96,MATCH(7,I$7:I$96,0)),"")</f>
        <v/>
      </c>
      <c r="BV16" s="120" t="str">
        <f>IFERROR(INDEX($A$7:$A$96,MATCH(6,J$7:J$96,0)),"")</f>
        <v/>
      </c>
      <c r="BW16" s="120" t="str">
        <f>IFERROR(INDEX($A$7:$A$96,MATCH(4,K$7:K$96,0)),"")</f>
        <v/>
      </c>
      <c r="BX16" s="197" t="str">
        <f>IFERROR(INDEX($A$7:$A$96,MATCH(9,L$7:L$96,0)),"")</f>
        <v/>
      </c>
      <c r="BY16" s="191" t="str">
        <f>IFERROR(INDEX($A$7:$A$96,MATCH(7,M$7:M$96,0)),"")</f>
        <v/>
      </c>
      <c r="BZ16" s="120" t="str">
        <f>IFERROR(INDEX($A$7:$A$96,MATCH(7,N$7:N$96,0)),"")</f>
        <v/>
      </c>
      <c r="CA16" s="120" t="str">
        <f>IFERROR(INDEX($A$7:$A$96,MATCH(6,O$7:O$96,0)),"")</f>
        <v/>
      </c>
      <c r="CB16" s="120" t="str">
        <f>IFERROR(INDEX($A$7:$A$96,MATCH(4,P$7:P$96,0)),"")</f>
        <v/>
      </c>
      <c r="CC16" s="197" t="str">
        <f>IFERROR(INDEX($A$7:$A$96,MATCH(9,Q$7:Q$96,0)),"")</f>
        <v/>
      </c>
      <c r="CD16" s="191" t="str">
        <f>IFERROR(INDEX($A$7:$A$96,MATCH(7,R$7:R$96,0)),"")</f>
        <v/>
      </c>
      <c r="CE16" s="120" t="str">
        <f>IFERROR(INDEX($A$7:$A$96,MATCH(7,S$7:S$96,0)),"")</f>
        <v/>
      </c>
      <c r="CF16" s="120" t="str">
        <f>IFERROR(INDEX($A$7:$A$96,MATCH(6,T$7:T$96,0)),"")</f>
        <v/>
      </c>
      <c r="CG16" s="120" t="str">
        <f>IFERROR(INDEX($A$7:$A$96,MATCH(4,U$7:U$96,0)),"")</f>
        <v/>
      </c>
      <c r="CH16" s="197" t="str">
        <f>IFERROR(INDEX($A$7:$A$96,MATCH(9,V$7:V$96,0)),"")</f>
        <v/>
      </c>
      <c r="CI16" s="191" t="str">
        <f>IFERROR(INDEX($A$7:$A$96,MATCH(7,W$7:W$96,0)),"")</f>
        <v/>
      </c>
      <c r="CJ16" s="120" t="str">
        <f>IFERROR(INDEX($A$7:$A$96,MATCH(7,X$7:X$96,0)),"")</f>
        <v/>
      </c>
      <c r="CK16" s="120" t="str">
        <f>IFERROR(INDEX($A$7:$A$96,MATCH(6,Y$7:Y$96,0)),"")</f>
        <v/>
      </c>
      <c r="CL16" s="120" t="str">
        <f>IFERROR(INDEX($A$7:$A$96,MATCH(4,Z$7:Z$96,0)),"")</f>
        <v/>
      </c>
      <c r="CM16" s="143" t="str">
        <f>IFERROR(INDEX($A$7:$A$96,MATCH(9,AA$7:AA$96,0)),"")</f>
        <v/>
      </c>
      <c r="CN16" s="191" t="str">
        <f>IFERROR(INDEX($A$7:$A$96,MATCH(9,AB$7:AB$96,0)),"")</f>
        <v/>
      </c>
      <c r="CO16" s="143" t="str">
        <f>IFERROR(INDEX($A$7:$A$96,MATCH(9,AC$7:AC$96,0)),"")</f>
        <v/>
      </c>
      <c r="CP16" s="120" t="str">
        <f>IFERROR(INDEX($A$7:$A$96,MATCH(6,AD$7:AD$96,0)),"")</f>
        <v/>
      </c>
      <c r="CQ16" s="120" t="str">
        <f>IFERROR(INDEX($A$7:$A$96,MATCH(4,AE$7:AE$96,0)),"")</f>
        <v/>
      </c>
      <c r="CR16" s="197" t="str">
        <f>IFERROR(INDEX($A$7:$A$96,MATCH(9,AF$7:AF$96,0)),"")</f>
        <v/>
      </c>
      <c r="CS16" s="191" t="str">
        <f>IFERROR(INDEX($A$7:$A$96,MATCH(9,AG$7:AG$96,0)),"")</f>
        <v/>
      </c>
      <c r="CT16" s="143" t="str">
        <f>IFERROR(INDEX($A$7:$A$96,MATCH(9,AH$7:AH$96,0)),"")</f>
        <v/>
      </c>
      <c r="CU16" s="120" t="str">
        <f>IFERROR(INDEX($A$7:$A$96,MATCH(6,AI$7:AI$96,0)),"")</f>
        <v/>
      </c>
      <c r="CV16" s="120" t="str">
        <f>IFERROR(INDEX($A$7:$A$96,MATCH(4,AJ$7:AJ$96,0)),"")</f>
        <v/>
      </c>
      <c r="CW16" s="120" t="str">
        <f>IFERROR(INDEX($A$7:$A$96,MATCH(9,AK$7:AK$96,0)),"")</f>
        <v/>
      </c>
      <c r="CY16" s="109"/>
      <c r="CZ16" s="106" t="s">
        <v>31</v>
      </c>
      <c r="DA16" s="107" t="str">
        <v/>
      </c>
      <c r="DB16" s="107" t="str">
        <v/>
      </c>
      <c r="DC16" s="107" t="str">
        <v>Tohno.T</v>
      </c>
      <c r="DD16" s="107" t="str">
        <v/>
      </c>
      <c r="DE16" s="107" t="str">
        <v/>
      </c>
      <c r="DF16" s="107" t="str">
        <v/>
      </c>
      <c r="DG16" s="107" t="str">
        <v/>
      </c>
      <c r="DH16" s="107" t="str">
        <v/>
      </c>
      <c r="DI16" s="107" t="str">
        <v/>
      </c>
      <c r="DJ16" s="107" t="str">
        <v/>
      </c>
      <c r="DK16" s="107" t="str">
        <v/>
      </c>
      <c r="DL16" s="107" t="str">
        <v/>
      </c>
      <c r="DM16" s="107" t="str">
        <v/>
      </c>
      <c r="DN16" s="107" t="str">
        <v/>
      </c>
      <c r="DO16" s="107" t="str">
        <v/>
      </c>
      <c r="DP16" s="107">
        <v>0</v>
      </c>
      <c r="DQ16" s="107">
        <v>0</v>
      </c>
      <c r="DR16" s="107">
        <v>0</v>
      </c>
      <c r="DS16" s="107">
        <v>0</v>
      </c>
      <c r="DT16" s="107">
        <v>0</v>
      </c>
      <c r="DU16" s="107" t="s">
        <v>25</v>
      </c>
      <c r="DV16" s="102"/>
    </row>
    <row r="17" spans="1:126" ht="15" customHeight="1" x14ac:dyDescent="0.15">
      <c r="A17" s="57" t="s">
        <v>92</v>
      </c>
      <c r="B17" s="58">
        <v>4</v>
      </c>
      <c r="C17" s="47"/>
      <c r="D17" s="47"/>
      <c r="E17" s="47"/>
      <c r="F17" s="47"/>
      <c r="G17" s="48"/>
      <c r="H17" s="47"/>
      <c r="I17" s="47"/>
      <c r="J17" s="47"/>
      <c r="K17" s="47"/>
      <c r="L17" s="48"/>
      <c r="M17" s="47"/>
      <c r="N17" s="47"/>
      <c r="O17" s="47"/>
      <c r="P17" s="47" t="s">
        <v>134</v>
      </c>
      <c r="Q17" s="48" t="s">
        <v>140</v>
      </c>
      <c r="R17" s="47"/>
      <c r="S17" s="47" t="s">
        <v>138</v>
      </c>
      <c r="T17" s="47" t="s">
        <v>139</v>
      </c>
      <c r="U17" s="47" t="s">
        <v>138</v>
      </c>
      <c r="V17" s="48" t="s">
        <v>138</v>
      </c>
      <c r="W17" s="47"/>
      <c r="X17" s="47" t="s">
        <v>138</v>
      </c>
      <c r="Y17" s="47" t="s">
        <v>138</v>
      </c>
      <c r="Z17" s="47"/>
      <c r="AA17" s="48"/>
      <c r="AB17" s="47"/>
      <c r="AC17" s="47"/>
      <c r="AD17" s="47"/>
      <c r="AE17" s="47"/>
      <c r="AF17" s="48"/>
      <c r="AG17" s="47"/>
      <c r="AH17" s="47"/>
      <c r="AI17" s="47"/>
      <c r="AJ17" s="47"/>
      <c r="AK17" s="48"/>
      <c r="AL17" s="32"/>
      <c r="AM17" s="33">
        <f t="shared" si="23"/>
        <v>0</v>
      </c>
      <c r="AN17" s="34">
        <f t="shared" si="23"/>
        <v>2</v>
      </c>
      <c r="AO17" s="35">
        <f t="shared" si="20"/>
        <v>2</v>
      </c>
      <c r="AP17" s="35">
        <f t="shared" si="20"/>
        <v>2</v>
      </c>
      <c r="AQ17" s="34">
        <f t="shared" si="24"/>
        <v>2</v>
      </c>
      <c r="AR17" s="217">
        <f t="shared" si="3"/>
        <v>8</v>
      </c>
      <c r="AS17" s="32"/>
      <c r="AT17" s="50">
        <f t="shared" si="25"/>
        <v>0</v>
      </c>
      <c r="AU17" s="51">
        <f t="shared" si="17"/>
        <v>0</v>
      </c>
      <c r="AV17" s="52">
        <f t="shared" si="18"/>
        <v>0</v>
      </c>
      <c r="AW17" s="53">
        <f t="shared" si="21"/>
        <v>0</v>
      </c>
      <c r="AX17" s="51">
        <f t="shared" si="22"/>
        <v>0</v>
      </c>
      <c r="AY17" s="40">
        <f t="shared" si="19"/>
        <v>0</v>
      </c>
      <c r="AZ17" s="41">
        <f t="shared" si="10"/>
        <v>0</v>
      </c>
      <c r="BB17" s="146">
        <f t="shared" si="11"/>
        <v>0</v>
      </c>
      <c r="BD17" s="33">
        <f t="shared" si="12"/>
        <v>0</v>
      </c>
      <c r="BE17" s="54">
        <f t="shared" si="13"/>
        <v>0</v>
      </c>
      <c r="BF17" s="55">
        <f t="shared" si="14"/>
        <v>0</v>
      </c>
      <c r="BG17" s="49">
        <f t="shared" si="15"/>
        <v>0</v>
      </c>
      <c r="BH17" s="46">
        <f t="shared" si="16"/>
        <v>0</v>
      </c>
      <c r="BM17" s="15"/>
      <c r="BO17" s="120" t="str">
        <f>IFERROR(INDEX($A$7:$A$96,MATCH("A8",C$7:C$96,0)),"")</f>
        <v/>
      </c>
      <c r="BP17" s="120" t="str">
        <f>IFERROR(INDEX($A$7:$A$96,MATCH("A8",D$7:D$96,0)),"")</f>
        <v/>
      </c>
      <c r="BQ17" s="120" t="str">
        <f>IFERROR(INDEX($A$7:$A$96,MATCH("A7",E$7:E$96,0)),"")</f>
        <v>Berton</v>
      </c>
      <c r="BR17" s="120" t="str">
        <f>IFERROR(INDEX($A$7:$A$96,MATCH("A5",F$7:F$96,0)),"")</f>
        <v/>
      </c>
      <c r="BS17" s="120" t="str">
        <f>IFERROR(INDEX($A$7:$A$96,MATCH("A10",G$7:G$96,0)),"")</f>
        <v/>
      </c>
      <c r="BT17" s="191" t="str">
        <f>IFERROR(INDEX($A$7:$A$96,MATCH(8,H$7:H$96,0)),"")</f>
        <v/>
      </c>
      <c r="BU17" s="120" t="str">
        <f>IFERROR(INDEX($A$7:$A$96,MATCH(8,I$7:I$96,0)),"")</f>
        <v/>
      </c>
      <c r="BV17" s="120" t="str">
        <f>IFERROR(INDEX($A$7:$A$96,MATCH(7,J$7:J$96,0)),"")</f>
        <v/>
      </c>
      <c r="BW17" s="120" t="str">
        <f>IFERROR(INDEX($A$7:$A$96,MATCH(5,K$7:K$96,0)),"")</f>
        <v/>
      </c>
      <c r="BX17" s="197" t="str">
        <f>IFERROR(INDEX($A$7:$A$96,MATCH(10,L$7:L$96,0)),"")</f>
        <v/>
      </c>
      <c r="BY17" s="191" t="str">
        <f>IFERROR(INDEX($A$7:$A$96,MATCH(8,M$7:M$96,0)),"")</f>
        <v/>
      </c>
      <c r="BZ17" s="120" t="str">
        <f>IFERROR(INDEX($A$7:$A$96,MATCH(8,N$7:N$96,0)),"")</f>
        <v/>
      </c>
      <c r="CA17" s="120" t="str">
        <f>IFERROR(INDEX($A$7:$A$96,MATCH(7,O$7:O$96,0)),"")</f>
        <v/>
      </c>
      <c r="CB17" s="120" t="str">
        <f>IFERROR(INDEX($A$7:$A$96,MATCH(5,P$7:P$96,0)),"")</f>
        <v/>
      </c>
      <c r="CC17" s="197" t="str">
        <f>IFERROR(INDEX($A$7:$A$96,MATCH(10,Q$7:Q$96,0)),"")</f>
        <v/>
      </c>
      <c r="CD17" s="191" t="str">
        <f>IFERROR(INDEX($A$7:$A$96,MATCH(8,R$7:R$96,0)),"")</f>
        <v/>
      </c>
      <c r="CE17" s="120" t="str">
        <f>IFERROR(INDEX($A$7:$A$96,MATCH(8,S$7:S$96,0)),"")</f>
        <v/>
      </c>
      <c r="CF17" s="120" t="str">
        <f>IFERROR(INDEX($A$7:$A$96,MATCH(7,T$7:T$96,0)),"")</f>
        <v/>
      </c>
      <c r="CG17" s="120" t="str">
        <f>IFERROR(INDEX($A$7:$A$96,MATCH(5,U$7:U$96,0)),"")</f>
        <v/>
      </c>
      <c r="CH17" s="197" t="str">
        <f>IFERROR(INDEX($A$7:$A$96,MATCH(10,V$7:V$96,0)),"")</f>
        <v/>
      </c>
      <c r="CI17" s="191" t="str">
        <f>IFERROR(INDEX($A$7:$A$96,MATCH(8,W$7:W$96,0)),"")</f>
        <v/>
      </c>
      <c r="CJ17" s="120" t="str">
        <f>IFERROR(INDEX($A$7:$A$96,MATCH(8,X$7:X$96,0)),"")</f>
        <v/>
      </c>
      <c r="CK17" s="120" t="str">
        <f>IFERROR(INDEX($A$7:$A$96,MATCH(7,Y$7:Y$96,0)),"")</f>
        <v/>
      </c>
      <c r="CL17" s="120" t="str">
        <f>IFERROR(INDEX($A$7:$A$96,MATCH(5,Z$7:Z$96,0)),"")</f>
        <v/>
      </c>
      <c r="CM17" s="143" t="str">
        <f>IFERROR(INDEX($A$7:$A$96,MATCH(10,AA$7:AA$96,0)),"")</f>
        <v/>
      </c>
      <c r="CN17" s="191" t="str">
        <f>IFERROR(INDEX($A$7:$A$96,MATCH(10,AB$7:AB$96,0)),"")</f>
        <v/>
      </c>
      <c r="CO17" s="143" t="str">
        <f>IFERROR(INDEX($A$7:$A$96,MATCH(10,AC$7:AC$96,0)),"")</f>
        <v/>
      </c>
      <c r="CP17" s="120" t="str">
        <f>IFERROR(INDEX($A$7:$A$96,MATCH(7,AD$7:AD$96,0)),"")</f>
        <v/>
      </c>
      <c r="CQ17" s="120" t="str">
        <f>IFERROR(INDEX($A$7:$A$96,MATCH(5,AE$7:AE$96,0)),"")</f>
        <v/>
      </c>
      <c r="CR17" s="197" t="str">
        <f>IFERROR(INDEX($A$7:$A$96,MATCH(10,AF$7:AF$96,0)),"")</f>
        <v/>
      </c>
      <c r="CS17" s="191" t="str">
        <f>IFERROR(INDEX($A$7:$A$96,MATCH(10,AG$7:AG$96,0)),"")</f>
        <v/>
      </c>
      <c r="CT17" s="143" t="str">
        <f>IFERROR(INDEX($A$7:$A$96,MATCH(10,AH$7:AH$96,0)),"")</f>
        <v/>
      </c>
      <c r="CU17" s="120" t="str">
        <f>IFERROR(INDEX($A$7:$A$96,MATCH(7,AI$7:AI$96,0)),"")</f>
        <v/>
      </c>
      <c r="CV17" s="120" t="str">
        <f>IFERROR(INDEX($A$7:$A$96,MATCH(5,AJ$7:AJ$96,0)),"")</f>
        <v/>
      </c>
      <c r="CW17" s="120" t="str">
        <f>IFERROR(INDEX($A$7:$A$96,MATCH(10,AK$7:AK$96,0)),"")</f>
        <v/>
      </c>
      <c r="CY17" s="109">
        <f>'ex 05'!$J99</f>
        <v>1</v>
      </c>
      <c r="CZ17" s="106" t="s">
        <v>32</v>
      </c>
      <c r="DA17" s="112" t="str">
        <v>Fourcroy</v>
      </c>
      <c r="DB17" s="113" t="str">
        <v/>
      </c>
      <c r="DC17" s="113" t="str">
        <v/>
      </c>
      <c r="DD17" s="114" t="str">
        <v>Delort</v>
      </c>
      <c r="DE17" s="107" t="str">
        <v/>
      </c>
      <c r="DF17" s="107" t="str">
        <v/>
      </c>
      <c r="DG17" s="107" t="str">
        <v/>
      </c>
      <c r="DH17" s="107" t="str">
        <v/>
      </c>
      <c r="DI17" s="107" t="str">
        <v/>
      </c>
      <c r="DJ17" s="107" t="str">
        <v/>
      </c>
      <c r="DK17" s="107" t="str">
        <v/>
      </c>
      <c r="DL17" s="107" t="str">
        <v/>
      </c>
      <c r="DM17" s="107" t="str">
        <v/>
      </c>
      <c r="DN17" s="107" t="str">
        <v/>
      </c>
      <c r="DO17" s="107" t="str">
        <v/>
      </c>
      <c r="DP17" s="107" t="str">
        <v/>
      </c>
      <c r="DQ17" s="107" t="str">
        <v/>
      </c>
      <c r="DR17" s="107" t="str">
        <v/>
      </c>
      <c r="DS17" s="107">
        <v>0</v>
      </c>
      <c r="DT17" s="107">
        <v>0</v>
      </c>
      <c r="DU17" s="107" t="s">
        <v>25</v>
      </c>
      <c r="DV17" s="102"/>
    </row>
    <row r="18" spans="1:126" ht="15" customHeight="1" x14ac:dyDescent="0.15">
      <c r="A18" s="57" t="s">
        <v>105</v>
      </c>
      <c r="B18" s="58">
        <v>2</v>
      </c>
      <c r="C18" s="47" t="s">
        <v>60</v>
      </c>
      <c r="D18" s="47" t="s">
        <v>135</v>
      </c>
      <c r="E18" s="47"/>
      <c r="F18" s="47"/>
      <c r="G18" s="48"/>
      <c r="H18" s="47"/>
      <c r="I18" s="47"/>
      <c r="J18" s="47"/>
      <c r="K18" s="47" t="s">
        <v>62</v>
      </c>
      <c r="L18" s="48"/>
      <c r="M18" s="47"/>
      <c r="N18" s="47"/>
      <c r="O18" s="47"/>
      <c r="P18" s="47"/>
      <c r="Q18" s="48"/>
      <c r="R18" s="47"/>
      <c r="S18" s="47"/>
      <c r="T18" s="47"/>
      <c r="U18" s="47" t="s">
        <v>134</v>
      </c>
      <c r="V18" s="48"/>
      <c r="W18" s="47"/>
      <c r="X18" s="47"/>
      <c r="Y18" s="47"/>
      <c r="Z18" s="47"/>
      <c r="AA18" s="48"/>
      <c r="AB18" s="47"/>
      <c r="AC18" s="47"/>
      <c r="AD18" s="47"/>
      <c r="AE18" s="47"/>
      <c r="AF18" s="48"/>
      <c r="AG18" s="47"/>
      <c r="AH18" s="47"/>
      <c r="AI18" s="47"/>
      <c r="AJ18" s="47"/>
      <c r="AK18" s="48"/>
      <c r="AL18" s="32"/>
      <c r="AM18" s="33">
        <f t="shared" si="23"/>
        <v>1</v>
      </c>
      <c r="AN18" s="34">
        <f t="shared" si="23"/>
        <v>1</v>
      </c>
      <c r="AO18" s="35">
        <f t="shared" si="20"/>
        <v>0</v>
      </c>
      <c r="AP18" s="35">
        <f t="shared" si="20"/>
        <v>2</v>
      </c>
      <c r="AQ18" s="34">
        <f t="shared" si="24"/>
        <v>0</v>
      </c>
      <c r="AR18" s="217">
        <f t="shared" si="3"/>
        <v>4</v>
      </c>
      <c r="AS18" s="32"/>
      <c r="AT18" s="50">
        <f t="shared" si="25"/>
        <v>0</v>
      </c>
      <c r="AU18" s="51">
        <f t="shared" si="17"/>
        <v>0</v>
      </c>
      <c r="AV18" s="52">
        <f t="shared" si="18"/>
        <v>0</v>
      </c>
      <c r="AW18" s="53">
        <f t="shared" si="21"/>
        <v>1</v>
      </c>
      <c r="AX18" s="51">
        <f t="shared" si="22"/>
        <v>0</v>
      </c>
      <c r="AY18" s="40">
        <f t="shared" si="19"/>
        <v>1</v>
      </c>
      <c r="AZ18" s="41">
        <f t="shared" si="10"/>
        <v>1</v>
      </c>
      <c r="BB18" s="146">
        <f t="shared" si="11"/>
        <v>1</v>
      </c>
      <c r="BD18" s="33">
        <f t="shared" si="12"/>
        <v>0</v>
      </c>
      <c r="BE18" s="54">
        <f t="shared" si="13"/>
        <v>0</v>
      </c>
      <c r="BF18" s="55">
        <f t="shared" si="14"/>
        <v>0</v>
      </c>
      <c r="BG18" s="49">
        <f t="shared" si="15"/>
        <v>0</v>
      </c>
      <c r="BH18" s="46">
        <f t="shared" si="16"/>
        <v>0</v>
      </c>
      <c r="BM18" s="15"/>
      <c r="BO18" s="120" t="str">
        <f>IFERROR(INDEX($A$7:$A$96,MATCH("A9",C$7:C$96,0)),"")</f>
        <v/>
      </c>
      <c r="BP18" s="120" t="str">
        <f>IFERROR(INDEX($A$7:$A$96,MATCH("A9",D$7:D$96,0)),"")</f>
        <v/>
      </c>
      <c r="BQ18" s="120" t="str">
        <f>IFERROR(INDEX($A$7:$A$96,MATCH("A8",E$7:E$96,0)),"")</f>
        <v/>
      </c>
      <c r="BR18" s="120" t="str">
        <f>IFERROR(INDEX($A$7:$A$96,MATCH("A6",F$7:F$96,0)),"")</f>
        <v/>
      </c>
      <c r="BS18" s="120" t="str">
        <f>IFERROR(INDEX($A$7:$A$96,MATCH("A11",G$7:G$96,0)),"")</f>
        <v/>
      </c>
      <c r="BT18" s="191" t="str">
        <f>IFERROR(INDEX($A$7:$A$96,MATCH(9,H$7:H$96,0)),"")</f>
        <v/>
      </c>
      <c r="BU18" s="120" t="str">
        <f>IFERROR(INDEX($A$7:$A$96,MATCH(9,I$7:I$96,0)),"")</f>
        <v/>
      </c>
      <c r="BV18" s="120" t="str">
        <f>IFERROR(INDEX($A$7:$A$96,MATCH(8,J$7:J$96,0)),"")</f>
        <v/>
      </c>
      <c r="BW18" s="120" t="str">
        <f>IFERROR(INDEX($A$7:$A$96,MATCH(6,K$7:K$96,0)),"")</f>
        <v/>
      </c>
      <c r="BX18" s="197" t="str">
        <f>IFERROR(INDEX($A$7:$A$96,MATCH(11,L$7:L$96,0)),"")</f>
        <v/>
      </c>
      <c r="BY18" s="191" t="str">
        <f>IFERROR(INDEX($A$7:$A$96,MATCH(9,M$7:M$96,0)),"")</f>
        <v/>
      </c>
      <c r="BZ18" s="120" t="str">
        <f>IFERROR(INDEX($A$7:$A$96,MATCH(9,N$7:N$96,0)),"")</f>
        <v/>
      </c>
      <c r="CA18" s="120" t="str">
        <f>IFERROR(INDEX($A$7:$A$96,MATCH(8,O$7:O$96,0)),"")</f>
        <v/>
      </c>
      <c r="CB18" s="120" t="str">
        <f>IFERROR(INDEX($A$7:$A$96,MATCH(6,P$7:P$96,0)),"")</f>
        <v/>
      </c>
      <c r="CC18" s="197" t="str">
        <f>IFERROR(INDEX($A$7:$A$96,MATCH(11,Q$7:Q$96,0)),"")</f>
        <v/>
      </c>
      <c r="CD18" s="191" t="str">
        <f>IFERROR(INDEX($A$7:$A$96,MATCH(9,R$7:R$96,0)),"")</f>
        <v/>
      </c>
      <c r="CE18" s="120" t="str">
        <f>IFERROR(INDEX($A$7:$A$96,MATCH(9,S$7:S$96,0)),"")</f>
        <v/>
      </c>
      <c r="CF18" s="120" t="str">
        <f>IFERROR(INDEX($A$7:$A$96,MATCH(8,T$7:T$96,0)),"")</f>
        <v/>
      </c>
      <c r="CG18" s="120" t="str">
        <f>IFERROR(INDEX($A$7:$A$96,MATCH(6,U$7:U$96,0)),"")</f>
        <v/>
      </c>
      <c r="CH18" s="197" t="str">
        <f>IFERROR(INDEX($A$7:$A$96,MATCH(11,V$7:V$96,0)),"")</f>
        <v/>
      </c>
      <c r="CI18" s="191" t="str">
        <f>IFERROR(INDEX($A$7:$A$96,MATCH(9,W$7:W$96,0)),"")</f>
        <v/>
      </c>
      <c r="CJ18" s="120" t="str">
        <f>IFERROR(INDEX($A$7:$A$96,MATCH(9,X$7:X$96,0)),"")</f>
        <v/>
      </c>
      <c r="CK18" s="120" t="str">
        <f>IFERROR(INDEX($A$7:$A$96,MATCH(8,Y$7:Y$96,0)),"")</f>
        <v/>
      </c>
      <c r="CL18" s="120" t="str">
        <f>IFERROR(INDEX($A$7:$A$96,MATCH(6,Z$7:Z$96,0)),"")</f>
        <v/>
      </c>
      <c r="CM18" s="143" t="str">
        <f>IFERROR(INDEX($A$7:$A$96,MATCH(11,AA$7:AA$96,0)),"")</f>
        <v/>
      </c>
      <c r="CN18" s="191" t="str">
        <f>IFERROR(INDEX($A$7:$A$96,MATCH(11,AB$7:AB$96,0)),"")</f>
        <v/>
      </c>
      <c r="CO18" s="143" t="str">
        <f>IFERROR(INDEX($A$7:$A$96,MATCH(11,AC$7:AC$96,0)),"")</f>
        <v/>
      </c>
      <c r="CP18" s="120" t="str">
        <f>IFERROR(INDEX($A$7:$A$96,MATCH(8,AD$7:AD$96,0)),"")</f>
        <v/>
      </c>
      <c r="CQ18" s="120" t="str">
        <f>IFERROR(INDEX($A$7:$A$96,MATCH(6,AE$7:AE$96,0)),"")</f>
        <v/>
      </c>
      <c r="CR18" s="197" t="str">
        <f>IFERROR(INDEX($A$7:$A$96,MATCH(11,AF$7:AF$96,0)),"")</f>
        <v/>
      </c>
      <c r="CS18" s="191" t="str">
        <f>IFERROR(INDEX($A$7:$A$96,MATCH(11,AG$7:AG$96,0)),"")</f>
        <v/>
      </c>
      <c r="CT18" s="143" t="str">
        <f>IFERROR(INDEX($A$7:$A$96,MATCH(11,AH$7:AH$96,0)),"")</f>
        <v/>
      </c>
      <c r="CU18" s="120" t="str">
        <f>IFERROR(INDEX($A$7:$A$96,MATCH(8,AI$7:AI$96,0)),"")</f>
        <v/>
      </c>
      <c r="CV18" s="120" t="str">
        <f>IFERROR(INDEX($A$7:$A$96,MATCH(6,AJ$7:AJ$96,0)),"")</f>
        <v/>
      </c>
      <c r="CW18" s="120" t="str">
        <f>IFERROR(INDEX($A$7:$A$96,MATCH(11,AK$7:AK$96,0)),"")</f>
        <v/>
      </c>
      <c r="CY18" s="109">
        <f>'ex 05'!$K99</f>
        <v>4</v>
      </c>
      <c r="CZ18" s="106" t="s">
        <v>33</v>
      </c>
      <c r="DA18" s="115" t="str">
        <v>Baret</v>
      </c>
      <c r="DB18" s="116" t="str">
        <v>Diantété</v>
      </c>
      <c r="DC18" s="116" t="str">
        <v>Chanseaume</v>
      </c>
      <c r="DD18" s="113" t="str">
        <v>Lamalle</v>
      </c>
      <c r="DE18" s="113" t="str">
        <v/>
      </c>
      <c r="DF18" s="107" t="str">
        <v>Jamme</v>
      </c>
      <c r="DG18" s="107" t="str">
        <v/>
      </c>
      <c r="DH18" s="107" t="str">
        <v/>
      </c>
      <c r="DI18" s="107" t="str">
        <v/>
      </c>
      <c r="DJ18" s="107" t="str">
        <v/>
      </c>
      <c r="DK18" s="107" t="str">
        <v/>
      </c>
      <c r="DL18" s="107" t="str">
        <v/>
      </c>
      <c r="DM18" s="107" t="str">
        <v/>
      </c>
      <c r="DN18" s="107" t="str">
        <v/>
      </c>
      <c r="DO18" s="107" t="str">
        <v/>
      </c>
      <c r="DP18" s="107" t="str">
        <v/>
      </c>
      <c r="DQ18" s="107" t="str">
        <v/>
      </c>
      <c r="DR18" s="107" t="str">
        <v/>
      </c>
      <c r="DS18" s="107">
        <v>0</v>
      </c>
      <c r="DT18" s="107">
        <v>0</v>
      </c>
      <c r="DU18" s="107" t="s">
        <v>25</v>
      </c>
      <c r="DV18" s="102"/>
    </row>
    <row r="19" spans="1:126" ht="15" customHeight="1" thickBot="1" x14ac:dyDescent="0.2">
      <c r="A19" s="57" t="s">
        <v>127</v>
      </c>
      <c r="B19" s="58">
        <v>2</v>
      </c>
      <c r="C19" s="47" t="s">
        <v>135</v>
      </c>
      <c r="D19" s="47" t="s">
        <v>137</v>
      </c>
      <c r="E19" s="47" t="s">
        <v>137</v>
      </c>
      <c r="F19" s="47"/>
      <c r="G19" s="48"/>
      <c r="H19" s="47" t="s">
        <v>134</v>
      </c>
      <c r="I19" s="47" t="s">
        <v>136</v>
      </c>
      <c r="J19" s="47" t="s">
        <v>135</v>
      </c>
      <c r="K19" s="47"/>
      <c r="L19" s="48"/>
      <c r="M19" s="47" t="s">
        <v>134</v>
      </c>
      <c r="N19" s="47" t="s">
        <v>135</v>
      </c>
      <c r="O19" s="47" t="s">
        <v>138</v>
      </c>
      <c r="P19" s="47"/>
      <c r="Q19" s="48" t="s">
        <v>139</v>
      </c>
      <c r="R19" s="47" t="s">
        <v>134</v>
      </c>
      <c r="S19" s="47" t="s">
        <v>136</v>
      </c>
      <c r="T19" s="47" t="s">
        <v>136</v>
      </c>
      <c r="U19" s="47"/>
      <c r="V19" s="48"/>
      <c r="W19" s="47" t="s">
        <v>60</v>
      </c>
      <c r="X19" s="47" t="s">
        <v>135</v>
      </c>
      <c r="Y19" s="47" t="s">
        <v>134</v>
      </c>
      <c r="Z19" s="47"/>
      <c r="AA19" s="48" t="s">
        <v>136</v>
      </c>
      <c r="AB19" s="47" t="s">
        <v>60</v>
      </c>
      <c r="AC19" s="47" t="s">
        <v>135</v>
      </c>
      <c r="AD19" s="47" t="s">
        <v>136</v>
      </c>
      <c r="AE19" s="47" t="s">
        <v>60</v>
      </c>
      <c r="AF19" s="48" t="s">
        <v>134</v>
      </c>
      <c r="AG19" s="47" t="s">
        <v>138</v>
      </c>
      <c r="AH19" s="47" t="s">
        <v>136</v>
      </c>
      <c r="AI19" s="47" t="s">
        <v>135</v>
      </c>
      <c r="AJ19" s="47" t="s">
        <v>62</v>
      </c>
      <c r="AK19" s="48" t="s">
        <v>136</v>
      </c>
      <c r="AL19" s="32"/>
      <c r="AM19" s="33">
        <f t="shared" si="23"/>
        <v>7</v>
      </c>
      <c r="AN19" s="34">
        <f t="shared" si="23"/>
        <v>7</v>
      </c>
      <c r="AO19" s="35">
        <f t="shared" si="20"/>
        <v>7</v>
      </c>
      <c r="AP19" s="35">
        <f t="shared" si="20"/>
        <v>2</v>
      </c>
      <c r="AQ19" s="34">
        <f t="shared" si="24"/>
        <v>4</v>
      </c>
      <c r="AR19" s="217">
        <f t="shared" si="3"/>
        <v>27</v>
      </c>
      <c r="AS19" s="32"/>
      <c r="AT19" s="50">
        <f t="shared" si="25"/>
        <v>0</v>
      </c>
      <c r="AU19" s="51">
        <f t="shared" si="17"/>
        <v>0</v>
      </c>
      <c r="AV19" s="52">
        <f t="shared" si="18"/>
        <v>0</v>
      </c>
      <c r="AW19" s="53">
        <f t="shared" si="21"/>
        <v>1</v>
      </c>
      <c r="AX19" s="51">
        <f t="shared" si="22"/>
        <v>0</v>
      </c>
      <c r="AY19" s="40">
        <f t="shared" si="19"/>
        <v>1</v>
      </c>
      <c r="AZ19" s="41">
        <f t="shared" si="10"/>
        <v>1</v>
      </c>
      <c r="BA19" s="59"/>
      <c r="BB19" s="146">
        <f t="shared" si="11"/>
        <v>3</v>
      </c>
      <c r="BC19" s="59"/>
      <c r="BD19" s="33">
        <f t="shared" si="12"/>
        <v>0</v>
      </c>
      <c r="BE19" s="54">
        <f t="shared" si="13"/>
        <v>0</v>
      </c>
      <c r="BF19" s="55">
        <f t="shared" si="14"/>
        <v>0</v>
      </c>
      <c r="BG19" s="49">
        <f t="shared" si="15"/>
        <v>0</v>
      </c>
      <c r="BH19" s="46">
        <f t="shared" si="16"/>
        <v>0</v>
      </c>
      <c r="BI19" s="59"/>
      <c r="BJ19" s="59"/>
      <c r="BK19" s="59"/>
      <c r="BM19" s="15"/>
      <c r="BO19" s="120" t="str">
        <f>IFERROR(INDEX($A$7:$A$96,MATCH("A10",C$7:C$96,0)),"")</f>
        <v/>
      </c>
      <c r="BP19" s="120" t="str">
        <f>IFERROR(INDEX($A$7:$A$96,MATCH("A10",D$7:D$96,0)),"")</f>
        <v/>
      </c>
      <c r="BQ19" s="120" t="str">
        <f>IFERROR(INDEX($A$7:$A$96,MATCH("A9",E$7:E$96,0)),"")</f>
        <v/>
      </c>
      <c r="BR19" s="120" t="str">
        <f>IFERROR(INDEX($A$7:$A$96,MATCH("A7",F$7:F$96,0)),"")</f>
        <v/>
      </c>
      <c r="BS19" s="132" t="str">
        <f>IFERROR(INDEX($A$7:$A$96,MATCH("A12",G$7:G$96,0)),"")</f>
        <v/>
      </c>
      <c r="BT19" s="191" t="str">
        <f>IFERROR(INDEX($A$7:$A$96,MATCH(10,H$7:H$96,0)),"")</f>
        <v/>
      </c>
      <c r="BU19" s="120" t="str">
        <f>IFERROR(INDEX($A$7:$A$96,MATCH(10,I$7:I$96,0)),"")</f>
        <v/>
      </c>
      <c r="BV19" s="120" t="str">
        <f>IFERROR(INDEX($A$7:$A$96,MATCH(9,J$7:J$96,0)),"")</f>
        <v/>
      </c>
      <c r="BW19" s="120" t="str">
        <f>IFERROR(INDEX($A$7:$A$96,MATCH(7,K$7:K$96,0)),"")</f>
        <v/>
      </c>
      <c r="BX19" s="198" t="str">
        <f>IFERROR(INDEX($A$7:$A$96,MATCH(12,L$7:L$96,0)),"")</f>
        <v/>
      </c>
      <c r="BY19" s="191" t="str">
        <f>IFERROR(INDEX($A$7:$A$96,MATCH(10,M$7:M$96,0)),"")</f>
        <v/>
      </c>
      <c r="BZ19" s="120" t="str">
        <f>IFERROR(INDEX($A$7:$A$96,MATCH(10,N$7:N$96,0)),"")</f>
        <v/>
      </c>
      <c r="CA19" s="120" t="str">
        <f>IFERROR(INDEX($A$7:$A$96,MATCH(9,O$7:O$96,0)),"")</f>
        <v/>
      </c>
      <c r="CB19" s="120" t="str">
        <f>IFERROR(INDEX($A$7:$A$96,MATCH(7,P$7:P$96,0)),"")</f>
        <v/>
      </c>
      <c r="CC19" s="198" t="str">
        <f>IFERROR(INDEX($A$7:$A$96,MATCH(12,Q$7:Q$96,0)),"")</f>
        <v/>
      </c>
      <c r="CD19" s="191" t="str">
        <f>IFERROR(INDEX($A$7:$A$96,MATCH(10,R$7:R$96,0)),"")</f>
        <v/>
      </c>
      <c r="CE19" s="120" t="str">
        <f>IFERROR(INDEX($A$7:$A$96,MATCH(10,S$7:S$96,0)),"")</f>
        <v/>
      </c>
      <c r="CF19" s="120" t="str">
        <f>IFERROR(INDEX($A$7:$A$96,MATCH(9,T$7:T$96,0)),"")</f>
        <v/>
      </c>
      <c r="CG19" s="120" t="str">
        <f>IFERROR(INDEX($A$7:$A$96,MATCH(7,U$7:U$96,0)),"")</f>
        <v/>
      </c>
      <c r="CH19" s="198" t="str">
        <f>IFERROR(INDEX($A$7:$A$96,MATCH(12,V$7:V$96,0)),"")</f>
        <v/>
      </c>
      <c r="CI19" s="191" t="str">
        <f>IFERROR(INDEX($A$7:$A$96,MATCH(10,W$7:W$96,0)),"")</f>
        <v/>
      </c>
      <c r="CJ19" s="120" t="str">
        <f>IFERROR(INDEX($A$7:$A$96,MATCH(10,X$7:X$96,0)),"")</f>
        <v/>
      </c>
      <c r="CK19" s="120" t="str">
        <f>IFERROR(INDEX($A$7:$A$96,MATCH(9,Y$7:Y$96,0)),"")</f>
        <v/>
      </c>
      <c r="CL19" s="120" t="str">
        <f>IFERROR(INDEX($A$7:$A$96,MATCH(7,Z$7:Z$96,0)),"")</f>
        <v/>
      </c>
      <c r="CM19" s="144" t="str">
        <f>IFERROR(INDEX($A$7:$A$96,MATCH(12,AA$7:AA$96,0)),"")</f>
        <v/>
      </c>
      <c r="CN19" s="192" t="str">
        <f>IFERROR(INDEX($A$7:$A$96,MATCH(12,AB$7:AB$96,0)),"")</f>
        <v/>
      </c>
      <c r="CO19" s="144" t="str">
        <f>IFERROR(INDEX($A$7:$A$96,MATCH(12,AC$7:AC$96,0)),"")</f>
        <v/>
      </c>
      <c r="CP19" s="120" t="str">
        <f>IFERROR(INDEX($A$7:$A$96,MATCH(9,AD$7:AD$96,0)),"")</f>
        <v/>
      </c>
      <c r="CQ19" s="120" t="str">
        <f>IFERROR(INDEX($A$7:$A$96,MATCH(7,AE$7:AE$96,0)),"")</f>
        <v/>
      </c>
      <c r="CR19" s="198" t="str">
        <f>IFERROR(INDEX($A$7:$A$96,MATCH(12,AF$7:AF$96,0)),"")</f>
        <v/>
      </c>
      <c r="CS19" s="192" t="str">
        <f>IFERROR(INDEX($A$7:$A$96,MATCH(12,AG$7:AG$96,0)),"")</f>
        <v/>
      </c>
      <c r="CT19" s="144" t="str">
        <f>IFERROR(INDEX($A$7:$A$96,MATCH(12,AH$7:AH$96,0)),"")</f>
        <v/>
      </c>
      <c r="CU19" s="120" t="str">
        <f>IFERROR(INDEX($A$7:$A$96,MATCH(9,AI$7:AI$96,0)),"")</f>
        <v/>
      </c>
      <c r="CV19" s="120" t="str">
        <f>IFERROR(INDEX($A$7:$A$96,MATCH(7,AJ$7:AJ$96,0)),"")</f>
        <v/>
      </c>
      <c r="CW19" s="132" t="str">
        <f>IFERROR(INDEX($A$7:$A$96,MATCH(12,AK$7:AK$96,0)),"")</f>
        <v/>
      </c>
      <c r="CY19" s="109"/>
      <c r="CZ19" s="106" t="s">
        <v>34</v>
      </c>
      <c r="DA19" s="107" t="str">
        <v>Verdon</v>
      </c>
      <c r="DB19" s="107" t="str">
        <v/>
      </c>
      <c r="DC19" s="107" t="str">
        <v/>
      </c>
      <c r="DD19" s="107" t="str">
        <v/>
      </c>
      <c r="DE19" s="107" t="str">
        <v/>
      </c>
      <c r="DF19" s="107" t="str">
        <v/>
      </c>
      <c r="DG19" s="107" t="str">
        <v/>
      </c>
      <c r="DH19" s="107" t="str">
        <v/>
      </c>
      <c r="DI19" s="107" t="str">
        <v/>
      </c>
      <c r="DJ19" s="107" t="str">
        <v/>
      </c>
      <c r="DK19" s="107" t="str">
        <v/>
      </c>
      <c r="DL19" s="107" t="str">
        <v/>
      </c>
      <c r="DM19" s="107" t="str">
        <v/>
      </c>
      <c r="DN19" s="107">
        <v>0</v>
      </c>
      <c r="DO19" s="107">
        <v>0</v>
      </c>
      <c r="DP19" s="107">
        <v>0</v>
      </c>
      <c r="DQ19" s="107">
        <v>0</v>
      </c>
      <c r="DR19" s="107">
        <v>0</v>
      </c>
      <c r="DS19" s="107">
        <v>0</v>
      </c>
      <c r="DT19" s="107">
        <v>0</v>
      </c>
      <c r="DU19" s="107" t="s">
        <v>25</v>
      </c>
      <c r="DV19" s="102"/>
    </row>
    <row r="20" spans="1:126" ht="15" customHeight="1" x14ac:dyDescent="0.15">
      <c r="A20" s="28" t="s">
        <v>93</v>
      </c>
      <c r="B20" s="29">
        <v>2</v>
      </c>
      <c r="C20" s="47"/>
      <c r="D20" s="47"/>
      <c r="E20" s="47"/>
      <c r="F20" s="47"/>
      <c r="G20" s="48"/>
      <c r="H20" s="47"/>
      <c r="I20" s="47"/>
      <c r="J20" s="47"/>
      <c r="K20" s="47"/>
      <c r="L20" s="48"/>
      <c r="M20" s="47"/>
      <c r="N20" s="47"/>
      <c r="O20" s="47" t="s">
        <v>60</v>
      </c>
      <c r="P20" s="47"/>
      <c r="Q20" s="48"/>
      <c r="R20" s="47"/>
      <c r="S20" s="47"/>
      <c r="T20" s="47" t="s">
        <v>59</v>
      </c>
      <c r="U20" s="47"/>
      <c r="V20" s="48"/>
      <c r="W20" s="47"/>
      <c r="X20" s="47"/>
      <c r="Y20" s="47"/>
      <c r="Z20" s="47"/>
      <c r="AA20" s="48"/>
      <c r="AB20" s="47"/>
      <c r="AC20" s="47"/>
      <c r="AD20" s="47"/>
      <c r="AE20" s="47"/>
      <c r="AF20" s="48"/>
      <c r="AG20" s="47"/>
      <c r="AH20" s="47"/>
      <c r="AI20" s="47"/>
      <c r="AJ20" s="47"/>
      <c r="AK20" s="48"/>
      <c r="AL20" s="32"/>
      <c r="AM20" s="33">
        <f t="shared" si="23"/>
        <v>0</v>
      </c>
      <c r="AN20" s="34">
        <f t="shared" si="23"/>
        <v>0</v>
      </c>
      <c r="AO20" s="35">
        <f t="shared" si="20"/>
        <v>2</v>
      </c>
      <c r="AP20" s="35">
        <f t="shared" si="20"/>
        <v>0</v>
      </c>
      <c r="AQ20" s="34">
        <f t="shared" si="24"/>
        <v>0</v>
      </c>
      <c r="AR20" s="217">
        <f t="shared" si="3"/>
        <v>2</v>
      </c>
      <c r="AS20" s="32"/>
      <c r="AT20" s="50">
        <f t="shared" si="25"/>
        <v>1</v>
      </c>
      <c r="AU20" s="51">
        <f t="shared" si="17"/>
        <v>0</v>
      </c>
      <c r="AV20" s="52">
        <f t="shared" si="18"/>
        <v>1</v>
      </c>
      <c r="AW20" s="53">
        <f t="shared" si="21"/>
        <v>0</v>
      </c>
      <c r="AX20" s="51">
        <f t="shared" si="22"/>
        <v>0</v>
      </c>
      <c r="AY20" s="40">
        <f t="shared" si="19"/>
        <v>0</v>
      </c>
      <c r="AZ20" s="41">
        <f t="shared" si="10"/>
        <v>1</v>
      </c>
      <c r="BB20" s="146">
        <f t="shared" si="11"/>
        <v>1</v>
      </c>
      <c r="BD20" s="33">
        <f t="shared" si="12"/>
        <v>0</v>
      </c>
      <c r="BE20" s="54">
        <f t="shared" si="13"/>
        <v>0</v>
      </c>
      <c r="BF20" s="55">
        <f t="shared" si="14"/>
        <v>0</v>
      </c>
      <c r="BG20" s="49">
        <f t="shared" si="15"/>
        <v>0</v>
      </c>
      <c r="BH20" s="46">
        <f t="shared" si="16"/>
        <v>0</v>
      </c>
      <c r="BM20" s="15"/>
      <c r="BO20" s="120" t="str">
        <f>IFERROR(INDEX($A$7:$A$96,MATCH("A11",C$7:C$96,0)),"")</f>
        <v/>
      </c>
      <c r="BP20" s="120" t="str">
        <f>IFERROR(INDEX($A$7:$A$96,MATCH("A11",D$7:D$96,0)),"")</f>
        <v/>
      </c>
      <c r="BQ20" s="120" t="str">
        <f>IFERROR(INDEX($A$7:$A$96,MATCH("A10",E$7:E$96,0)),"")</f>
        <v/>
      </c>
      <c r="BR20" s="120" t="str">
        <f>IFERROR(INDEX($A$7:$A$96,MATCH("A8",F$7:F$96,0)),"")</f>
        <v/>
      </c>
      <c r="BS20" s="15"/>
      <c r="BT20" s="191" t="str">
        <f>IFERROR(INDEX($A$7:$A$96,MATCH(11,H$7:H$96,0)),"")</f>
        <v/>
      </c>
      <c r="BU20" s="120" t="str">
        <f>IFERROR(INDEX($A$7:$A$96,MATCH(11,I$7:I$96,0)),"")</f>
        <v/>
      </c>
      <c r="BV20" s="120" t="str">
        <f>IFERROR(INDEX($A$7:$A$96,MATCH(10,J$7:J$96,0)),"")</f>
        <v/>
      </c>
      <c r="BW20" s="120" t="str">
        <f>IFERROR(INDEX($A$7:$A$96,MATCH(8,K$7:K$96,0)),"")</f>
        <v/>
      </c>
      <c r="BX20" s="202"/>
      <c r="BY20" s="191" t="str">
        <f>IFERROR(INDEX($A$7:$A$96,MATCH(11,M$7:M$96,0)),"")</f>
        <v/>
      </c>
      <c r="BZ20" s="120" t="str">
        <f>IFERROR(INDEX($A$7:$A$96,MATCH(11,N$7:N$96,0)),"")</f>
        <v/>
      </c>
      <c r="CA20" s="120" t="str">
        <f>IFERROR(INDEX($A$7:$A$96,MATCH(10,O$7:O$96,0)),"")</f>
        <v/>
      </c>
      <c r="CB20" s="120" t="str">
        <f>IFERROR(INDEX($A$7:$A$96,MATCH(8,P$7:P$96,0)),"")</f>
        <v/>
      </c>
      <c r="CC20" s="202"/>
      <c r="CD20" s="191" t="str">
        <f>IFERROR(INDEX($A$7:$A$96,MATCH(11,R$7:R$96,0)),"")</f>
        <v/>
      </c>
      <c r="CE20" s="120" t="str">
        <f>IFERROR(INDEX($A$7:$A$96,MATCH(11,S$7:S$96,0)),"")</f>
        <v/>
      </c>
      <c r="CF20" s="120" t="str">
        <f>IFERROR(INDEX($A$7:$A$96,MATCH(10,T$7:T$96,0)),"")</f>
        <v/>
      </c>
      <c r="CG20" s="120" t="str">
        <f>IFERROR(INDEX($A$7:$A$96,MATCH(8,U$7:U$96,0)),"")</f>
        <v/>
      </c>
      <c r="CH20" s="202"/>
      <c r="CI20" s="191" t="str">
        <f>IFERROR(INDEX($A$7:$A$96,MATCH(11,W$7:W$96,0)),"")</f>
        <v/>
      </c>
      <c r="CJ20" s="120" t="str">
        <f>IFERROR(INDEX($A$7:$A$96,MATCH(11,X$7:X$96,0)),"")</f>
        <v/>
      </c>
      <c r="CK20" s="120" t="str">
        <f>IFERROR(INDEX($A$7:$A$96,MATCH(10,Y$7:Y$96,0)),"")</f>
        <v/>
      </c>
      <c r="CL20" s="120" t="str">
        <f>IFERROR(INDEX($A$7:$A$96,MATCH(8,Z$7:Z$96,0)),"")</f>
        <v/>
      </c>
      <c r="CM20" s="186"/>
      <c r="CN20" s="141" t="str">
        <f>IFERROR(INDEX($A$7:$A$96,MATCH(11,AB$7:AB$96,0)),"")</f>
        <v/>
      </c>
      <c r="CO20" s="141" t="str">
        <f>IFERROR(INDEX($A$7:$A$96,MATCH(11,AC$7:AC$96,0)),"")</f>
        <v/>
      </c>
      <c r="CP20" s="120" t="str">
        <f>IFERROR(INDEX($A$7:$A$96,MATCH(10,AD$7:AD$96,0)),"")</f>
        <v/>
      </c>
      <c r="CQ20" s="120" t="str">
        <f>IFERROR(INDEX($A$7:$A$96,MATCH(8,AE$7:AE$96,0)),"")</f>
        <v/>
      </c>
      <c r="CR20" s="15"/>
      <c r="CS20" s="141" t="str">
        <f>IFERROR(INDEX($A$7:$A$96,MATCH(11,AG$7:AG$96,0)),"")</f>
        <v/>
      </c>
      <c r="CT20" s="141" t="str">
        <f>IFERROR(INDEX($A$7:$A$96,MATCH(11,AH$7:AH$96,0)),"")</f>
        <v/>
      </c>
      <c r="CU20" s="120" t="str">
        <f>IFERROR(INDEX($A$7:$A$96,MATCH(10,AI$7:AI$96,0)),"")</f>
        <v/>
      </c>
      <c r="CV20" s="120" t="str">
        <f>IFERROR(INDEX($A$7:$A$96,MATCH(8,AJ$7:AJ$96,0)),"")</f>
        <v/>
      </c>
      <c r="CW20" s="15"/>
      <c r="CY20" s="109"/>
      <c r="CZ20" s="108"/>
      <c r="DA20" s="108"/>
      <c r="DB20" s="108"/>
      <c r="DC20" s="108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2"/>
    </row>
    <row r="21" spans="1:126" ht="15" customHeight="1" thickBot="1" x14ac:dyDescent="0.2">
      <c r="A21" s="57" t="s">
        <v>95</v>
      </c>
      <c r="B21" s="58">
        <v>4</v>
      </c>
      <c r="C21" s="47"/>
      <c r="D21" s="47"/>
      <c r="E21" s="47"/>
      <c r="F21" s="47"/>
      <c r="G21" s="48"/>
      <c r="H21" s="47"/>
      <c r="I21" s="47"/>
      <c r="J21" s="47"/>
      <c r="K21" s="47"/>
      <c r="L21" s="48"/>
      <c r="M21" s="47"/>
      <c r="N21" s="47"/>
      <c r="O21" s="47" t="s">
        <v>59</v>
      </c>
      <c r="P21" s="47"/>
      <c r="Q21" s="48"/>
      <c r="R21" s="47"/>
      <c r="S21" s="47"/>
      <c r="T21" s="47" t="s">
        <v>60</v>
      </c>
      <c r="U21" s="47"/>
      <c r="V21" s="48"/>
      <c r="W21" s="47"/>
      <c r="X21" s="47"/>
      <c r="Y21" s="47"/>
      <c r="Z21" s="47"/>
      <c r="AA21" s="48"/>
      <c r="AB21" s="47"/>
      <c r="AC21" s="47"/>
      <c r="AD21" s="47"/>
      <c r="AE21" s="47"/>
      <c r="AF21" s="48"/>
      <c r="AG21" s="47"/>
      <c r="AH21" s="47"/>
      <c r="AI21" s="47"/>
      <c r="AJ21" s="47"/>
      <c r="AK21" s="48"/>
      <c r="AL21" s="32"/>
      <c r="AM21" s="33">
        <f t="shared" si="23"/>
        <v>0</v>
      </c>
      <c r="AN21" s="34">
        <f t="shared" si="23"/>
        <v>0</v>
      </c>
      <c r="AO21" s="35">
        <f t="shared" si="20"/>
        <v>2</v>
      </c>
      <c r="AP21" s="35">
        <f t="shared" si="20"/>
        <v>0</v>
      </c>
      <c r="AQ21" s="34">
        <f t="shared" si="24"/>
        <v>0</v>
      </c>
      <c r="AR21" s="217">
        <f t="shared" si="3"/>
        <v>2</v>
      </c>
      <c r="AS21" s="32"/>
      <c r="AT21" s="50">
        <f t="shared" si="25"/>
        <v>1</v>
      </c>
      <c r="AU21" s="51">
        <f t="shared" si="17"/>
        <v>0</v>
      </c>
      <c r="AV21" s="52">
        <f t="shared" si="18"/>
        <v>1</v>
      </c>
      <c r="AW21" s="53">
        <f t="shared" si="21"/>
        <v>0</v>
      </c>
      <c r="AX21" s="51">
        <f t="shared" si="22"/>
        <v>0</v>
      </c>
      <c r="AY21" s="40">
        <f t="shared" si="19"/>
        <v>0</v>
      </c>
      <c r="AZ21" s="41">
        <f t="shared" si="10"/>
        <v>1</v>
      </c>
      <c r="BB21" s="146">
        <f t="shared" si="11"/>
        <v>1</v>
      </c>
      <c r="BD21" s="33">
        <f t="shared" si="12"/>
        <v>0</v>
      </c>
      <c r="BE21" s="54">
        <f t="shared" si="13"/>
        <v>0</v>
      </c>
      <c r="BF21" s="55">
        <f t="shared" si="14"/>
        <v>0</v>
      </c>
      <c r="BG21" s="49">
        <f t="shared" si="15"/>
        <v>0</v>
      </c>
      <c r="BH21" s="46">
        <f t="shared" si="16"/>
        <v>0</v>
      </c>
      <c r="BM21" s="15"/>
      <c r="BO21" s="132" t="str">
        <f>IFERROR(INDEX($A$7:$A$96,MATCH("A12",C$7:C$96,0)),"")</f>
        <v/>
      </c>
      <c r="BP21" s="132" t="str">
        <f>IFERROR(INDEX($A$7:$A$96,MATCH("A12",D$7:D$96,0)),"")</f>
        <v/>
      </c>
      <c r="BQ21" s="120" t="str">
        <f>IFERROR(INDEX($A$7:$A$96,MATCH("A11",E$7:E$96,0)),"")</f>
        <v/>
      </c>
      <c r="BR21" s="120" t="str">
        <f>IFERROR(INDEX($A$7:$A$96,MATCH("A9",F$7:F$96,0)),"")</f>
        <v/>
      </c>
      <c r="BS21" s="15"/>
      <c r="BT21" s="192" t="str">
        <f>IFERROR(INDEX($A$7:$A$96,MATCH(12,H$7:H$96,0)),"")</f>
        <v/>
      </c>
      <c r="BU21" s="132" t="str">
        <f>IFERROR(INDEX($A$7:$A$96,MATCH(12,I$7:I$96,0)),"")</f>
        <v/>
      </c>
      <c r="BV21" s="120" t="str">
        <f>IFERROR(INDEX($A$7:$A$96,MATCH(11,J$7:J$96,0)),"")</f>
        <v/>
      </c>
      <c r="BW21" s="120" t="str">
        <f>IFERROR(INDEX($A$7:$A$96,MATCH(9,K$7:K$96,0)),"")</f>
        <v/>
      </c>
      <c r="BX21" s="202"/>
      <c r="BY21" s="192" t="str">
        <f>IFERROR(INDEX($A$7:$A$96,MATCH(12,M$7:M$96,0)),"")</f>
        <v/>
      </c>
      <c r="BZ21" s="132" t="str">
        <f>IFERROR(INDEX($A$7:$A$96,MATCH(12,N$7:N$96,0)),"")</f>
        <v/>
      </c>
      <c r="CA21" s="120" t="str">
        <f>IFERROR(INDEX($A$7:$A$96,MATCH(11,O$7:O$96,0)),"")</f>
        <v/>
      </c>
      <c r="CB21" s="120" t="str">
        <f>IFERROR(INDEX($A$7:$A$96,MATCH(9,P$7:P$96,0)),"")</f>
        <v/>
      </c>
      <c r="CC21" s="202"/>
      <c r="CD21" s="192" t="str">
        <f>IFERROR(INDEX($A$7:$A$96,MATCH(12,R$7:R$96,0)),"")</f>
        <v/>
      </c>
      <c r="CE21" s="132" t="str">
        <f>IFERROR(INDEX($A$7:$A$96,MATCH(12,S$7:S$96,0)),"")</f>
        <v/>
      </c>
      <c r="CF21" s="120" t="str">
        <f>IFERROR(INDEX($A$7:$A$96,MATCH(11,T$7:T$96,0)),"")</f>
        <v/>
      </c>
      <c r="CG21" s="120" t="str">
        <f>IFERROR(INDEX($A$7:$A$96,MATCH(9,U$7:U$96,0)),"")</f>
        <v/>
      </c>
      <c r="CH21" s="202"/>
      <c r="CI21" s="192" t="str">
        <f>IFERROR(INDEX($A$7:$A$96,MATCH(12,W$7:W$96,0)),"")</f>
        <v/>
      </c>
      <c r="CJ21" s="132" t="str">
        <f>IFERROR(INDEX($A$7:$A$96,MATCH(12,X$7:X$96,0)),"")</f>
        <v/>
      </c>
      <c r="CK21" s="120" t="str">
        <f>IFERROR(INDEX($A$7:$A$96,MATCH(11,Y$7:Y$96,0)),"")</f>
        <v/>
      </c>
      <c r="CL21" s="120" t="str">
        <f>IFERROR(INDEX($A$7:$A$96,MATCH(9,Z$7:Z$96,0)),"")</f>
        <v/>
      </c>
      <c r="CM21" s="186"/>
      <c r="CN21" s="141" t="str">
        <f>IFERROR(INDEX($A$7:$A$96,MATCH(12,AB$7:AB$96,0)),"")</f>
        <v/>
      </c>
      <c r="CO21" s="141" t="str">
        <f>IFERROR(INDEX($A$7:$A$96,MATCH(12,AC$7:AC$96,0)),"")</f>
        <v/>
      </c>
      <c r="CP21" s="120" t="str">
        <f>IFERROR(INDEX($A$7:$A$96,MATCH(11,AD$7:AD$96,0)),"")</f>
        <v/>
      </c>
      <c r="CQ21" s="120" t="str">
        <f>IFERROR(INDEX($A$7:$A$96,MATCH(9,AE$7:AE$96,0)),"")</f>
        <v/>
      </c>
      <c r="CR21" s="15"/>
      <c r="CS21" s="141" t="str">
        <f>IFERROR(INDEX($A$7:$A$96,MATCH(12,AG$7:AG$96,0)),"")</f>
        <v/>
      </c>
      <c r="CT21" s="141" t="str">
        <f>IFERROR(INDEX($A$7:$A$96,MATCH(12,AH$7:AH$96,0)),"")</f>
        <v/>
      </c>
      <c r="CU21" s="120" t="str">
        <f>IFERROR(INDEX($A$7:$A$96,MATCH(11,AI$7:AI$96,0)),"")</f>
        <v/>
      </c>
      <c r="CV21" s="120" t="str">
        <f>IFERROR(INDEX($A$7:$A$96,MATCH(9,AJ$7:AJ$96,0)),"")</f>
        <v/>
      </c>
      <c r="CW21" s="15"/>
      <c r="CY21" s="109"/>
      <c r="CZ21" s="307">
        <f>CZ14+1</f>
        <v>43131</v>
      </c>
      <c r="DA21" s="308"/>
      <c r="DB21" s="308"/>
      <c r="DC21" s="308"/>
      <c r="DD21" s="308"/>
      <c r="DE21" s="308"/>
      <c r="DF21" s="308"/>
      <c r="DG21" s="308"/>
      <c r="DH21" s="308"/>
      <c r="DI21" s="308"/>
      <c r="DJ21" s="308"/>
      <c r="DK21" s="308"/>
      <c r="DL21" s="308"/>
      <c r="DM21" s="308"/>
      <c r="DN21" s="308"/>
      <c r="DO21" s="308"/>
      <c r="DP21" s="308"/>
      <c r="DQ21" s="308"/>
      <c r="DR21" s="308"/>
      <c r="DS21" s="308"/>
      <c r="DT21" s="308"/>
      <c r="DU21" s="309"/>
      <c r="DV21" s="102"/>
    </row>
    <row r="22" spans="1:126" ht="15" customHeight="1" x14ac:dyDescent="0.15">
      <c r="A22" s="57" t="s">
        <v>124</v>
      </c>
      <c r="B22" s="58">
        <v>1</v>
      </c>
      <c r="C22" s="47"/>
      <c r="D22" s="47" t="s">
        <v>60</v>
      </c>
      <c r="E22" s="47" t="s">
        <v>138</v>
      </c>
      <c r="F22" s="47"/>
      <c r="G22" s="48"/>
      <c r="H22" s="47"/>
      <c r="I22" s="47" t="s">
        <v>135</v>
      </c>
      <c r="J22" s="47"/>
      <c r="K22" s="47"/>
      <c r="L22" s="48"/>
      <c r="M22" s="47"/>
      <c r="N22" s="47"/>
      <c r="O22" s="47" t="s">
        <v>136</v>
      </c>
      <c r="P22" s="47"/>
      <c r="Q22" s="48"/>
      <c r="R22" s="47"/>
      <c r="S22" s="47" t="s">
        <v>134</v>
      </c>
      <c r="T22" s="47"/>
      <c r="U22" s="47"/>
      <c r="V22" s="48"/>
      <c r="W22" s="47"/>
      <c r="X22" s="47" t="s">
        <v>60</v>
      </c>
      <c r="Y22" s="47"/>
      <c r="Z22" s="47"/>
      <c r="AA22" s="48"/>
      <c r="AB22" s="47"/>
      <c r="AC22" s="47"/>
      <c r="AD22" s="47"/>
      <c r="AE22" s="47"/>
      <c r="AF22" s="48"/>
      <c r="AG22" s="47"/>
      <c r="AH22" s="47"/>
      <c r="AI22" s="47"/>
      <c r="AJ22" s="47"/>
      <c r="AK22" s="48"/>
      <c r="AL22" s="32"/>
      <c r="AM22" s="33">
        <f t="shared" si="23"/>
        <v>0</v>
      </c>
      <c r="AN22" s="34">
        <f t="shared" si="23"/>
        <v>4</v>
      </c>
      <c r="AO22" s="35">
        <f t="shared" si="20"/>
        <v>2</v>
      </c>
      <c r="AP22" s="35">
        <f t="shared" si="20"/>
        <v>0</v>
      </c>
      <c r="AQ22" s="34">
        <f t="shared" si="24"/>
        <v>0</v>
      </c>
      <c r="AR22" s="217">
        <f t="shared" si="3"/>
        <v>6</v>
      </c>
      <c r="AS22" s="32"/>
      <c r="AT22" s="50">
        <f t="shared" si="25"/>
        <v>0</v>
      </c>
      <c r="AU22" s="51">
        <f t="shared" si="17"/>
        <v>0</v>
      </c>
      <c r="AV22" s="52">
        <f t="shared" si="18"/>
        <v>0</v>
      </c>
      <c r="AW22" s="53">
        <f t="shared" si="21"/>
        <v>0</v>
      </c>
      <c r="AX22" s="51">
        <f t="shared" si="22"/>
        <v>0</v>
      </c>
      <c r="AY22" s="40">
        <f t="shared" si="19"/>
        <v>0</v>
      </c>
      <c r="AZ22" s="41">
        <f t="shared" si="10"/>
        <v>0</v>
      </c>
      <c r="BB22" s="146">
        <f t="shared" si="11"/>
        <v>2</v>
      </c>
      <c r="BD22" s="33">
        <f t="shared" si="12"/>
        <v>0</v>
      </c>
      <c r="BE22" s="54">
        <f t="shared" si="13"/>
        <v>0</v>
      </c>
      <c r="BF22" s="55">
        <f t="shared" si="14"/>
        <v>0</v>
      </c>
      <c r="BG22" s="49">
        <f t="shared" si="15"/>
        <v>0</v>
      </c>
      <c r="BH22" s="46">
        <f t="shared" si="16"/>
        <v>0</v>
      </c>
      <c r="BM22" s="15"/>
      <c r="BQ22" s="120" t="str">
        <f>IFERROR(INDEX($A$7:$A$96,MATCH("A12",E$7:E$96,0)),"")</f>
        <v/>
      </c>
      <c r="BR22" s="120" t="str">
        <f>IFERROR(INDEX($A$7:$A$96,MATCH("A10",F$7:F$96,0)),"")</f>
        <v/>
      </c>
      <c r="BS22" s="15"/>
      <c r="BT22" s="182"/>
      <c r="BU22" s="182"/>
      <c r="BV22" s="120" t="str">
        <f>IFERROR(INDEX($A$7:$A$96,MATCH(12,J$7:J$96,0)),"")</f>
        <v/>
      </c>
      <c r="BW22" s="120" t="str">
        <f>IFERROR(INDEX($A$7:$A$96,MATCH(10,K$7:K$96,0)),"")</f>
        <v/>
      </c>
      <c r="BX22" s="15"/>
      <c r="BY22" s="182"/>
      <c r="BZ22" s="182"/>
      <c r="CA22" s="120" t="str">
        <f>IFERROR(INDEX($A$7:$A$96,MATCH(12,O$7:O$96,0)),"")</f>
        <v/>
      </c>
      <c r="CB22" s="120" t="str">
        <f>IFERROR(INDEX($A$7:$A$96,MATCH(10,P$7:P$96,0)),"")</f>
        <v/>
      </c>
      <c r="CC22" s="15"/>
      <c r="CD22" s="182"/>
      <c r="CE22" s="182"/>
      <c r="CF22" s="120" t="str">
        <f>IFERROR(INDEX($A$7:$A$96,MATCH(12,T$7:T$96,0)),"")</f>
        <v/>
      </c>
      <c r="CG22" s="120" t="str">
        <f>IFERROR(INDEX($A$7:$A$96,MATCH(10,U$7:U$96,0)),"")</f>
        <v/>
      </c>
      <c r="CH22" s="15"/>
      <c r="CI22" s="182"/>
      <c r="CJ22" s="182"/>
      <c r="CK22" s="120" t="str">
        <f>IFERROR(INDEX($A$7:$A$96,MATCH(12,Y$7:Y$96,0)),"")</f>
        <v/>
      </c>
      <c r="CL22" s="120" t="str">
        <f>IFERROR(INDEX($A$7:$A$96,MATCH(10,Z$7:Z$96,0)),"")</f>
        <v/>
      </c>
      <c r="CM22" s="15"/>
      <c r="CP22" s="120" t="str">
        <f>IFERROR(INDEX($A$7:$A$96,MATCH(12,AD$7:AD$96,0)),"")</f>
        <v/>
      </c>
      <c r="CQ22" s="120" t="str">
        <f>IFERROR(INDEX($A$7:$A$96,MATCH(10,AE$7:AE$96,0)),"")</f>
        <v/>
      </c>
      <c r="CR22" s="15"/>
      <c r="CU22" s="120" t="str">
        <f>IFERROR(INDEX($A$7:$A$96,MATCH(12,AI$7:AI$96,0)),"")</f>
        <v/>
      </c>
      <c r="CV22" s="120" t="str">
        <f>IFERROR(INDEX($A$7:$A$96,MATCH(10,AJ$7:AJ$96,0)),"")</f>
        <v/>
      </c>
      <c r="CW22" s="15"/>
      <c r="CY22" s="109"/>
      <c r="CZ22" s="106" t="s">
        <v>30</v>
      </c>
      <c r="DA22" s="107" t="str">
        <f t="array" ref="DA22:DT26">TRANSPOSE(BY7:CC26)</f>
        <v/>
      </c>
      <c r="DB22" s="107" t="str">
        <v/>
      </c>
      <c r="DC22" s="107" t="str">
        <v>Jamme</v>
      </c>
      <c r="DD22" s="107" t="str">
        <v/>
      </c>
      <c r="DE22" s="107" t="str">
        <v/>
      </c>
      <c r="DF22" s="107" t="str">
        <v/>
      </c>
      <c r="DG22" s="107" t="str">
        <v/>
      </c>
      <c r="DH22" s="107" t="str">
        <v/>
      </c>
      <c r="DI22" s="107" t="str">
        <v/>
      </c>
      <c r="DJ22" s="107" t="str">
        <v/>
      </c>
      <c r="DK22" s="107" t="str">
        <v/>
      </c>
      <c r="DL22" s="107" t="str">
        <v/>
      </c>
      <c r="DM22" s="107" t="str">
        <v/>
      </c>
      <c r="DN22" s="107" t="str">
        <v/>
      </c>
      <c r="DO22" s="107" t="str">
        <v/>
      </c>
      <c r="DP22" s="107">
        <v>0</v>
      </c>
      <c r="DQ22" s="107">
        <v>0</v>
      </c>
      <c r="DR22" s="107">
        <v>0</v>
      </c>
      <c r="DS22" s="107">
        <v>0</v>
      </c>
      <c r="DT22" s="107">
        <v>0</v>
      </c>
      <c r="DU22" s="107" t="s">
        <v>25</v>
      </c>
      <c r="DV22" s="102"/>
    </row>
    <row r="23" spans="1:126" ht="15" customHeight="1" x14ac:dyDescent="0.15">
      <c r="A23" s="57" t="s">
        <v>132</v>
      </c>
      <c r="B23" s="58">
        <v>2</v>
      </c>
      <c r="C23" s="47"/>
      <c r="D23" s="47"/>
      <c r="E23" s="47"/>
      <c r="F23" s="47"/>
      <c r="G23" s="48"/>
      <c r="H23" s="47"/>
      <c r="I23" s="47"/>
      <c r="J23" s="47"/>
      <c r="K23" s="47"/>
      <c r="L23" s="48"/>
      <c r="M23" s="47"/>
      <c r="N23" s="47"/>
      <c r="O23" s="47"/>
      <c r="P23" s="47"/>
      <c r="Q23" s="48"/>
      <c r="R23" s="47"/>
      <c r="S23" s="47"/>
      <c r="T23" s="47"/>
      <c r="U23" s="47"/>
      <c r="V23" s="48"/>
      <c r="W23" s="47"/>
      <c r="X23" s="47"/>
      <c r="Y23" s="47"/>
      <c r="Z23" s="47"/>
      <c r="AA23" s="48"/>
      <c r="AB23" s="47"/>
      <c r="AC23" s="47" t="s">
        <v>60</v>
      </c>
      <c r="AD23" s="47" t="s">
        <v>61</v>
      </c>
      <c r="AE23" s="47"/>
      <c r="AF23" s="48"/>
      <c r="AG23" s="47"/>
      <c r="AH23" s="47"/>
      <c r="AI23" s="47"/>
      <c r="AJ23" s="47"/>
      <c r="AK23" s="48"/>
      <c r="AL23" s="32"/>
      <c r="AM23" s="33">
        <f t="shared" si="23"/>
        <v>0</v>
      </c>
      <c r="AN23" s="34">
        <f t="shared" si="23"/>
        <v>1</v>
      </c>
      <c r="AO23" s="35">
        <f t="shared" si="20"/>
        <v>1</v>
      </c>
      <c r="AP23" s="35">
        <f t="shared" si="20"/>
        <v>0</v>
      </c>
      <c r="AQ23" s="34">
        <f t="shared" si="24"/>
        <v>0</v>
      </c>
      <c r="AR23" s="217">
        <f t="shared" si="3"/>
        <v>2</v>
      </c>
      <c r="AS23" s="32"/>
      <c r="AT23" s="50">
        <f t="shared" si="25"/>
        <v>1</v>
      </c>
      <c r="AU23" s="51">
        <f t="shared" si="17"/>
        <v>0</v>
      </c>
      <c r="AV23" s="52">
        <f t="shared" si="18"/>
        <v>1</v>
      </c>
      <c r="AW23" s="53">
        <f t="shared" si="21"/>
        <v>0</v>
      </c>
      <c r="AX23" s="51">
        <f t="shared" si="22"/>
        <v>0</v>
      </c>
      <c r="AY23" s="40">
        <f t="shared" si="19"/>
        <v>0</v>
      </c>
      <c r="AZ23" s="41">
        <f t="shared" si="10"/>
        <v>1</v>
      </c>
      <c r="BB23" s="146">
        <f t="shared" si="11"/>
        <v>1</v>
      </c>
      <c r="BD23" s="33">
        <f t="shared" si="12"/>
        <v>0</v>
      </c>
      <c r="BE23" s="54">
        <f t="shared" si="13"/>
        <v>0</v>
      </c>
      <c r="BF23" s="55">
        <f t="shared" si="14"/>
        <v>0</v>
      </c>
      <c r="BG23" s="49">
        <f t="shared" si="15"/>
        <v>0</v>
      </c>
      <c r="BH23" s="46">
        <f t="shared" si="16"/>
        <v>0</v>
      </c>
      <c r="BM23" s="15"/>
      <c r="BQ23" s="120" t="str">
        <f>IFERROR(INDEX($A$7:$A$96,MATCH("A13",E$7:E$96,0)),"")</f>
        <v/>
      </c>
      <c r="BR23" s="120" t="str">
        <f>IFERROR(INDEX($A$7:$A$96,MATCH("A11",F$7:F$96,0)),"")</f>
        <v/>
      </c>
      <c r="BS23" s="15"/>
      <c r="BT23" s="182"/>
      <c r="BU23" s="182"/>
      <c r="BV23" s="120" t="str">
        <f>IFERROR(INDEX($A$7:$A$96,MATCH(13,J$7:J$96,0)),"")</f>
        <v/>
      </c>
      <c r="BW23" s="120" t="str">
        <f>IFERROR(INDEX($A$7:$A$96,MATCH(11,K$7:K$96,0)),"")</f>
        <v/>
      </c>
      <c r="BX23" s="15"/>
      <c r="BY23" s="182"/>
      <c r="BZ23" s="182"/>
      <c r="CA23" s="120" t="str">
        <f>IFERROR(INDEX($A$7:$A$96,MATCH(13,O$7:O$96,0)),"")</f>
        <v/>
      </c>
      <c r="CB23" s="120" t="str">
        <f>IFERROR(INDEX($A$7:$A$96,MATCH(11,P$7:P$96,0)),"")</f>
        <v/>
      </c>
      <c r="CC23" s="15"/>
      <c r="CD23" s="182"/>
      <c r="CE23" s="182"/>
      <c r="CF23" s="120" t="str">
        <f>IFERROR(INDEX($A$7:$A$96,MATCH(13,T$7:T$96,0)),"")</f>
        <v/>
      </c>
      <c r="CG23" s="120" t="str">
        <f>IFERROR(INDEX($A$7:$A$96,MATCH(11,U$7:U$96,0)),"")</f>
        <v/>
      </c>
      <c r="CH23" s="15"/>
      <c r="CI23" s="182"/>
      <c r="CJ23" s="182"/>
      <c r="CK23" s="120" t="str">
        <f>IFERROR(INDEX($A$7:$A$96,MATCH(13,Y$7:Y$96,0)),"")</f>
        <v/>
      </c>
      <c r="CL23" s="120" t="str">
        <f>IFERROR(INDEX($A$7:$A$96,MATCH(11,Z$7:Z$96,0)),"")</f>
        <v/>
      </c>
      <c r="CM23" s="15"/>
      <c r="CP23" s="120" t="str">
        <f>IFERROR(INDEX($A$7:$A$96,MATCH(13,AD$7:AD$96,0)),"")</f>
        <v/>
      </c>
      <c r="CQ23" s="120" t="str">
        <f>IFERROR(INDEX($A$7:$A$96,MATCH(11,AE$7:AE$96,0)),"")</f>
        <v/>
      </c>
      <c r="CR23" s="15"/>
      <c r="CU23" s="120" t="str">
        <f>IFERROR(INDEX($A$7:$A$96,MATCH(13,AI$7:AI$96,0)),"")</f>
        <v/>
      </c>
      <c r="CV23" s="120" t="str">
        <f>IFERROR(INDEX($A$7:$A$96,MATCH(11,AJ$7:AJ$96,0)),"")</f>
        <v/>
      </c>
      <c r="CW23" s="15"/>
      <c r="CY23" s="109"/>
      <c r="CZ23" s="106" t="s">
        <v>31</v>
      </c>
      <c r="DA23" s="107" t="str">
        <v/>
      </c>
      <c r="DB23" s="107" t="str">
        <v/>
      </c>
      <c r="DC23" s="107" t="str">
        <v>Tohno.T</v>
      </c>
      <c r="DD23" s="107" t="str">
        <v/>
      </c>
      <c r="DE23" s="107" t="str">
        <v/>
      </c>
      <c r="DF23" s="107" t="str">
        <v/>
      </c>
      <c r="DG23" s="107" t="str">
        <v/>
      </c>
      <c r="DH23" s="107" t="str">
        <v/>
      </c>
      <c r="DI23" s="107" t="str">
        <v/>
      </c>
      <c r="DJ23" s="107" t="str">
        <v/>
      </c>
      <c r="DK23" s="107" t="str">
        <v/>
      </c>
      <c r="DL23" s="107" t="str">
        <v/>
      </c>
      <c r="DM23" s="107" t="str">
        <v/>
      </c>
      <c r="DN23" s="107" t="str">
        <v/>
      </c>
      <c r="DO23" s="107" t="str">
        <v/>
      </c>
      <c r="DP23" s="107">
        <v>0</v>
      </c>
      <c r="DQ23" s="107">
        <v>0</v>
      </c>
      <c r="DR23" s="107">
        <v>0</v>
      </c>
      <c r="DS23" s="107">
        <v>0</v>
      </c>
      <c r="DT23" s="107">
        <v>0</v>
      </c>
      <c r="DU23" s="107" t="s">
        <v>25</v>
      </c>
      <c r="DV23" s="102"/>
    </row>
    <row r="24" spans="1:126" ht="15" customHeight="1" thickBot="1" x14ac:dyDescent="0.2">
      <c r="A24" s="57" t="s">
        <v>125</v>
      </c>
      <c r="B24" s="58">
        <v>3</v>
      </c>
      <c r="C24" s="47"/>
      <c r="D24" s="47"/>
      <c r="E24" s="47"/>
      <c r="F24" s="47"/>
      <c r="G24" s="48"/>
      <c r="H24" s="47"/>
      <c r="I24" s="47"/>
      <c r="J24" s="47"/>
      <c r="K24" s="47"/>
      <c r="L24" s="48"/>
      <c r="M24" s="47"/>
      <c r="N24" s="47"/>
      <c r="O24" s="47"/>
      <c r="P24" s="47"/>
      <c r="Q24" s="48"/>
      <c r="R24" s="47"/>
      <c r="S24" s="47"/>
      <c r="T24" s="47"/>
      <c r="U24" s="47"/>
      <c r="V24" s="48"/>
      <c r="W24" s="47"/>
      <c r="X24" s="47"/>
      <c r="Y24" s="47"/>
      <c r="Z24" s="47"/>
      <c r="AA24" s="48"/>
      <c r="AB24" s="47"/>
      <c r="AC24" s="47"/>
      <c r="AD24" s="47"/>
      <c r="AE24" s="47"/>
      <c r="AF24" s="48"/>
      <c r="AG24" s="47"/>
      <c r="AH24" s="47"/>
      <c r="AI24" s="47" t="s">
        <v>134</v>
      </c>
      <c r="AJ24" s="47" t="s">
        <v>59</v>
      </c>
      <c r="AK24" s="48"/>
      <c r="AL24" s="32"/>
      <c r="AM24" s="33">
        <f t="shared" si="23"/>
        <v>0</v>
      </c>
      <c r="AN24" s="34">
        <f t="shared" si="23"/>
        <v>0</v>
      </c>
      <c r="AO24" s="35">
        <f t="shared" si="20"/>
        <v>1</v>
      </c>
      <c r="AP24" s="35">
        <f t="shared" si="20"/>
        <v>1</v>
      </c>
      <c r="AQ24" s="34">
        <f t="shared" si="24"/>
        <v>0</v>
      </c>
      <c r="AR24" s="217">
        <f t="shared" si="3"/>
        <v>2</v>
      </c>
      <c r="AS24" s="32"/>
      <c r="AT24" s="50">
        <f t="shared" si="25"/>
        <v>0</v>
      </c>
      <c r="AU24" s="51">
        <f t="shared" si="17"/>
        <v>0</v>
      </c>
      <c r="AV24" s="52">
        <f t="shared" si="18"/>
        <v>0</v>
      </c>
      <c r="AW24" s="53">
        <f t="shared" si="21"/>
        <v>1</v>
      </c>
      <c r="AX24" s="51">
        <f t="shared" si="22"/>
        <v>0</v>
      </c>
      <c r="AY24" s="40">
        <f t="shared" si="19"/>
        <v>1</v>
      </c>
      <c r="AZ24" s="41">
        <f t="shared" si="10"/>
        <v>1</v>
      </c>
      <c r="BA24" s="59"/>
      <c r="BB24" s="146">
        <f t="shared" si="11"/>
        <v>0</v>
      </c>
      <c r="BC24" s="59"/>
      <c r="BD24" s="33">
        <f t="shared" si="12"/>
        <v>0</v>
      </c>
      <c r="BE24" s="54">
        <f t="shared" si="13"/>
        <v>0</v>
      </c>
      <c r="BF24" s="55">
        <f t="shared" si="14"/>
        <v>0</v>
      </c>
      <c r="BG24" s="49">
        <f t="shared" si="15"/>
        <v>0</v>
      </c>
      <c r="BH24" s="46">
        <f t="shared" si="16"/>
        <v>0</v>
      </c>
      <c r="BI24" s="59"/>
      <c r="BJ24" s="59"/>
      <c r="BK24" s="59"/>
      <c r="BM24" s="15"/>
      <c r="BQ24" s="132" t="str">
        <f>IFERROR(INDEX($A$7:$A$96,MATCH("A14",E$7:E$96,0)),"")</f>
        <v/>
      </c>
      <c r="BR24" s="132" t="str">
        <f>IFERROR(INDEX($A$7:$A$96,MATCH("A12",F$7:F$96,0)),"")</f>
        <v/>
      </c>
      <c r="BS24" s="15"/>
      <c r="BT24" s="182"/>
      <c r="BU24" s="182"/>
      <c r="BV24" s="132" t="str">
        <f>IFERROR(INDEX($A$7:$A$96,MATCH(14,J$7:J$96,0)),"")</f>
        <v/>
      </c>
      <c r="BW24" s="132" t="str">
        <f>IFERROR(INDEX($A$7:$A$96,MATCH(12,K$7:K$96,0)),"")</f>
        <v/>
      </c>
      <c r="BX24" s="15"/>
      <c r="BY24" s="182"/>
      <c r="BZ24" s="182"/>
      <c r="CA24" s="132" t="str">
        <f>IFERROR(INDEX($A$7:$A$96,MATCH(14,O$7:O$96,0)),"")</f>
        <v/>
      </c>
      <c r="CB24" s="132" t="str">
        <f>IFERROR(INDEX($A$7:$A$96,MATCH(12,P$7:P$96,0)),"")</f>
        <v/>
      </c>
      <c r="CC24" s="15"/>
      <c r="CD24" s="182"/>
      <c r="CE24" s="182"/>
      <c r="CF24" s="132" t="str">
        <f>IFERROR(INDEX($A$7:$A$96,MATCH(14,T$7:T$96,0)),"")</f>
        <v/>
      </c>
      <c r="CG24" s="132" t="str">
        <f>IFERROR(INDEX($A$7:$A$96,MATCH(12,U$7:U$96,0)),"")</f>
        <v/>
      </c>
      <c r="CH24" s="15"/>
      <c r="CI24" s="182"/>
      <c r="CJ24" s="182"/>
      <c r="CK24" s="132" t="str">
        <f>IFERROR(INDEX($A$7:$A$96,MATCH(14,Y$7:Y$96,0)),"")</f>
        <v/>
      </c>
      <c r="CL24" s="132" t="str">
        <f>IFERROR(INDEX($A$7:$A$96,MATCH(12,Z$7:Z$96,0)),"")</f>
        <v/>
      </c>
      <c r="CM24" s="15"/>
      <c r="CP24" s="132" t="str">
        <f>IFERROR(INDEX($A$7:$A$96,MATCH(14,AD$7:AD$96,0)),"")</f>
        <v/>
      </c>
      <c r="CQ24" s="132" t="str">
        <f>IFERROR(INDEX($A$7:$A$96,MATCH(12,AE$7:AE$96,0)),"")</f>
        <v/>
      </c>
      <c r="CR24" s="15"/>
      <c r="CU24" s="132" t="str">
        <f>IFERROR(INDEX($A$7:$A$96,MATCH(14,AI$7:AI$96,0)),"")</f>
        <v/>
      </c>
      <c r="CV24" s="132" t="str">
        <f>IFERROR(INDEX($A$7:$A$96,MATCH(12,AJ$7:AJ$96,0)),"")</f>
        <v/>
      </c>
      <c r="CW24" s="15"/>
      <c r="CY24" s="109">
        <f>'ex 05'!$O99</f>
        <v>1</v>
      </c>
      <c r="CZ24" s="106" t="s">
        <v>32</v>
      </c>
      <c r="DA24" s="112" t="str">
        <v>Gonzalez M</v>
      </c>
      <c r="DB24" s="113" t="str">
        <v/>
      </c>
      <c r="DC24" s="113" t="str">
        <v/>
      </c>
      <c r="DD24" s="114" t="str">
        <v>Lacoste</v>
      </c>
      <c r="DE24" s="107" t="str">
        <v>Antoniotti</v>
      </c>
      <c r="DF24" s="107" t="str">
        <v/>
      </c>
      <c r="DG24" s="107" t="str">
        <v/>
      </c>
      <c r="DH24" s="107" t="str">
        <v/>
      </c>
      <c r="DI24" s="107" t="str">
        <v/>
      </c>
      <c r="DJ24" s="107" t="str">
        <v/>
      </c>
      <c r="DK24" s="107" t="str">
        <v/>
      </c>
      <c r="DL24" s="107" t="str">
        <v/>
      </c>
      <c r="DM24" s="107" t="str">
        <v/>
      </c>
      <c r="DN24" s="107" t="str">
        <v/>
      </c>
      <c r="DO24" s="107" t="str">
        <v/>
      </c>
      <c r="DP24" s="107" t="str">
        <v/>
      </c>
      <c r="DQ24" s="107" t="str">
        <v/>
      </c>
      <c r="DR24" s="107" t="str">
        <v/>
      </c>
      <c r="DS24" s="107">
        <v>0</v>
      </c>
      <c r="DT24" s="107">
        <v>0</v>
      </c>
      <c r="DU24" s="107" t="s">
        <v>25</v>
      </c>
      <c r="DV24" s="102"/>
    </row>
    <row r="25" spans="1:126" ht="15" customHeight="1" x14ac:dyDescent="0.15">
      <c r="A25" s="57" t="s">
        <v>91</v>
      </c>
      <c r="B25" s="58">
        <v>3</v>
      </c>
      <c r="C25" s="47"/>
      <c r="D25" s="47" t="s">
        <v>134</v>
      </c>
      <c r="E25" s="47" t="s">
        <v>59</v>
      </c>
      <c r="F25" s="47"/>
      <c r="G25" s="48"/>
      <c r="H25" s="47"/>
      <c r="I25" s="47"/>
      <c r="J25" s="47"/>
      <c r="K25" s="47"/>
      <c r="L25" s="48"/>
      <c r="M25" s="47"/>
      <c r="N25" s="47"/>
      <c r="O25" s="47"/>
      <c r="P25" s="47"/>
      <c r="Q25" s="48"/>
      <c r="R25" s="47"/>
      <c r="S25" s="47"/>
      <c r="T25" s="47"/>
      <c r="U25" s="47"/>
      <c r="V25" s="48"/>
      <c r="W25" s="47"/>
      <c r="X25" s="47"/>
      <c r="Y25" s="47"/>
      <c r="Z25" s="47"/>
      <c r="AA25" s="48"/>
      <c r="AB25" s="47"/>
      <c r="AC25" s="47"/>
      <c r="AD25" s="47"/>
      <c r="AE25" s="47"/>
      <c r="AF25" s="48"/>
      <c r="AG25" s="47"/>
      <c r="AH25" s="47"/>
      <c r="AI25" s="47"/>
      <c r="AJ25" s="47"/>
      <c r="AK25" s="48"/>
      <c r="AL25" s="32"/>
      <c r="AM25" s="33">
        <f t="shared" si="23"/>
        <v>0</v>
      </c>
      <c r="AN25" s="34">
        <f t="shared" si="23"/>
        <v>1</v>
      </c>
      <c r="AO25" s="35">
        <f t="shared" si="20"/>
        <v>1</v>
      </c>
      <c r="AP25" s="35">
        <f t="shared" si="20"/>
        <v>0</v>
      </c>
      <c r="AQ25" s="34">
        <f t="shared" si="24"/>
        <v>0</v>
      </c>
      <c r="AR25" s="217">
        <f t="shared" si="3"/>
        <v>2</v>
      </c>
      <c r="AS25" s="32"/>
      <c r="AT25" s="50">
        <f t="shared" si="25"/>
        <v>1</v>
      </c>
      <c r="AU25" s="51">
        <f t="shared" si="17"/>
        <v>0</v>
      </c>
      <c r="AV25" s="52">
        <f t="shared" si="18"/>
        <v>1</v>
      </c>
      <c r="AW25" s="53">
        <f t="shared" si="21"/>
        <v>0</v>
      </c>
      <c r="AX25" s="51">
        <f t="shared" si="22"/>
        <v>0</v>
      </c>
      <c r="AY25" s="40">
        <f t="shared" si="19"/>
        <v>0</v>
      </c>
      <c r="AZ25" s="41">
        <f t="shared" si="10"/>
        <v>1</v>
      </c>
      <c r="BB25" s="146">
        <f t="shared" si="11"/>
        <v>0</v>
      </c>
      <c r="BD25" s="33">
        <f t="shared" si="12"/>
        <v>0</v>
      </c>
      <c r="BE25" s="54">
        <f t="shared" si="13"/>
        <v>0</v>
      </c>
      <c r="BF25" s="55">
        <f t="shared" si="14"/>
        <v>0</v>
      </c>
      <c r="BG25" s="49">
        <f t="shared" si="15"/>
        <v>0</v>
      </c>
      <c r="BH25" s="46">
        <f t="shared" si="16"/>
        <v>0</v>
      </c>
      <c r="BM25" s="15"/>
      <c r="BS25" s="15"/>
      <c r="BX25" s="15"/>
      <c r="CC25" s="15"/>
      <c r="CH25" s="15"/>
      <c r="CM25" s="15"/>
      <c r="CR25" s="15"/>
      <c r="CW25" s="15"/>
      <c r="CY25" s="109">
        <f>'ex 05'!$P99</f>
        <v>5</v>
      </c>
      <c r="CZ25" s="106" t="s">
        <v>33</v>
      </c>
      <c r="DA25" s="115" t="str">
        <v>Labaste</v>
      </c>
      <c r="DB25" s="116" t="str">
        <v>Desmond</v>
      </c>
      <c r="DC25" s="116" t="str">
        <v>Antoniotti</v>
      </c>
      <c r="DD25" s="113" t="str">
        <v>Soukiassian</v>
      </c>
      <c r="DE25" s="113" t="str">
        <v>Crotti</v>
      </c>
      <c r="DF25" s="107" t="str">
        <v>Baret</v>
      </c>
      <c r="DG25" s="107" t="str">
        <v/>
      </c>
      <c r="DH25" s="107" t="str">
        <v/>
      </c>
      <c r="DI25" s="107" t="str">
        <v/>
      </c>
      <c r="DJ25" s="107" t="str">
        <v/>
      </c>
      <c r="DK25" s="107" t="str">
        <v/>
      </c>
      <c r="DL25" s="107" t="str">
        <v/>
      </c>
      <c r="DM25" s="107" t="str">
        <v/>
      </c>
      <c r="DN25" s="107" t="str">
        <v/>
      </c>
      <c r="DO25" s="107" t="str">
        <v/>
      </c>
      <c r="DP25" s="107" t="str">
        <v/>
      </c>
      <c r="DQ25" s="107" t="str">
        <v/>
      </c>
      <c r="DR25" s="107" t="str">
        <v/>
      </c>
      <c r="DS25" s="107">
        <v>0</v>
      </c>
      <c r="DT25" s="107">
        <v>0</v>
      </c>
      <c r="DU25" s="107" t="s">
        <v>25</v>
      </c>
      <c r="DV25" s="102"/>
    </row>
    <row r="26" spans="1:126" ht="15" customHeight="1" x14ac:dyDescent="0.15">
      <c r="A26" s="28" t="s">
        <v>71</v>
      </c>
      <c r="B26" s="29">
        <v>4</v>
      </c>
      <c r="C26" s="47"/>
      <c r="D26" s="47"/>
      <c r="E26" s="47"/>
      <c r="F26" s="47"/>
      <c r="G26" s="48"/>
      <c r="H26" s="47"/>
      <c r="I26" s="47"/>
      <c r="J26" s="47"/>
      <c r="K26" s="47" t="s">
        <v>40</v>
      </c>
      <c r="L26" s="48"/>
      <c r="M26" s="47"/>
      <c r="N26" s="47"/>
      <c r="O26" s="47"/>
      <c r="P26" s="47"/>
      <c r="Q26" s="48"/>
      <c r="R26" s="47"/>
      <c r="S26" s="47"/>
      <c r="T26" s="47"/>
      <c r="U26" s="47"/>
      <c r="V26" s="48"/>
      <c r="W26" s="47"/>
      <c r="X26" s="47"/>
      <c r="Y26" s="47"/>
      <c r="Z26" s="47"/>
      <c r="AA26" s="48"/>
      <c r="AB26" s="47"/>
      <c r="AC26" s="47"/>
      <c r="AD26" s="47"/>
      <c r="AE26" s="47"/>
      <c r="AF26" s="48"/>
      <c r="AG26" s="47"/>
      <c r="AH26" s="47"/>
      <c r="AI26" s="47"/>
      <c r="AJ26" s="47"/>
      <c r="AK26" s="48"/>
      <c r="AL26" s="32"/>
      <c r="AM26" s="33">
        <f t="shared" si="23"/>
        <v>0</v>
      </c>
      <c r="AN26" s="34">
        <f t="shared" si="23"/>
        <v>0</v>
      </c>
      <c r="AO26" s="35">
        <f t="shared" si="20"/>
        <v>0</v>
      </c>
      <c r="AP26" s="35">
        <f t="shared" si="20"/>
        <v>1</v>
      </c>
      <c r="AQ26" s="34">
        <f t="shared" si="24"/>
        <v>0</v>
      </c>
      <c r="AR26" s="217">
        <f t="shared" si="3"/>
        <v>1</v>
      </c>
      <c r="AS26" s="32"/>
      <c r="AT26" s="50">
        <f t="shared" si="25"/>
        <v>0</v>
      </c>
      <c r="AU26" s="51">
        <f t="shared" si="17"/>
        <v>0</v>
      </c>
      <c r="AV26" s="52">
        <f t="shared" si="18"/>
        <v>0</v>
      </c>
      <c r="AW26" s="53">
        <f t="shared" si="21"/>
        <v>0</v>
      </c>
      <c r="AX26" s="51">
        <f t="shared" si="22"/>
        <v>1</v>
      </c>
      <c r="AY26" s="40">
        <f t="shared" si="19"/>
        <v>1</v>
      </c>
      <c r="AZ26" s="41">
        <f t="shared" si="10"/>
        <v>1</v>
      </c>
      <c r="BB26" s="146">
        <f t="shared" si="11"/>
        <v>0</v>
      </c>
      <c r="BD26" s="33">
        <f t="shared" si="12"/>
        <v>0</v>
      </c>
      <c r="BE26" s="54">
        <f t="shared" si="13"/>
        <v>0</v>
      </c>
      <c r="BF26" s="55">
        <f t="shared" si="14"/>
        <v>0</v>
      </c>
      <c r="BG26" s="49">
        <f t="shared" si="15"/>
        <v>0</v>
      </c>
      <c r="BH26" s="46">
        <f t="shared" si="16"/>
        <v>0</v>
      </c>
      <c r="BM26" s="15"/>
      <c r="BS26" s="15"/>
      <c r="BX26" s="15"/>
      <c r="CC26" s="15"/>
      <c r="CH26" s="15"/>
      <c r="CM26" s="15"/>
      <c r="CR26" s="15"/>
      <c r="CW26" s="15"/>
      <c r="CY26" s="109"/>
      <c r="CZ26" s="106" t="s">
        <v>34</v>
      </c>
      <c r="DA26" s="107" t="str">
        <v>Diantété</v>
      </c>
      <c r="DB26" s="107" t="str">
        <v/>
      </c>
      <c r="DC26" s="107" t="str">
        <v/>
      </c>
      <c r="DD26" s="107" t="str">
        <v/>
      </c>
      <c r="DE26" s="107" t="str">
        <v/>
      </c>
      <c r="DF26" s="107" t="str">
        <v/>
      </c>
      <c r="DG26" s="107" t="str">
        <v/>
      </c>
      <c r="DH26" s="107" t="str">
        <v/>
      </c>
      <c r="DI26" s="107" t="str">
        <v/>
      </c>
      <c r="DJ26" s="107" t="str">
        <v/>
      </c>
      <c r="DK26" s="107" t="str">
        <v/>
      </c>
      <c r="DL26" s="107" t="str">
        <v/>
      </c>
      <c r="DM26" s="107" t="str">
        <v/>
      </c>
      <c r="DN26" s="107">
        <v>0</v>
      </c>
      <c r="DO26" s="107">
        <v>0</v>
      </c>
      <c r="DP26" s="107">
        <v>0</v>
      </c>
      <c r="DQ26" s="107">
        <v>0</v>
      </c>
      <c r="DR26" s="107">
        <v>0</v>
      </c>
      <c r="DS26" s="107">
        <v>0</v>
      </c>
      <c r="DT26" s="107">
        <v>0</v>
      </c>
      <c r="DU26" s="107" t="s">
        <v>25</v>
      </c>
      <c r="DV26" s="102"/>
    </row>
    <row r="27" spans="1:126" ht="15" customHeight="1" x14ac:dyDescent="0.15">
      <c r="A27" s="57" t="s">
        <v>97</v>
      </c>
      <c r="B27" s="58">
        <v>1</v>
      </c>
      <c r="C27" s="47"/>
      <c r="D27" s="47"/>
      <c r="E27" s="47"/>
      <c r="F27" s="47"/>
      <c r="G27" s="48"/>
      <c r="H27" s="47"/>
      <c r="I27" s="47"/>
      <c r="J27" s="47"/>
      <c r="K27" s="47"/>
      <c r="L27" s="48"/>
      <c r="M27" s="47"/>
      <c r="N27" s="47"/>
      <c r="O27" s="47"/>
      <c r="P27" s="47" t="s">
        <v>61</v>
      </c>
      <c r="Q27" s="48"/>
      <c r="R27" s="47"/>
      <c r="S27" s="47"/>
      <c r="T27" s="47"/>
      <c r="U27" s="47"/>
      <c r="V27" s="48"/>
      <c r="W27" s="47"/>
      <c r="X27" s="47"/>
      <c r="Y27" s="47"/>
      <c r="Z27" s="47"/>
      <c r="AA27" s="48"/>
      <c r="AB27" s="47"/>
      <c r="AC27" s="47"/>
      <c r="AD27" s="47"/>
      <c r="AE27" s="47"/>
      <c r="AF27" s="48"/>
      <c r="AG27" s="47"/>
      <c r="AH27" s="47"/>
      <c r="AI27" s="47"/>
      <c r="AJ27" s="47"/>
      <c r="AK27" s="48"/>
      <c r="AL27" s="32"/>
      <c r="AM27" s="33">
        <f t="shared" si="23"/>
        <v>0</v>
      </c>
      <c r="AN27" s="34">
        <f t="shared" si="23"/>
        <v>0</v>
      </c>
      <c r="AO27" s="35">
        <f t="shared" ref="AO27:AP90" si="26">COUNTIFS($C$5:$AK$5,AO$5,$C27:$AK27,"A*")+COUNTIFS($C$5:$AK$5,AO$5,$C27:$AK27,"v*")+COUNTIFS($C$5:$AK$5,AO$5,$C27:$AK27,"f*")+COUNTIFS($C$5:$AK$5,AO$5,$C27:$AK27,"g")+COUNTIFS($C$5:$AK$5,AO$5,$C27:$AK27,"oui")</f>
        <v>0</v>
      </c>
      <c r="AP27" s="35">
        <f t="shared" si="26"/>
        <v>1</v>
      </c>
      <c r="AQ27" s="34">
        <f t="shared" si="24"/>
        <v>0</v>
      </c>
      <c r="AR27" s="217">
        <f t="shared" si="3"/>
        <v>1</v>
      </c>
      <c r="AS27" s="32"/>
      <c r="AT27" s="50">
        <f t="shared" si="25"/>
        <v>0</v>
      </c>
      <c r="AU27" s="51">
        <f t="shared" si="17"/>
        <v>0</v>
      </c>
      <c r="AV27" s="52">
        <f t="shared" si="18"/>
        <v>0</v>
      </c>
      <c r="AW27" s="53">
        <f t="shared" si="21"/>
        <v>1</v>
      </c>
      <c r="AX27" s="51">
        <f t="shared" si="22"/>
        <v>0</v>
      </c>
      <c r="AY27" s="40">
        <f t="shared" si="19"/>
        <v>1</v>
      </c>
      <c r="AZ27" s="41">
        <f t="shared" si="10"/>
        <v>1</v>
      </c>
      <c r="BB27" s="146">
        <f t="shared" si="11"/>
        <v>0</v>
      </c>
      <c r="BD27" s="33">
        <f t="shared" si="12"/>
        <v>0</v>
      </c>
      <c r="BE27" s="54">
        <f t="shared" si="13"/>
        <v>0</v>
      </c>
      <c r="BF27" s="55">
        <f t="shared" si="14"/>
        <v>0</v>
      </c>
      <c r="BG27" s="49">
        <f t="shared" si="15"/>
        <v>0</v>
      </c>
      <c r="BH27" s="46">
        <f t="shared" si="16"/>
        <v>0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Y27" s="109"/>
      <c r="CZ27" s="108"/>
      <c r="DA27" s="108"/>
      <c r="DB27" s="108"/>
      <c r="DC27" s="108"/>
      <c r="DD27" s="108"/>
      <c r="DE27" s="108"/>
      <c r="DF27" s="108"/>
      <c r="DG27" s="108"/>
      <c r="DH27" s="108"/>
      <c r="DI27" s="108"/>
      <c r="DJ27" s="108"/>
      <c r="DK27" s="108"/>
      <c r="DL27" s="108"/>
      <c r="DM27" s="108"/>
      <c r="DN27" s="108"/>
      <c r="DO27" s="108"/>
      <c r="DP27" s="108"/>
      <c r="DQ27" s="108"/>
      <c r="DR27" s="108"/>
      <c r="DS27" s="108"/>
      <c r="DT27" s="108"/>
      <c r="DU27" s="108"/>
      <c r="DV27" s="102"/>
    </row>
    <row r="28" spans="1:126" ht="15" customHeight="1" x14ac:dyDescent="0.15">
      <c r="A28" s="28" t="s">
        <v>112</v>
      </c>
      <c r="B28" s="29">
        <v>1</v>
      </c>
      <c r="C28" s="47"/>
      <c r="D28" s="47"/>
      <c r="E28" s="47"/>
      <c r="F28" s="47"/>
      <c r="G28" s="48"/>
      <c r="H28" s="47"/>
      <c r="I28" s="47"/>
      <c r="J28" s="47"/>
      <c r="K28" s="47"/>
      <c r="L28" s="48"/>
      <c r="M28" s="47"/>
      <c r="N28" s="47"/>
      <c r="O28" s="47"/>
      <c r="P28" s="47"/>
      <c r="Q28" s="48"/>
      <c r="R28" s="47"/>
      <c r="S28" s="47"/>
      <c r="T28" s="47"/>
      <c r="U28" s="47"/>
      <c r="V28" s="48"/>
      <c r="W28" s="47"/>
      <c r="X28" s="47"/>
      <c r="Y28" s="47"/>
      <c r="Z28" s="47"/>
      <c r="AA28" s="48"/>
      <c r="AB28" s="47"/>
      <c r="AC28" s="47"/>
      <c r="AD28" s="47"/>
      <c r="AE28" s="47"/>
      <c r="AF28" s="48"/>
      <c r="AG28" s="47"/>
      <c r="AH28" s="47"/>
      <c r="AI28" s="47" t="s">
        <v>59</v>
      </c>
      <c r="AJ28" s="47"/>
      <c r="AK28" s="48"/>
      <c r="AL28" s="32"/>
      <c r="AM28" s="33">
        <f t="shared" si="23"/>
        <v>0</v>
      </c>
      <c r="AN28" s="34">
        <f t="shared" si="23"/>
        <v>0</v>
      </c>
      <c r="AO28" s="35">
        <f t="shared" si="26"/>
        <v>1</v>
      </c>
      <c r="AP28" s="35">
        <f t="shared" si="26"/>
        <v>0</v>
      </c>
      <c r="AQ28" s="34">
        <f t="shared" si="24"/>
        <v>0</v>
      </c>
      <c r="AR28" s="217">
        <f t="shared" si="3"/>
        <v>1</v>
      </c>
      <c r="AS28" s="32"/>
      <c r="AT28" s="50">
        <f t="shared" si="25"/>
        <v>1</v>
      </c>
      <c r="AU28" s="51">
        <f t="shared" si="17"/>
        <v>0</v>
      </c>
      <c r="AV28" s="52">
        <f t="shared" si="18"/>
        <v>1</v>
      </c>
      <c r="AW28" s="53">
        <f t="shared" si="21"/>
        <v>0</v>
      </c>
      <c r="AX28" s="51">
        <f t="shared" si="22"/>
        <v>0</v>
      </c>
      <c r="AY28" s="40">
        <f t="shared" si="19"/>
        <v>0</v>
      </c>
      <c r="AZ28" s="41">
        <f t="shared" si="10"/>
        <v>1</v>
      </c>
      <c r="BA28" s="56"/>
      <c r="BB28" s="146">
        <f t="shared" si="11"/>
        <v>0</v>
      </c>
      <c r="BC28" s="56"/>
      <c r="BD28" s="33">
        <f t="shared" si="12"/>
        <v>0</v>
      </c>
      <c r="BE28" s="54">
        <f t="shared" si="13"/>
        <v>0</v>
      </c>
      <c r="BF28" s="55">
        <f t="shared" si="14"/>
        <v>0</v>
      </c>
      <c r="BG28" s="49">
        <f t="shared" si="15"/>
        <v>0</v>
      </c>
      <c r="BH28" s="46">
        <f t="shared" si="16"/>
        <v>0</v>
      </c>
      <c r="BI28" s="56"/>
      <c r="BJ28" s="56"/>
      <c r="BK28" s="56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Y28" s="109"/>
      <c r="CZ28" s="307">
        <f>CZ21+1</f>
        <v>43132</v>
      </c>
      <c r="DA28" s="308"/>
      <c r="DB28" s="308"/>
      <c r="DC28" s="308"/>
      <c r="DD28" s="308"/>
      <c r="DE28" s="308"/>
      <c r="DF28" s="308"/>
      <c r="DG28" s="308"/>
      <c r="DH28" s="308"/>
      <c r="DI28" s="308"/>
      <c r="DJ28" s="308"/>
      <c r="DK28" s="308"/>
      <c r="DL28" s="308"/>
      <c r="DM28" s="308"/>
      <c r="DN28" s="308"/>
      <c r="DO28" s="308"/>
      <c r="DP28" s="308"/>
      <c r="DQ28" s="308"/>
      <c r="DR28" s="308"/>
      <c r="DS28" s="308"/>
      <c r="DT28" s="308"/>
      <c r="DU28" s="309"/>
      <c r="DV28" s="102"/>
    </row>
    <row r="29" spans="1:126" ht="15" customHeight="1" x14ac:dyDescent="0.15">
      <c r="A29" s="57" t="s">
        <v>111</v>
      </c>
      <c r="B29" s="58">
        <v>3</v>
      </c>
      <c r="C29" s="47"/>
      <c r="D29" s="47"/>
      <c r="E29" s="47"/>
      <c r="F29" s="47"/>
      <c r="G29" s="48"/>
      <c r="H29" s="47"/>
      <c r="I29" s="47"/>
      <c r="J29" s="47"/>
      <c r="K29" s="47"/>
      <c r="L29" s="48"/>
      <c r="M29" s="47"/>
      <c r="N29" s="47"/>
      <c r="O29" s="47"/>
      <c r="P29" s="47"/>
      <c r="Q29" s="48"/>
      <c r="R29" s="47"/>
      <c r="S29" s="47" t="s">
        <v>60</v>
      </c>
      <c r="T29" s="47" t="s">
        <v>134</v>
      </c>
      <c r="U29" s="47"/>
      <c r="V29" s="48"/>
      <c r="W29" s="47"/>
      <c r="X29" s="47"/>
      <c r="Y29" s="47"/>
      <c r="Z29" s="47"/>
      <c r="AA29" s="48"/>
      <c r="AB29" s="47"/>
      <c r="AC29" s="47"/>
      <c r="AD29" s="47"/>
      <c r="AE29" s="47"/>
      <c r="AF29" s="48"/>
      <c r="AG29" s="47"/>
      <c r="AH29" s="47"/>
      <c r="AI29" s="47"/>
      <c r="AJ29" s="47"/>
      <c r="AK29" s="48"/>
      <c r="AL29" s="32"/>
      <c r="AM29" s="33">
        <f t="shared" si="23"/>
        <v>0</v>
      </c>
      <c r="AN29" s="34">
        <f t="shared" si="23"/>
        <v>1</v>
      </c>
      <c r="AO29" s="35">
        <f t="shared" si="26"/>
        <v>1</v>
      </c>
      <c r="AP29" s="35">
        <f t="shared" si="26"/>
        <v>0</v>
      </c>
      <c r="AQ29" s="34">
        <f t="shared" si="24"/>
        <v>0</v>
      </c>
      <c r="AR29" s="217">
        <f t="shared" si="3"/>
        <v>2</v>
      </c>
      <c r="AS29" s="32"/>
      <c r="AT29" s="50">
        <f t="shared" si="25"/>
        <v>0</v>
      </c>
      <c r="AU29" s="51">
        <f t="shared" si="17"/>
        <v>0</v>
      </c>
      <c r="AV29" s="60">
        <f t="shared" si="18"/>
        <v>0</v>
      </c>
      <c r="AW29" s="53">
        <f t="shared" si="21"/>
        <v>0</v>
      </c>
      <c r="AX29" s="51">
        <f t="shared" si="22"/>
        <v>0</v>
      </c>
      <c r="AY29" s="40">
        <f t="shared" si="19"/>
        <v>0</v>
      </c>
      <c r="AZ29" s="41">
        <f t="shared" si="10"/>
        <v>0</v>
      </c>
      <c r="BB29" s="146">
        <f t="shared" si="11"/>
        <v>1</v>
      </c>
      <c r="BD29" s="33">
        <f t="shared" si="12"/>
        <v>0</v>
      </c>
      <c r="BE29" s="54">
        <f t="shared" si="13"/>
        <v>0</v>
      </c>
      <c r="BF29" s="55">
        <f t="shared" si="14"/>
        <v>0</v>
      </c>
      <c r="BG29" s="49">
        <f t="shared" si="15"/>
        <v>0</v>
      </c>
      <c r="BH29" s="46">
        <f t="shared" si="16"/>
        <v>0</v>
      </c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Y29" s="109"/>
      <c r="CZ29" s="106" t="s">
        <v>30</v>
      </c>
      <c r="DA29" s="107" t="str">
        <f t="array" ref="DA29:DT33">TRANSPOSE(CD7:CH26)</f>
        <v/>
      </c>
      <c r="DB29" s="107" t="str">
        <v/>
      </c>
      <c r="DC29" s="107" t="str">
        <v>Baret</v>
      </c>
      <c r="DD29" s="107" t="str">
        <v/>
      </c>
      <c r="DE29" s="107" t="str">
        <v/>
      </c>
      <c r="DF29" s="107" t="str">
        <v/>
      </c>
      <c r="DG29" s="107" t="str">
        <v/>
      </c>
      <c r="DH29" s="107" t="str">
        <v/>
      </c>
      <c r="DI29" s="107" t="str">
        <v/>
      </c>
      <c r="DJ29" s="107" t="str">
        <v/>
      </c>
      <c r="DK29" s="107" t="str">
        <v/>
      </c>
      <c r="DL29" s="107" t="str">
        <v/>
      </c>
      <c r="DM29" s="107" t="str">
        <v/>
      </c>
      <c r="DN29" s="107" t="str">
        <v/>
      </c>
      <c r="DO29" s="107" t="str">
        <v/>
      </c>
      <c r="DP29" s="107">
        <v>0</v>
      </c>
      <c r="DQ29" s="107">
        <v>0</v>
      </c>
      <c r="DR29" s="107">
        <v>0</v>
      </c>
      <c r="DS29" s="107">
        <v>0</v>
      </c>
      <c r="DT29" s="107">
        <v>0</v>
      </c>
      <c r="DU29" s="107" t="s">
        <v>25</v>
      </c>
      <c r="DV29" s="102"/>
    </row>
    <row r="30" spans="1:126" ht="15" customHeight="1" x14ac:dyDescent="0.15">
      <c r="A30" s="57" t="s">
        <v>133</v>
      </c>
      <c r="B30" s="58">
        <v>1</v>
      </c>
      <c r="C30" s="47"/>
      <c r="D30" s="47"/>
      <c r="E30" s="47"/>
      <c r="F30" s="47"/>
      <c r="G30" s="48"/>
      <c r="H30" s="47"/>
      <c r="I30" s="47"/>
      <c r="J30" s="47"/>
      <c r="K30" s="47"/>
      <c r="L30" s="48"/>
      <c r="M30" s="47"/>
      <c r="N30" s="47"/>
      <c r="O30" s="47"/>
      <c r="P30" s="47"/>
      <c r="Q30" s="48"/>
      <c r="R30" s="47"/>
      <c r="S30" s="47"/>
      <c r="T30" s="47"/>
      <c r="U30" s="47"/>
      <c r="V30" s="48"/>
      <c r="W30" s="47"/>
      <c r="X30" s="47"/>
      <c r="Y30" s="47" t="s">
        <v>59</v>
      </c>
      <c r="Z30" s="47"/>
      <c r="AA30" s="48"/>
      <c r="AB30" s="47"/>
      <c r="AC30" s="47"/>
      <c r="AD30" s="47"/>
      <c r="AE30" s="47"/>
      <c r="AF30" s="48"/>
      <c r="AG30" s="47"/>
      <c r="AH30" s="47"/>
      <c r="AI30" s="47"/>
      <c r="AJ30" s="47"/>
      <c r="AK30" s="48"/>
      <c r="AL30" s="32"/>
      <c r="AM30" s="33">
        <f t="shared" si="23"/>
        <v>0</v>
      </c>
      <c r="AN30" s="34">
        <f t="shared" si="23"/>
        <v>0</v>
      </c>
      <c r="AO30" s="35">
        <f t="shared" si="26"/>
        <v>1</v>
      </c>
      <c r="AP30" s="35">
        <f t="shared" si="26"/>
        <v>0</v>
      </c>
      <c r="AQ30" s="34">
        <f t="shared" si="24"/>
        <v>0</v>
      </c>
      <c r="AR30" s="217">
        <f t="shared" si="3"/>
        <v>1</v>
      </c>
      <c r="AS30" s="32"/>
      <c r="AT30" s="50">
        <f t="shared" si="25"/>
        <v>1</v>
      </c>
      <c r="AU30" s="51">
        <f t="shared" si="17"/>
        <v>0</v>
      </c>
      <c r="AV30" s="52">
        <f t="shared" si="18"/>
        <v>1</v>
      </c>
      <c r="AW30" s="53">
        <f t="shared" si="21"/>
        <v>0</v>
      </c>
      <c r="AX30" s="51">
        <f t="shared" si="22"/>
        <v>0</v>
      </c>
      <c r="AY30" s="40">
        <f t="shared" si="19"/>
        <v>0</v>
      </c>
      <c r="AZ30" s="41">
        <f t="shared" si="10"/>
        <v>1</v>
      </c>
      <c r="BB30" s="146">
        <f t="shared" si="11"/>
        <v>0</v>
      </c>
      <c r="BD30" s="33">
        <f t="shared" si="12"/>
        <v>0</v>
      </c>
      <c r="BE30" s="54">
        <f t="shared" si="13"/>
        <v>0</v>
      </c>
      <c r="BF30" s="55">
        <f t="shared" si="14"/>
        <v>0</v>
      </c>
      <c r="BG30" s="49">
        <f t="shared" si="15"/>
        <v>0</v>
      </c>
      <c r="BH30" s="46">
        <f t="shared" si="16"/>
        <v>0</v>
      </c>
      <c r="BM30" s="15"/>
      <c r="BN30" s="15"/>
      <c r="BO30" s="15"/>
      <c r="BP30" s="15"/>
      <c r="BQ30" s="15"/>
      <c r="BR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Y30" s="109"/>
      <c r="CZ30" s="106" t="s">
        <v>31</v>
      </c>
      <c r="DA30" s="107" t="str">
        <v/>
      </c>
      <c r="DB30" s="107" t="str">
        <v/>
      </c>
      <c r="DC30" s="107" t="str">
        <v>Borie</v>
      </c>
      <c r="DD30" s="107" t="str">
        <v/>
      </c>
      <c r="DE30" s="107" t="str">
        <v/>
      </c>
      <c r="DF30" s="107" t="str">
        <v/>
      </c>
      <c r="DG30" s="107" t="str">
        <v/>
      </c>
      <c r="DH30" s="107" t="str">
        <v/>
      </c>
      <c r="DI30" s="107" t="str">
        <v/>
      </c>
      <c r="DJ30" s="107" t="str">
        <v/>
      </c>
      <c r="DK30" s="107" t="str">
        <v/>
      </c>
      <c r="DL30" s="107" t="str">
        <v/>
      </c>
      <c r="DM30" s="107" t="str">
        <v/>
      </c>
      <c r="DN30" s="107" t="str">
        <v/>
      </c>
      <c r="DO30" s="107" t="str">
        <v/>
      </c>
      <c r="DP30" s="107">
        <v>0</v>
      </c>
      <c r="DQ30" s="107">
        <v>0</v>
      </c>
      <c r="DR30" s="107">
        <v>0</v>
      </c>
      <c r="DS30" s="107">
        <v>0</v>
      </c>
      <c r="DT30" s="107">
        <v>0</v>
      </c>
      <c r="DU30" s="107" t="s">
        <v>25</v>
      </c>
      <c r="DV30" s="102"/>
    </row>
    <row r="31" spans="1:126" ht="15" customHeight="1" x14ac:dyDescent="0.15">
      <c r="A31" s="28" t="s">
        <v>102</v>
      </c>
      <c r="B31" s="29">
        <v>2</v>
      </c>
      <c r="C31" s="47"/>
      <c r="D31" s="47" t="s">
        <v>138</v>
      </c>
      <c r="E31" s="47" t="s">
        <v>136</v>
      </c>
      <c r="F31" s="47" t="s">
        <v>61</v>
      </c>
      <c r="G31" s="48" t="s">
        <v>135</v>
      </c>
      <c r="H31" s="47"/>
      <c r="I31" s="47" t="s">
        <v>137</v>
      </c>
      <c r="J31" s="47" t="s">
        <v>60</v>
      </c>
      <c r="K31" s="47" t="s">
        <v>136</v>
      </c>
      <c r="L31" s="48" t="s">
        <v>137</v>
      </c>
      <c r="M31" s="47"/>
      <c r="N31" s="47"/>
      <c r="O31" s="47"/>
      <c r="P31" s="47"/>
      <c r="Q31" s="48"/>
      <c r="R31" s="47"/>
      <c r="S31" s="47"/>
      <c r="T31" s="47"/>
      <c r="U31" s="47"/>
      <c r="V31" s="48"/>
      <c r="W31" s="47"/>
      <c r="X31" s="47"/>
      <c r="Y31" s="47"/>
      <c r="Z31" s="47"/>
      <c r="AA31" s="48"/>
      <c r="AB31" s="47"/>
      <c r="AC31" s="47"/>
      <c r="AD31" s="47"/>
      <c r="AE31" s="47"/>
      <c r="AF31" s="48"/>
      <c r="AG31" s="47"/>
      <c r="AH31" s="47" t="s">
        <v>134</v>
      </c>
      <c r="AI31" s="47" t="s">
        <v>60</v>
      </c>
      <c r="AJ31" s="47" t="s">
        <v>134</v>
      </c>
      <c r="AK31" s="48" t="s">
        <v>138</v>
      </c>
      <c r="AL31" s="32"/>
      <c r="AM31" s="33">
        <f t="shared" si="23"/>
        <v>0</v>
      </c>
      <c r="AN31" s="34">
        <f t="shared" si="23"/>
        <v>3</v>
      </c>
      <c r="AO31" s="35">
        <f t="shared" si="26"/>
        <v>3</v>
      </c>
      <c r="AP31" s="35">
        <f t="shared" si="26"/>
        <v>3</v>
      </c>
      <c r="AQ31" s="34">
        <f t="shared" si="24"/>
        <v>3</v>
      </c>
      <c r="AR31" s="217">
        <f t="shared" si="3"/>
        <v>12</v>
      </c>
      <c r="AS31" s="32"/>
      <c r="AT31" s="50">
        <f t="shared" si="25"/>
        <v>0</v>
      </c>
      <c r="AU31" s="51">
        <f t="shared" si="17"/>
        <v>0</v>
      </c>
      <c r="AV31" s="52">
        <f t="shared" si="18"/>
        <v>0</v>
      </c>
      <c r="AW31" s="53">
        <f t="shared" si="21"/>
        <v>1</v>
      </c>
      <c r="AX31" s="51">
        <f t="shared" si="22"/>
        <v>0</v>
      </c>
      <c r="AY31" s="40">
        <f t="shared" si="19"/>
        <v>1</v>
      </c>
      <c r="AZ31" s="41">
        <f t="shared" si="10"/>
        <v>1</v>
      </c>
      <c r="BA31" s="59"/>
      <c r="BB31" s="146">
        <f t="shared" si="11"/>
        <v>2</v>
      </c>
      <c r="BC31" s="59"/>
      <c r="BD31" s="33">
        <f t="shared" si="12"/>
        <v>0</v>
      </c>
      <c r="BE31" s="54">
        <f t="shared" si="13"/>
        <v>0</v>
      </c>
      <c r="BF31" s="55">
        <f t="shared" si="14"/>
        <v>0</v>
      </c>
      <c r="BG31" s="49">
        <f t="shared" si="15"/>
        <v>0</v>
      </c>
      <c r="BH31" s="46">
        <f t="shared" si="16"/>
        <v>0</v>
      </c>
      <c r="BI31" s="59"/>
      <c r="BJ31" s="59"/>
      <c r="BK31" s="59"/>
      <c r="BM31" s="15"/>
      <c r="BN31" s="15"/>
      <c r="BO31" s="15"/>
      <c r="BP31" s="15"/>
      <c r="BQ31" s="15"/>
      <c r="BR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Y31" s="109">
        <f>'ex 05'!$T99</f>
        <v>1</v>
      </c>
      <c r="CZ31" s="106" t="s">
        <v>32</v>
      </c>
      <c r="DA31" s="112" t="str">
        <v>Lacoste</v>
      </c>
      <c r="DB31" s="113" t="str">
        <v/>
      </c>
      <c r="DC31" s="113" t="str">
        <v/>
      </c>
      <c r="DD31" s="114" t="str">
        <v>Gonzalez M</v>
      </c>
      <c r="DE31" s="107" t="str">
        <v/>
      </c>
      <c r="DF31" s="107" t="str">
        <v/>
      </c>
      <c r="DG31" s="107" t="str">
        <v/>
      </c>
      <c r="DH31" s="107" t="str">
        <v/>
      </c>
      <c r="DI31" s="107" t="str">
        <v/>
      </c>
      <c r="DJ31" s="107" t="str">
        <v/>
      </c>
      <c r="DK31" s="107" t="str">
        <v/>
      </c>
      <c r="DL31" s="107" t="str">
        <v/>
      </c>
      <c r="DM31" s="107" t="str">
        <v/>
      </c>
      <c r="DN31" s="107" t="str">
        <v/>
      </c>
      <c r="DO31" s="107" t="str">
        <v/>
      </c>
      <c r="DP31" s="107" t="str">
        <v/>
      </c>
      <c r="DQ31" s="107" t="str">
        <v/>
      </c>
      <c r="DR31" s="107" t="str">
        <v/>
      </c>
      <c r="DS31" s="107">
        <v>0</v>
      </c>
      <c r="DT31" s="107">
        <v>0</v>
      </c>
      <c r="DU31" s="107" t="s">
        <v>25</v>
      </c>
      <c r="DV31" s="102"/>
    </row>
    <row r="32" spans="1:126" ht="15" customHeight="1" x14ac:dyDescent="0.15">
      <c r="A32" s="28" t="s">
        <v>120</v>
      </c>
      <c r="B32" s="29">
        <v>1</v>
      </c>
      <c r="C32" s="47"/>
      <c r="D32" s="47"/>
      <c r="E32" s="47" t="s">
        <v>135</v>
      </c>
      <c r="F32" s="47"/>
      <c r="G32" s="48" t="s">
        <v>137</v>
      </c>
      <c r="H32" s="47"/>
      <c r="I32" s="47"/>
      <c r="J32" s="47"/>
      <c r="K32" s="47" t="s">
        <v>60</v>
      </c>
      <c r="L32" s="48" t="s">
        <v>136</v>
      </c>
      <c r="M32" s="47" t="s">
        <v>60</v>
      </c>
      <c r="N32" s="47" t="s">
        <v>134</v>
      </c>
      <c r="O32" s="47"/>
      <c r="P32" s="47"/>
      <c r="Q32" s="48"/>
      <c r="R32" s="47"/>
      <c r="S32" s="47"/>
      <c r="T32" s="47"/>
      <c r="U32" s="47"/>
      <c r="V32" s="48"/>
      <c r="W32" s="47"/>
      <c r="X32" s="47"/>
      <c r="Y32" s="47"/>
      <c r="Z32" s="47"/>
      <c r="AA32" s="48" t="s">
        <v>60</v>
      </c>
      <c r="AB32" s="47"/>
      <c r="AC32" s="47"/>
      <c r="AD32" s="47"/>
      <c r="AE32" s="47"/>
      <c r="AF32" s="48" t="s">
        <v>138</v>
      </c>
      <c r="AG32" s="47"/>
      <c r="AH32" s="47"/>
      <c r="AI32" s="47" t="s">
        <v>61</v>
      </c>
      <c r="AJ32" s="47" t="s">
        <v>40</v>
      </c>
      <c r="AK32" s="48" t="s">
        <v>134</v>
      </c>
      <c r="AL32" s="32"/>
      <c r="AM32" s="33">
        <f t="shared" si="23"/>
        <v>1</v>
      </c>
      <c r="AN32" s="34">
        <f t="shared" si="23"/>
        <v>1</v>
      </c>
      <c r="AO32" s="35">
        <f t="shared" si="26"/>
        <v>2</v>
      </c>
      <c r="AP32" s="35">
        <f t="shared" si="26"/>
        <v>2</v>
      </c>
      <c r="AQ32" s="34">
        <f t="shared" si="24"/>
        <v>5</v>
      </c>
      <c r="AR32" s="217">
        <f t="shared" si="3"/>
        <v>11</v>
      </c>
      <c r="AS32" s="32"/>
      <c r="AT32" s="50">
        <f t="shared" si="25"/>
        <v>1</v>
      </c>
      <c r="AU32" s="51">
        <f t="shared" si="17"/>
        <v>0</v>
      </c>
      <c r="AV32" s="52">
        <f t="shared" si="18"/>
        <v>1</v>
      </c>
      <c r="AW32" s="53">
        <f t="shared" si="21"/>
        <v>0</v>
      </c>
      <c r="AX32" s="51">
        <f t="shared" si="22"/>
        <v>1</v>
      </c>
      <c r="AY32" s="40">
        <f t="shared" si="19"/>
        <v>1</v>
      </c>
      <c r="AZ32" s="41">
        <f t="shared" si="10"/>
        <v>2</v>
      </c>
      <c r="BB32" s="146">
        <f t="shared" si="11"/>
        <v>3</v>
      </c>
      <c r="BD32" s="33">
        <f t="shared" si="12"/>
        <v>0</v>
      </c>
      <c r="BE32" s="54">
        <f t="shared" si="13"/>
        <v>0</v>
      </c>
      <c r="BF32" s="55">
        <f t="shared" si="14"/>
        <v>0</v>
      </c>
      <c r="BG32" s="49">
        <f t="shared" si="15"/>
        <v>0</v>
      </c>
      <c r="BH32" s="46">
        <f t="shared" si="16"/>
        <v>0</v>
      </c>
      <c r="BM32" s="15"/>
      <c r="BN32" s="15"/>
      <c r="BO32" s="15"/>
      <c r="BP32" s="15"/>
      <c r="BQ32" s="15"/>
      <c r="BR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Y32" s="109">
        <f>'ex 05'!$U99</f>
        <v>4</v>
      </c>
      <c r="CZ32" s="106" t="s">
        <v>33</v>
      </c>
      <c r="DA32" s="115" t="str">
        <v>Tohno.T</v>
      </c>
      <c r="DB32" s="116" t="str">
        <v>Labaste</v>
      </c>
      <c r="DC32" s="116" t="str">
        <v>Baret</v>
      </c>
      <c r="DD32" s="113" t="str">
        <v>Koualed</v>
      </c>
      <c r="DE32" s="113" t="str">
        <v/>
      </c>
      <c r="DF32" s="107" t="str">
        <v>Antoniotti</v>
      </c>
      <c r="DG32" s="107" t="str">
        <v/>
      </c>
      <c r="DH32" s="107" t="str">
        <v/>
      </c>
      <c r="DI32" s="107" t="str">
        <v/>
      </c>
      <c r="DJ32" s="107" t="str">
        <v/>
      </c>
      <c r="DK32" s="107" t="str">
        <v/>
      </c>
      <c r="DL32" s="107" t="str">
        <v/>
      </c>
      <c r="DM32" s="107" t="str">
        <v/>
      </c>
      <c r="DN32" s="107" t="str">
        <v/>
      </c>
      <c r="DO32" s="107" t="str">
        <v/>
      </c>
      <c r="DP32" s="107" t="str">
        <v/>
      </c>
      <c r="DQ32" s="107" t="str">
        <v/>
      </c>
      <c r="DR32" s="107" t="str">
        <v/>
      </c>
      <c r="DS32" s="107">
        <v>0</v>
      </c>
      <c r="DT32" s="107">
        <v>0</v>
      </c>
      <c r="DU32" s="107" t="s">
        <v>25</v>
      </c>
      <c r="DV32" s="102"/>
    </row>
    <row r="33" spans="1:126" ht="15" customHeight="1" x14ac:dyDescent="0.15">
      <c r="A33" s="28" t="s">
        <v>121</v>
      </c>
      <c r="B33" s="29">
        <v>4</v>
      </c>
      <c r="C33" s="47"/>
      <c r="D33" s="47"/>
      <c r="E33" s="47"/>
      <c r="F33" s="47" t="s">
        <v>134</v>
      </c>
      <c r="G33" s="48"/>
      <c r="H33" s="47"/>
      <c r="I33" s="47"/>
      <c r="J33" s="47"/>
      <c r="K33" s="47"/>
      <c r="L33" s="48"/>
      <c r="M33" s="47"/>
      <c r="N33" s="47"/>
      <c r="O33" s="47"/>
      <c r="P33" s="47" t="s">
        <v>59</v>
      </c>
      <c r="Q33" s="48" t="s">
        <v>136</v>
      </c>
      <c r="R33" s="47"/>
      <c r="S33" s="47"/>
      <c r="T33" s="47"/>
      <c r="U33" s="47" t="s">
        <v>61</v>
      </c>
      <c r="V33" s="48"/>
      <c r="W33" s="47"/>
      <c r="X33" s="47"/>
      <c r="Y33" s="47"/>
      <c r="Z33" s="47"/>
      <c r="AA33" s="48"/>
      <c r="AB33" s="47"/>
      <c r="AC33" s="47"/>
      <c r="AD33" s="47"/>
      <c r="AE33" s="47"/>
      <c r="AF33" s="48"/>
      <c r="AG33" s="47"/>
      <c r="AH33" s="47"/>
      <c r="AI33" s="47"/>
      <c r="AJ33" s="47"/>
      <c r="AK33" s="48"/>
      <c r="AL33" s="32"/>
      <c r="AM33" s="33">
        <f t="shared" si="23"/>
        <v>0</v>
      </c>
      <c r="AN33" s="34">
        <f t="shared" si="23"/>
        <v>0</v>
      </c>
      <c r="AO33" s="35">
        <f t="shared" si="26"/>
        <v>0</v>
      </c>
      <c r="AP33" s="35">
        <f t="shared" si="26"/>
        <v>3</v>
      </c>
      <c r="AQ33" s="34">
        <f t="shared" si="24"/>
        <v>1</v>
      </c>
      <c r="AR33" s="217">
        <f t="shared" si="3"/>
        <v>4</v>
      </c>
      <c r="AS33" s="32"/>
      <c r="AT33" s="50">
        <f t="shared" si="25"/>
        <v>0</v>
      </c>
      <c r="AU33" s="51">
        <f t="shared" si="17"/>
        <v>0</v>
      </c>
      <c r="AV33" s="52">
        <f t="shared" si="18"/>
        <v>0</v>
      </c>
      <c r="AW33" s="53">
        <f t="shared" si="21"/>
        <v>2</v>
      </c>
      <c r="AX33" s="51">
        <f t="shared" si="22"/>
        <v>0</v>
      </c>
      <c r="AY33" s="40">
        <f t="shared" si="19"/>
        <v>2</v>
      </c>
      <c r="AZ33" s="41">
        <f t="shared" si="10"/>
        <v>2</v>
      </c>
      <c r="BB33" s="146">
        <f t="shared" si="11"/>
        <v>0</v>
      </c>
      <c r="BD33" s="33">
        <f t="shared" si="12"/>
        <v>0</v>
      </c>
      <c r="BE33" s="54">
        <f t="shared" si="13"/>
        <v>0</v>
      </c>
      <c r="BF33" s="55">
        <f t="shared" si="14"/>
        <v>0</v>
      </c>
      <c r="BG33" s="49">
        <f t="shared" si="15"/>
        <v>0</v>
      </c>
      <c r="BH33" s="46">
        <f t="shared" si="16"/>
        <v>0</v>
      </c>
      <c r="BM33" s="15"/>
      <c r="BN33" s="15"/>
      <c r="BO33" s="15"/>
      <c r="BP33" s="15"/>
      <c r="BQ33" s="15"/>
      <c r="BR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Y33" s="109"/>
      <c r="CZ33" s="106" t="s">
        <v>34</v>
      </c>
      <c r="DA33" s="107" t="str">
        <v>Gendre</v>
      </c>
      <c r="DB33" s="107" t="str">
        <v/>
      </c>
      <c r="DC33" s="107" t="str">
        <v/>
      </c>
      <c r="DD33" s="107" t="str">
        <v/>
      </c>
      <c r="DE33" s="107" t="str">
        <v/>
      </c>
      <c r="DF33" s="107" t="str">
        <v/>
      </c>
      <c r="DG33" s="107" t="str">
        <v/>
      </c>
      <c r="DH33" s="107" t="str">
        <v/>
      </c>
      <c r="DI33" s="107" t="str">
        <v/>
      </c>
      <c r="DJ33" s="107" t="str">
        <v/>
      </c>
      <c r="DK33" s="107" t="str">
        <v/>
      </c>
      <c r="DL33" s="107" t="str">
        <v/>
      </c>
      <c r="DM33" s="107" t="str">
        <v/>
      </c>
      <c r="DN33" s="107">
        <v>0</v>
      </c>
      <c r="DO33" s="107">
        <v>0</v>
      </c>
      <c r="DP33" s="107">
        <v>0</v>
      </c>
      <c r="DQ33" s="107">
        <v>0</v>
      </c>
      <c r="DR33" s="107">
        <v>0</v>
      </c>
      <c r="DS33" s="107">
        <v>0</v>
      </c>
      <c r="DT33" s="107">
        <v>0</v>
      </c>
      <c r="DU33" s="107" t="s">
        <v>25</v>
      </c>
      <c r="DV33" s="102"/>
    </row>
    <row r="34" spans="1:126" ht="15" customHeight="1" x14ac:dyDescent="0.15">
      <c r="A34" s="28" t="s">
        <v>90</v>
      </c>
      <c r="B34" s="29">
        <v>4</v>
      </c>
      <c r="C34" s="47"/>
      <c r="D34" s="47"/>
      <c r="E34" s="47" t="s">
        <v>134</v>
      </c>
      <c r="F34" s="47"/>
      <c r="G34" s="48"/>
      <c r="H34" s="47"/>
      <c r="I34" s="47"/>
      <c r="J34" s="47"/>
      <c r="K34" s="47"/>
      <c r="L34" s="48" t="s">
        <v>134</v>
      </c>
      <c r="M34" s="47"/>
      <c r="N34" s="47"/>
      <c r="O34" s="47"/>
      <c r="P34" s="47"/>
      <c r="Q34" s="48"/>
      <c r="R34" s="47"/>
      <c r="S34" s="47"/>
      <c r="T34" s="47"/>
      <c r="U34" s="47"/>
      <c r="V34" s="48"/>
      <c r="W34" s="47"/>
      <c r="X34" s="47"/>
      <c r="Y34" s="47"/>
      <c r="Z34" s="47"/>
      <c r="AA34" s="48"/>
      <c r="AB34" s="47"/>
      <c r="AC34" s="47"/>
      <c r="AD34" s="47"/>
      <c r="AE34" s="47"/>
      <c r="AF34" s="48"/>
      <c r="AG34" s="47"/>
      <c r="AH34" s="47"/>
      <c r="AI34" s="47"/>
      <c r="AJ34" s="47"/>
      <c r="AK34" s="48"/>
      <c r="AL34" s="32"/>
      <c r="AM34" s="33">
        <f t="shared" si="23"/>
        <v>0</v>
      </c>
      <c r="AN34" s="34">
        <f t="shared" si="23"/>
        <v>0</v>
      </c>
      <c r="AO34" s="35">
        <f t="shared" si="26"/>
        <v>1</v>
      </c>
      <c r="AP34" s="35">
        <f t="shared" si="26"/>
        <v>0</v>
      </c>
      <c r="AQ34" s="34">
        <f t="shared" si="24"/>
        <v>1</v>
      </c>
      <c r="AR34" s="217">
        <f t="shared" si="3"/>
        <v>2</v>
      </c>
      <c r="AS34" s="32"/>
      <c r="AT34" s="50">
        <f t="shared" si="25"/>
        <v>0</v>
      </c>
      <c r="AU34" s="51">
        <f t="shared" si="17"/>
        <v>0</v>
      </c>
      <c r="AV34" s="52">
        <f t="shared" si="18"/>
        <v>0</v>
      </c>
      <c r="AW34" s="53">
        <f t="shared" si="21"/>
        <v>0</v>
      </c>
      <c r="AX34" s="51">
        <f t="shared" si="22"/>
        <v>0</v>
      </c>
      <c r="AY34" s="40">
        <f t="shared" si="19"/>
        <v>0</v>
      </c>
      <c r="AZ34" s="41">
        <f t="shared" si="10"/>
        <v>0</v>
      </c>
      <c r="BA34" s="59"/>
      <c r="BB34" s="146">
        <f t="shared" si="11"/>
        <v>0</v>
      </c>
      <c r="BC34" s="59"/>
      <c r="BD34" s="33">
        <f t="shared" si="12"/>
        <v>0</v>
      </c>
      <c r="BE34" s="54">
        <f t="shared" si="13"/>
        <v>0</v>
      </c>
      <c r="BF34" s="55">
        <f t="shared" si="14"/>
        <v>0</v>
      </c>
      <c r="BG34" s="49">
        <f t="shared" si="15"/>
        <v>0</v>
      </c>
      <c r="BH34" s="46">
        <f t="shared" si="16"/>
        <v>0</v>
      </c>
      <c r="BI34" s="59"/>
      <c r="BJ34" s="59"/>
      <c r="BK34" s="59"/>
      <c r="BM34" s="15"/>
      <c r="BN34" s="15"/>
      <c r="BO34" s="15"/>
      <c r="BP34" s="15"/>
      <c r="BQ34" s="15"/>
      <c r="BR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Y34" s="109"/>
      <c r="CZ34" s="108"/>
      <c r="DA34" s="108"/>
      <c r="DB34" s="108"/>
      <c r="DC34" s="108"/>
      <c r="DD34" s="108"/>
      <c r="DE34" s="108"/>
      <c r="DF34" s="108"/>
      <c r="DG34" s="108"/>
      <c r="DH34" s="108"/>
      <c r="DI34" s="108"/>
      <c r="DJ34" s="108"/>
      <c r="DK34" s="108"/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2"/>
    </row>
    <row r="35" spans="1:126" ht="15" customHeight="1" x14ac:dyDescent="0.15">
      <c r="A35" s="28" t="s">
        <v>131</v>
      </c>
      <c r="B35" s="29">
        <v>3</v>
      </c>
      <c r="C35" s="47"/>
      <c r="D35" s="47"/>
      <c r="E35" s="47"/>
      <c r="F35" s="47"/>
      <c r="G35" s="48"/>
      <c r="H35" s="47"/>
      <c r="I35" s="47" t="s">
        <v>60</v>
      </c>
      <c r="J35" s="47" t="s">
        <v>134</v>
      </c>
      <c r="K35" s="47" t="s">
        <v>135</v>
      </c>
      <c r="L35" s="48"/>
      <c r="M35" s="47"/>
      <c r="N35" s="47" t="s">
        <v>60</v>
      </c>
      <c r="O35" s="47" t="s">
        <v>135</v>
      </c>
      <c r="P35" s="47"/>
      <c r="Q35" s="48"/>
      <c r="R35" s="47"/>
      <c r="S35" s="47" t="s">
        <v>135</v>
      </c>
      <c r="T35" s="47" t="s">
        <v>137</v>
      </c>
      <c r="U35" s="47" t="s">
        <v>59</v>
      </c>
      <c r="V35" s="48"/>
      <c r="W35" s="47"/>
      <c r="X35" s="47" t="s">
        <v>134</v>
      </c>
      <c r="Y35" s="47" t="s">
        <v>135</v>
      </c>
      <c r="Z35" s="47"/>
      <c r="AA35" s="48"/>
      <c r="AB35" s="47"/>
      <c r="AC35" s="47" t="s">
        <v>134</v>
      </c>
      <c r="AD35" s="47" t="s">
        <v>138</v>
      </c>
      <c r="AE35" s="47" t="s">
        <v>62</v>
      </c>
      <c r="AF35" s="48"/>
      <c r="AG35" s="47"/>
      <c r="AH35" s="47" t="s">
        <v>137</v>
      </c>
      <c r="AI35" s="47" t="s">
        <v>136</v>
      </c>
      <c r="AJ35" s="47" t="s">
        <v>138</v>
      </c>
      <c r="AK35" s="48"/>
      <c r="AL35" s="32"/>
      <c r="AM35" s="33">
        <f t="shared" si="23"/>
        <v>0</v>
      </c>
      <c r="AN35" s="34">
        <f t="shared" si="23"/>
        <v>6</v>
      </c>
      <c r="AO35" s="35">
        <f t="shared" si="26"/>
        <v>6</v>
      </c>
      <c r="AP35" s="35">
        <f t="shared" si="26"/>
        <v>4</v>
      </c>
      <c r="AQ35" s="34">
        <f t="shared" si="24"/>
        <v>0</v>
      </c>
      <c r="AR35" s="217">
        <f t="shared" si="3"/>
        <v>16</v>
      </c>
      <c r="AS35" s="32"/>
      <c r="AT35" s="50">
        <f t="shared" si="25"/>
        <v>0</v>
      </c>
      <c r="AU35" s="51">
        <f t="shared" si="17"/>
        <v>0</v>
      </c>
      <c r="AV35" s="52">
        <f t="shared" si="18"/>
        <v>0</v>
      </c>
      <c r="AW35" s="53">
        <f t="shared" si="21"/>
        <v>2</v>
      </c>
      <c r="AX35" s="51">
        <f t="shared" si="22"/>
        <v>0</v>
      </c>
      <c r="AY35" s="40">
        <f t="shared" si="19"/>
        <v>2</v>
      </c>
      <c r="AZ35" s="41">
        <f t="shared" si="10"/>
        <v>2</v>
      </c>
      <c r="BB35" s="146">
        <f t="shared" si="11"/>
        <v>2</v>
      </c>
      <c r="BD35" s="33">
        <f t="shared" si="12"/>
        <v>0</v>
      </c>
      <c r="BE35" s="54">
        <f t="shared" si="13"/>
        <v>0</v>
      </c>
      <c r="BF35" s="55">
        <f t="shared" si="14"/>
        <v>0</v>
      </c>
      <c r="BG35" s="49">
        <f t="shared" si="15"/>
        <v>0</v>
      </c>
      <c r="BH35" s="46">
        <f t="shared" si="16"/>
        <v>0</v>
      </c>
      <c r="BM35" s="15"/>
      <c r="BN35" s="15"/>
      <c r="BO35" s="15"/>
      <c r="BP35" s="15"/>
      <c r="BQ35" s="15"/>
      <c r="BR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Y35" s="109"/>
      <c r="CZ35" s="307">
        <f>CZ28+1</f>
        <v>43133</v>
      </c>
      <c r="DA35" s="308"/>
      <c r="DB35" s="308"/>
      <c r="DC35" s="308"/>
      <c r="DD35" s="308"/>
      <c r="DE35" s="308"/>
      <c r="DF35" s="308"/>
      <c r="DG35" s="308"/>
      <c r="DH35" s="308"/>
      <c r="DI35" s="308"/>
      <c r="DJ35" s="308"/>
      <c r="DK35" s="308"/>
      <c r="DL35" s="308"/>
      <c r="DM35" s="308"/>
      <c r="DN35" s="308"/>
      <c r="DO35" s="308"/>
      <c r="DP35" s="308"/>
      <c r="DQ35" s="308"/>
      <c r="DR35" s="308"/>
      <c r="DS35" s="308"/>
      <c r="DT35" s="308"/>
      <c r="DU35" s="309"/>
      <c r="DV35" s="102"/>
    </row>
    <row r="36" spans="1:126" ht="17" x14ac:dyDescent="0.15">
      <c r="A36" s="28" t="s">
        <v>74</v>
      </c>
      <c r="B36" s="29">
        <v>1</v>
      </c>
      <c r="C36" s="47"/>
      <c r="D36" s="47"/>
      <c r="E36" s="47" t="s">
        <v>60</v>
      </c>
      <c r="F36" s="47"/>
      <c r="G36" s="48"/>
      <c r="H36" s="47"/>
      <c r="I36" s="47"/>
      <c r="J36" s="47"/>
      <c r="K36" s="47"/>
      <c r="L36" s="48"/>
      <c r="M36" s="47"/>
      <c r="N36" s="47"/>
      <c r="O36" s="47"/>
      <c r="P36" s="47"/>
      <c r="Q36" s="48"/>
      <c r="R36" s="47"/>
      <c r="S36" s="47"/>
      <c r="T36" s="47"/>
      <c r="U36" s="47"/>
      <c r="V36" s="48"/>
      <c r="W36" s="47"/>
      <c r="X36" s="47"/>
      <c r="Y36" s="47"/>
      <c r="Z36" s="47"/>
      <c r="AA36" s="48"/>
      <c r="AB36" s="47"/>
      <c r="AC36" s="47"/>
      <c r="AD36" s="47"/>
      <c r="AE36" s="47"/>
      <c r="AF36" s="48"/>
      <c r="AG36" s="47"/>
      <c r="AH36" s="47"/>
      <c r="AI36" s="47"/>
      <c r="AJ36" s="47"/>
      <c r="AK36" s="48"/>
      <c r="AL36" s="32"/>
      <c r="AM36" s="33">
        <f t="shared" si="23"/>
        <v>0</v>
      </c>
      <c r="AN36" s="34">
        <f t="shared" si="23"/>
        <v>0</v>
      </c>
      <c r="AO36" s="35">
        <f t="shared" si="26"/>
        <v>1</v>
      </c>
      <c r="AP36" s="35">
        <f t="shared" si="26"/>
        <v>0</v>
      </c>
      <c r="AQ36" s="34">
        <f t="shared" si="24"/>
        <v>0</v>
      </c>
      <c r="AR36" s="217">
        <f t="shared" si="3"/>
        <v>1</v>
      </c>
      <c r="AS36" s="32"/>
      <c r="AT36" s="50">
        <f t="shared" si="25"/>
        <v>0</v>
      </c>
      <c r="AU36" s="51">
        <f t="shared" si="17"/>
        <v>0</v>
      </c>
      <c r="AV36" s="52">
        <f t="shared" si="18"/>
        <v>0</v>
      </c>
      <c r="AW36" s="53">
        <f t="shared" si="21"/>
        <v>0</v>
      </c>
      <c r="AX36" s="51">
        <f t="shared" si="22"/>
        <v>0</v>
      </c>
      <c r="AY36" s="40">
        <f t="shared" si="19"/>
        <v>0</v>
      </c>
      <c r="AZ36" s="41">
        <f t="shared" si="10"/>
        <v>0</v>
      </c>
      <c r="BB36" s="146">
        <f t="shared" si="11"/>
        <v>1</v>
      </c>
      <c r="BD36" s="33">
        <f t="shared" si="12"/>
        <v>0</v>
      </c>
      <c r="BE36" s="54">
        <f t="shared" si="13"/>
        <v>0</v>
      </c>
      <c r="BF36" s="55">
        <f t="shared" si="14"/>
        <v>0</v>
      </c>
      <c r="BG36" s="49">
        <f t="shared" si="15"/>
        <v>0</v>
      </c>
      <c r="BH36" s="46">
        <f t="shared" si="16"/>
        <v>0</v>
      </c>
      <c r="BM36" s="15"/>
      <c r="BN36" s="15"/>
      <c r="BO36" s="15"/>
      <c r="BP36" s="15"/>
      <c r="BQ36" s="15"/>
      <c r="BR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Y36" s="109"/>
      <c r="CZ36" s="106" t="s">
        <v>30</v>
      </c>
      <c r="DA36" s="107" t="str">
        <f t="array" ref="DA36:DT40">TRANSPOSE(CI7:CM26)</f>
        <v/>
      </c>
      <c r="DB36" s="107" t="str">
        <v/>
      </c>
      <c r="DC36" s="107" t="str">
        <v>Sangaré</v>
      </c>
      <c r="DD36" s="107" t="str">
        <v/>
      </c>
      <c r="DE36" s="107" t="str">
        <v/>
      </c>
      <c r="DF36" s="107" t="str">
        <v/>
      </c>
      <c r="DG36" s="107" t="str">
        <v/>
      </c>
      <c r="DH36" s="107" t="str">
        <v/>
      </c>
      <c r="DI36" s="107" t="str">
        <v/>
      </c>
      <c r="DJ36" s="107" t="str">
        <v/>
      </c>
      <c r="DK36" s="107" t="str">
        <v/>
      </c>
      <c r="DL36" s="107" t="str">
        <v/>
      </c>
      <c r="DM36" s="107" t="str">
        <v/>
      </c>
      <c r="DN36" s="107" t="str">
        <v/>
      </c>
      <c r="DO36" s="107" t="str">
        <v/>
      </c>
      <c r="DP36" s="107">
        <v>0</v>
      </c>
      <c r="DQ36" s="107">
        <v>0</v>
      </c>
      <c r="DR36" s="107">
        <v>0</v>
      </c>
      <c r="DS36" s="107">
        <v>0</v>
      </c>
      <c r="DT36" s="107">
        <v>0</v>
      </c>
      <c r="DU36" s="107" t="s">
        <v>25</v>
      </c>
      <c r="DV36" s="102"/>
    </row>
    <row r="37" spans="1:126" ht="17" x14ac:dyDescent="0.15">
      <c r="A37" s="28" t="s">
        <v>103</v>
      </c>
      <c r="B37" s="29">
        <v>2</v>
      </c>
      <c r="C37" s="47"/>
      <c r="D37" s="47"/>
      <c r="E37" s="47"/>
      <c r="F37" s="47" t="s">
        <v>59</v>
      </c>
      <c r="G37" s="48"/>
      <c r="H37" s="47"/>
      <c r="I37" s="47"/>
      <c r="J37" s="47"/>
      <c r="K37" s="47"/>
      <c r="L37" s="48"/>
      <c r="M37" s="47"/>
      <c r="N37" s="47"/>
      <c r="O37" s="47"/>
      <c r="P37" s="47" t="s">
        <v>41</v>
      </c>
      <c r="Q37" s="48"/>
      <c r="R37" s="47"/>
      <c r="S37" s="47"/>
      <c r="T37" s="47"/>
      <c r="U37" s="47" t="s">
        <v>135</v>
      </c>
      <c r="V37" s="48"/>
      <c r="W37" s="47"/>
      <c r="X37" s="47"/>
      <c r="Y37" s="47"/>
      <c r="Z37" s="47"/>
      <c r="AA37" s="48"/>
      <c r="AB37" s="47"/>
      <c r="AC37" s="47"/>
      <c r="AD37" s="47"/>
      <c r="AE37" s="47"/>
      <c r="AF37" s="48"/>
      <c r="AG37" s="47"/>
      <c r="AH37" s="47"/>
      <c r="AI37" s="47"/>
      <c r="AJ37" s="47"/>
      <c r="AK37" s="48"/>
      <c r="AL37" s="32"/>
      <c r="AM37" s="33">
        <f t="shared" si="23"/>
        <v>0</v>
      </c>
      <c r="AN37" s="34">
        <f t="shared" si="23"/>
        <v>0</v>
      </c>
      <c r="AO37" s="35">
        <f t="shared" si="26"/>
        <v>0</v>
      </c>
      <c r="AP37" s="35">
        <f t="shared" si="26"/>
        <v>3</v>
      </c>
      <c r="AQ37" s="34">
        <f t="shared" si="24"/>
        <v>0</v>
      </c>
      <c r="AR37" s="217">
        <f t="shared" si="3"/>
        <v>3</v>
      </c>
      <c r="AS37" s="32"/>
      <c r="AT37" s="50">
        <f t="shared" si="25"/>
        <v>0</v>
      </c>
      <c r="AU37" s="51">
        <f t="shared" si="17"/>
        <v>0</v>
      </c>
      <c r="AV37" s="52">
        <f t="shared" si="18"/>
        <v>0</v>
      </c>
      <c r="AW37" s="53">
        <f t="shared" si="21"/>
        <v>1</v>
      </c>
      <c r="AX37" s="51">
        <f t="shared" si="22"/>
        <v>1</v>
      </c>
      <c r="AY37" s="40">
        <f t="shared" si="19"/>
        <v>2</v>
      </c>
      <c r="AZ37" s="41">
        <f t="shared" si="10"/>
        <v>2</v>
      </c>
      <c r="BA37" s="59"/>
      <c r="BB37" s="146">
        <f t="shared" si="11"/>
        <v>0</v>
      </c>
      <c r="BC37" s="59"/>
      <c r="BD37" s="33">
        <f t="shared" si="12"/>
        <v>0</v>
      </c>
      <c r="BE37" s="54">
        <f t="shared" si="13"/>
        <v>0</v>
      </c>
      <c r="BF37" s="55">
        <f t="shared" si="14"/>
        <v>0</v>
      </c>
      <c r="BG37" s="49">
        <f t="shared" si="15"/>
        <v>0</v>
      </c>
      <c r="BH37" s="46">
        <f t="shared" si="16"/>
        <v>0</v>
      </c>
      <c r="BI37" s="59"/>
      <c r="BJ37" s="59"/>
      <c r="BK37" s="59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Y37" s="109"/>
      <c r="CZ37" s="106" t="s">
        <v>31</v>
      </c>
      <c r="DA37" s="107" t="str">
        <v/>
      </c>
      <c r="DB37" s="107" t="str">
        <v/>
      </c>
      <c r="DC37" s="107" t="str">
        <v>Diaz L</v>
      </c>
      <c r="DD37" s="107" t="str">
        <v/>
      </c>
      <c r="DE37" s="107" t="str">
        <v/>
      </c>
      <c r="DF37" s="107" t="str">
        <v/>
      </c>
      <c r="DG37" s="107" t="str">
        <v/>
      </c>
      <c r="DH37" s="107" t="str">
        <v/>
      </c>
      <c r="DI37" s="107" t="str">
        <v/>
      </c>
      <c r="DJ37" s="107" t="str">
        <v/>
      </c>
      <c r="DK37" s="107" t="str">
        <v/>
      </c>
      <c r="DL37" s="107" t="str">
        <v/>
      </c>
      <c r="DM37" s="107" t="str">
        <v/>
      </c>
      <c r="DN37" s="107" t="str">
        <v/>
      </c>
      <c r="DO37" s="107" t="str">
        <v/>
      </c>
      <c r="DP37" s="107">
        <v>0</v>
      </c>
      <c r="DQ37" s="107">
        <v>0</v>
      </c>
      <c r="DR37" s="107">
        <v>0</v>
      </c>
      <c r="DS37" s="107">
        <v>0</v>
      </c>
      <c r="DT37" s="107">
        <v>0</v>
      </c>
      <c r="DU37" s="107" t="s">
        <v>25</v>
      </c>
      <c r="DV37" s="102"/>
    </row>
    <row r="38" spans="1:126" ht="17" x14ac:dyDescent="0.15">
      <c r="A38" s="28" t="s">
        <v>104</v>
      </c>
      <c r="B38" s="29">
        <v>4</v>
      </c>
      <c r="C38" s="47"/>
      <c r="D38" s="47"/>
      <c r="E38" s="47"/>
      <c r="F38" s="47"/>
      <c r="G38" s="48" t="s">
        <v>138</v>
      </c>
      <c r="H38" s="47"/>
      <c r="I38" s="47"/>
      <c r="J38" s="47"/>
      <c r="K38" s="47"/>
      <c r="L38" s="48" t="s">
        <v>60</v>
      </c>
      <c r="M38" s="47"/>
      <c r="N38" s="47"/>
      <c r="O38" s="47"/>
      <c r="P38" s="47"/>
      <c r="Q38" s="48" t="s">
        <v>134</v>
      </c>
      <c r="R38" s="47"/>
      <c r="S38" s="47"/>
      <c r="T38" s="47"/>
      <c r="U38" s="47"/>
      <c r="V38" s="48" t="s">
        <v>136</v>
      </c>
      <c r="W38" s="47"/>
      <c r="X38" s="47"/>
      <c r="Y38" s="47"/>
      <c r="Z38" s="47"/>
      <c r="AA38" s="48"/>
      <c r="AB38" s="47"/>
      <c r="AC38" s="47"/>
      <c r="AD38" s="47"/>
      <c r="AE38" s="47"/>
      <c r="AF38" s="48"/>
      <c r="AG38" s="47"/>
      <c r="AH38" s="47"/>
      <c r="AI38" s="47"/>
      <c r="AJ38" s="47"/>
      <c r="AK38" s="48"/>
      <c r="AL38" s="32"/>
      <c r="AM38" s="33">
        <f t="shared" si="23"/>
        <v>0</v>
      </c>
      <c r="AN38" s="34">
        <f t="shared" si="23"/>
        <v>0</v>
      </c>
      <c r="AO38" s="35">
        <f t="shared" si="26"/>
        <v>0</v>
      </c>
      <c r="AP38" s="35">
        <f t="shared" si="26"/>
        <v>0</v>
      </c>
      <c r="AQ38" s="34">
        <f t="shared" si="24"/>
        <v>4</v>
      </c>
      <c r="AR38" s="217">
        <f t="shared" si="3"/>
        <v>4</v>
      </c>
      <c r="AS38" s="32"/>
      <c r="AT38" s="50">
        <f t="shared" si="25"/>
        <v>0</v>
      </c>
      <c r="AU38" s="51">
        <f t="shared" si="17"/>
        <v>0</v>
      </c>
      <c r="AV38" s="52">
        <f t="shared" si="18"/>
        <v>0</v>
      </c>
      <c r="AW38" s="53">
        <f t="shared" si="21"/>
        <v>0</v>
      </c>
      <c r="AX38" s="51">
        <f t="shared" si="22"/>
        <v>0</v>
      </c>
      <c r="AY38" s="40">
        <f t="shared" si="19"/>
        <v>0</v>
      </c>
      <c r="AZ38" s="41">
        <f t="shared" si="10"/>
        <v>0</v>
      </c>
      <c r="BB38" s="146">
        <f t="shared" si="11"/>
        <v>1</v>
      </c>
      <c r="BD38" s="33">
        <f t="shared" si="12"/>
        <v>0</v>
      </c>
      <c r="BE38" s="54">
        <f t="shared" si="13"/>
        <v>0</v>
      </c>
      <c r="BF38" s="55">
        <f t="shared" si="14"/>
        <v>0</v>
      </c>
      <c r="BG38" s="49">
        <f t="shared" si="15"/>
        <v>0</v>
      </c>
      <c r="BH38" s="46">
        <f t="shared" si="16"/>
        <v>0</v>
      </c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Y38" s="109">
        <f>'ex 05'!$Y99</f>
        <v>1</v>
      </c>
      <c r="CZ38" s="106" t="s">
        <v>32</v>
      </c>
      <c r="DA38" s="112" t="str">
        <v>Diarra</v>
      </c>
      <c r="DB38" s="113" t="str">
        <v/>
      </c>
      <c r="DC38" s="113" t="str">
        <v/>
      </c>
      <c r="DD38" s="114" t="str">
        <v>Fourcroy</v>
      </c>
      <c r="DE38" s="107" t="str">
        <v/>
      </c>
      <c r="DF38" s="107" t="str">
        <v/>
      </c>
      <c r="DG38" s="107" t="str">
        <v/>
      </c>
      <c r="DH38" s="107" t="str">
        <v/>
      </c>
      <c r="DI38" s="107" t="str">
        <v/>
      </c>
      <c r="DJ38" s="107" t="str">
        <v/>
      </c>
      <c r="DK38" s="107" t="str">
        <v/>
      </c>
      <c r="DL38" s="107" t="str">
        <v/>
      </c>
      <c r="DM38" s="107" t="str">
        <v/>
      </c>
      <c r="DN38" s="107" t="str">
        <v/>
      </c>
      <c r="DO38" s="107" t="str">
        <v/>
      </c>
      <c r="DP38" s="107" t="str">
        <v/>
      </c>
      <c r="DQ38" s="107" t="str">
        <v/>
      </c>
      <c r="DR38" s="107" t="str">
        <v/>
      </c>
      <c r="DS38" s="107">
        <v>0</v>
      </c>
      <c r="DT38" s="107">
        <v>0</v>
      </c>
      <c r="DU38" s="107" t="s">
        <v>25</v>
      </c>
      <c r="DV38" s="102"/>
    </row>
    <row r="39" spans="1:126" ht="17" x14ac:dyDescent="0.15">
      <c r="A39" s="57" t="s">
        <v>106</v>
      </c>
      <c r="B39" s="58">
        <v>3</v>
      </c>
      <c r="C39" s="47"/>
      <c r="D39" s="47"/>
      <c r="E39" s="47"/>
      <c r="F39" s="47"/>
      <c r="G39" s="48"/>
      <c r="H39" s="47"/>
      <c r="I39" s="47" t="s">
        <v>134</v>
      </c>
      <c r="J39" s="47" t="s">
        <v>59</v>
      </c>
      <c r="K39" s="47" t="s">
        <v>138</v>
      </c>
      <c r="L39" s="48"/>
      <c r="M39" s="47"/>
      <c r="N39" s="47"/>
      <c r="O39" s="47"/>
      <c r="P39" s="47"/>
      <c r="Q39" s="48"/>
      <c r="R39" s="47"/>
      <c r="S39" s="47"/>
      <c r="T39" s="47"/>
      <c r="U39" s="47"/>
      <c r="V39" s="48"/>
      <c r="W39" s="47"/>
      <c r="X39" s="47"/>
      <c r="Y39" s="47" t="s">
        <v>60</v>
      </c>
      <c r="Z39" s="47"/>
      <c r="AA39" s="48"/>
      <c r="AB39" s="47"/>
      <c r="AC39" s="47"/>
      <c r="AD39" s="47" t="s">
        <v>135</v>
      </c>
      <c r="AE39" s="47"/>
      <c r="AF39" s="48"/>
      <c r="AG39" s="47"/>
      <c r="AH39" s="47"/>
      <c r="AI39" s="47"/>
      <c r="AJ39" s="47"/>
      <c r="AK39" s="48"/>
      <c r="AL39" s="32"/>
      <c r="AM39" s="33">
        <f t="shared" si="23"/>
        <v>0</v>
      </c>
      <c r="AN39" s="34">
        <f t="shared" si="23"/>
        <v>1</v>
      </c>
      <c r="AO39" s="35">
        <f t="shared" si="26"/>
        <v>3</v>
      </c>
      <c r="AP39" s="35">
        <f t="shared" si="26"/>
        <v>1</v>
      </c>
      <c r="AQ39" s="34">
        <f t="shared" si="24"/>
        <v>0</v>
      </c>
      <c r="AR39" s="217">
        <f t="shared" si="3"/>
        <v>5</v>
      </c>
      <c r="AS39" s="32"/>
      <c r="AT39" s="50">
        <f t="shared" si="25"/>
        <v>1</v>
      </c>
      <c r="AU39" s="51">
        <f t="shared" si="17"/>
        <v>0</v>
      </c>
      <c r="AV39" s="52">
        <f t="shared" si="18"/>
        <v>1</v>
      </c>
      <c r="AW39" s="53">
        <f t="shared" si="21"/>
        <v>0</v>
      </c>
      <c r="AX39" s="51">
        <f t="shared" si="22"/>
        <v>0</v>
      </c>
      <c r="AY39" s="40">
        <f t="shared" si="19"/>
        <v>0</v>
      </c>
      <c r="AZ39" s="41">
        <f t="shared" ref="AZ39:AZ70" si="27">+AV39+AY39</f>
        <v>1</v>
      </c>
      <c r="BA39" s="59"/>
      <c r="BB39" s="146">
        <f t="shared" ref="BB39:BB70" si="28">COUNTIF($C39:$AK39,"VT")</f>
        <v>1</v>
      </c>
      <c r="BC39" s="59"/>
      <c r="BD39" s="33">
        <f t="shared" ref="BD39:BD70" si="29">COUNTIF($C39,"BT")+COUNTIF($H39,"BT")+COUNTIF($M39,"BT")+COUNTIF($R39,"BT")+COUNTIF($W39,"BT")+COUNTIF($AB39,"BT")+COUNTIF($AG39,"BT")</f>
        <v>0</v>
      </c>
      <c r="BE39" s="54">
        <f t="shared" ref="BE39:BE70" si="30">COUNTIF($C39,"BR")+COUNTIF($H39,"BR")+COUNTIF($M39,"BR")+COUNTIF($R39,"BR")+COUNTIF($W39,"BR")+COUNTIF($AB39,"BR")+COUNTIF($AG39,"BR")</f>
        <v>0</v>
      </c>
      <c r="BF39" s="55">
        <f t="shared" ref="BF39:BF70" si="31">COUNTIF($D39,"BT")+COUNTIF($I39,"BT")+COUNTIF($N39,"BT")+COUNTIF($S39,"BT")+COUNTIF($X39,"BT")+COUNTIF($AC39,"BT")+COUNTIF($AH39,"BT")</f>
        <v>0</v>
      </c>
      <c r="BG39" s="49">
        <f t="shared" ref="BG39:BG70" si="32">COUNTIF($D39,"BR")+COUNTIF($I39,"BR")+COUNTIF($N39,"BR")+COUNTIF($S39,"BR")+COUNTIF($X39,"BR")+COUNTIF($AC39,"BR")+COUNTIF($AH39,"BR")</f>
        <v>0</v>
      </c>
      <c r="BH39" s="46">
        <f t="shared" ref="BH39:BH70" si="33">SUM(BD39:BG39)</f>
        <v>0</v>
      </c>
      <c r="BI39" s="59"/>
      <c r="BJ39" s="59"/>
      <c r="BK39" s="59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Y39" s="109">
        <f>'ex 05'!$Z99</f>
        <v>4</v>
      </c>
      <c r="CZ39" s="106" t="s">
        <v>33</v>
      </c>
      <c r="DA39" s="115" t="str">
        <v>Marie</v>
      </c>
      <c r="DB39" s="116" t="str">
        <v>Penichon</v>
      </c>
      <c r="DC39" s="116" t="str">
        <v>Diantété</v>
      </c>
      <c r="DD39" s="113" t="str">
        <v>Vigouroux</v>
      </c>
      <c r="DE39" s="113" t="str">
        <v/>
      </c>
      <c r="DF39" s="107" t="str">
        <v>Baret</v>
      </c>
      <c r="DG39" s="107" t="str">
        <v/>
      </c>
      <c r="DH39" s="107" t="str">
        <v/>
      </c>
      <c r="DI39" s="107" t="str">
        <v/>
      </c>
      <c r="DJ39" s="107" t="str">
        <v/>
      </c>
      <c r="DK39" s="107" t="str">
        <v/>
      </c>
      <c r="DL39" s="107" t="str">
        <v/>
      </c>
      <c r="DM39" s="107" t="str">
        <v/>
      </c>
      <c r="DN39" s="107" t="str">
        <v/>
      </c>
      <c r="DO39" s="107" t="str">
        <v/>
      </c>
      <c r="DP39" s="107" t="str">
        <v/>
      </c>
      <c r="DQ39" s="107" t="str">
        <v/>
      </c>
      <c r="DR39" s="107" t="str">
        <v/>
      </c>
      <c r="DS39" s="107">
        <v>0</v>
      </c>
      <c r="DT39" s="107">
        <v>0</v>
      </c>
      <c r="DU39" s="107" t="s">
        <v>25</v>
      </c>
      <c r="DV39" s="102"/>
    </row>
    <row r="40" spans="1:126" ht="17" x14ac:dyDescent="0.15">
      <c r="A40" s="28" t="s">
        <v>78</v>
      </c>
      <c r="B40" s="29">
        <v>2</v>
      </c>
      <c r="C40" s="47"/>
      <c r="D40" s="47"/>
      <c r="E40" s="47"/>
      <c r="F40" s="47" t="s">
        <v>135</v>
      </c>
      <c r="G40" s="48" t="s">
        <v>136</v>
      </c>
      <c r="H40" s="47"/>
      <c r="I40" s="47"/>
      <c r="J40" s="47"/>
      <c r="K40" s="47" t="s">
        <v>61</v>
      </c>
      <c r="L40" s="48" t="s">
        <v>140</v>
      </c>
      <c r="M40" s="47"/>
      <c r="N40" s="47"/>
      <c r="O40" s="47"/>
      <c r="P40" s="47" t="s">
        <v>135</v>
      </c>
      <c r="Q40" s="48" t="s">
        <v>60</v>
      </c>
      <c r="R40" s="47"/>
      <c r="S40" s="47"/>
      <c r="T40" s="47"/>
      <c r="U40" s="47" t="s">
        <v>136</v>
      </c>
      <c r="V40" s="48" t="s">
        <v>134</v>
      </c>
      <c r="W40" s="47"/>
      <c r="X40" s="47"/>
      <c r="Y40" s="47"/>
      <c r="Z40" s="47" t="s">
        <v>62</v>
      </c>
      <c r="AA40" s="48" t="s">
        <v>138</v>
      </c>
      <c r="AB40" s="47"/>
      <c r="AC40" s="47"/>
      <c r="AD40" s="47"/>
      <c r="AE40" s="47"/>
      <c r="AF40" s="48"/>
      <c r="AG40" s="47" t="s">
        <v>60</v>
      </c>
      <c r="AH40" s="47" t="s">
        <v>135</v>
      </c>
      <c r="AI40" s="47" t="s">
        <v>137</v>
      </c>
      <c r="AJ40" s="47" t="s">
        <v>136</v>
      </c>
      <c r="AK40" s="48"/>
      <c r="AL40" s="32"/>
      <c r="AM40" s="33">
        <f t="shared" si="23"/>
        <v>1</v>
      </c>
      <c r="AN40" s="34">
        <f t="shared" si="23"/>
        <v>1</v>
      </c>
      <c r="AO40" s="35">
        <f t="shared" si="26"/>
        <v>1</v>
      </c>
      <c r="AP40" s="35">
        <f t="shared" si="26"/>
        <v>6</v>
      </c>
      <c r="AQ40" s="34">
        <f t="shared" si="24"/>
        <v>5</v>
      </c>
      <c r="AR40" s="217">
        <f t="shared" si="3"/>
        <v>14</v>
      </c>
      <c r="AS40" s="32"/>
      <c r="AT40" s="50">
        <f t="shared" si="25"/>
        <v>0</v>
      </c>
      <c r="AU40" s="51">
        <f t="shared" si="17"/>
        <v>0</v>
      </c>
      <c r="AV40" s="52">
        <f t="shared" si="18"/>
        <v>0</v>
      </c>
      <c r="AW40" s="53">
        <f t="shared" si="21"/>
        <v>2</v>
      </c>
      <c r="AX40" s="51">
        <f t="shared" si="22"/>
        <v>0</v>
      </c>
      <c r="AY40" s="40">
        <f t="shared" si="19"/>
        <v>2</v>
      </c>
      <c r="AZ40" s="41">
        <f t="shared" si="27"/>
        <v>2</v>
      </c>
      <c r="BB40" s="146">
        <f t="shared" si="28"/>
        <v>2</v>
      </c>
      <c r="BD40" s="33">
        <f t="shared" si="29"/>
        <v>0</v>
      </c>
      <c r="BE40" s="54">
        <f t="shared" si="30"/>
        <v>0</v>
      </c>
      <c r="BF40" s="55">
        <f t="shared" si="31"/>
        <v>0</v>
      </c>
      <c r="BG40" s="49">
        <f t="shared" si="32"/>
        <v>0</v>
      </c>
      <c r="BH40" s="46">
        <f t="shared" si="33"/>
        <v>0</v>
      </c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Y40" s="109"/>
      <c r="CZ40" s="106" t="s">
        <v>34</v>
      </c>
      <c r="DA40" s="107" t="str">
        <v>Jamme</v>
      </c>
      <c r="DB40" s="107" t="str">
        <v/>
      </c>
      <c r="DC40" s="107" t="str">
        <v/>
      </c>
      <c r="DD40" s="107" t="str">
        <v/>
      </c>
      <c r="DE40" s="107" t="str">
        <v/>
      </c>
      <c r="DF40" s="107" t="str">
        <v/>
      </c>
      <c r="DG40" s="107" t="str">
        <v/>
      </c>
      <c r="DH40" s="107" t="str">
        <v/>
      </c>
      <c r="DI40" s="107" t="str">
        <v/>
      </c>
      <c r="DJ40" s="107" t="str">
        <v/>
      </c>
      <c r="DK40" s="107" t="str">
        <v/>
      </c>
      <c r="DL40" s="107" t="str">
        <v/>
      </c>
      <c r="DM40" s="107" t="str">
        <v/>
      </c>
      <c r="DN40" s="107">
        <v>0</v>
      </c>
      <c r="DO40" s="107">
        <v>0</v>
      </c>
      <c r="DP40" s="107">
        <v>0</v>
      </c>
      <c r="DQ40" s="107">
        <v>0</v>
      </c>
      <c r="DR40" s="107">
        <v>0</v>
      </c>
      <c r="DS40" s="107">
        <v>0</v>
      </c>
      <c r="DT40" s="107">
        <v>0</v>
      </c>
      <c r="DU40" s="107" t="s">
        <v>25</v>
      </c>
      <c r="DV40" s="102"/>
    </row>
    <row r="41" spans="1:126" ht="17" x14ac:dyDescent="0.15">
      <c r="A41" s="57" t="s">
        <v>99</v>
      </c>
      <c r="B41" s="58">
        <v>2</v>
      </c>
      <c r="C41" s="47"/>
      <c r="D41" s="47"/>
      <c r="E41" s="47"/>
      <c r="F41" s="47" t="s">
        <v>62</v>
      </c>
      <c r="G41" s="48"/>
      <c r="H41" s="47"/>
      <c r="I41" s="47"/>
      <c r="J41" s="47"/>
      <c r="K41" s="47" t="s">
        <v>134</v>
      </c>
      <c r="L41" s="48"/>
      <c r="M41" s="47"/>
      <c r="N41" s="47"/>
      <c r="O41" s="47"/>
      <c r="P41" s="47" t="s">
        <v>40</v>
      </c>
      <c r="Q41" s="48" t="s">
        <v>137</v>
      </c>
      <c r="R41" s="47"/>
      <c r="S41" s="47"/>
      <c r="T41" s="47"/>
      <c r="U41" s="47"/>
      <c r="V41" s="48"/>
      <c r="W41" s="47"/>
      <c r="X41" s="47"/>
      <c r="Y41" s="47"/>
      <c r="Z41" s="47"/>
      <c r="AA41" s="48"/>
      <c r="AB41" s="47"/>
      <c r="AC41" s="47"/>
      <c r="AD41" s="47"/>
      <c r="AE41" s="47"/>
      <c r="AF41" s="48"/>
      <c r="AG41" s="47"/>
      <c r="AH41" s="47"/>
      <c r="AI41" s="47"/>
      <c r="AJ41" s="47"/>
      <c r="AK41" s="48"/>
      <c r="AL41" s="32"/>
      <c r="AM41" s="33">
        <f t="shared" si="23"/>
        <v>0</v>
      </c>
      <c r="AN41" s="34">
        <f t="shared" si="23"/>
        <v>0</v>
      </c>
      <c r="AO41" s="35">
        <f t="shared" si="26"/>
        <v>0</v>
      </c>
      <c r="AP41" s="35">
        <f t="shared" si="26"/>
        <v>3</v>
      </c>
      <c r="AQ41" s="34">
        <f t="shared" si="24"/>
        <v>1</v>
      </c>
      <c r="AR41" s="217">
        <f t="shared" si="3"/>
        <v>4</v>
      </c>
      <c r="AS41" s="32"/>
      <c r="AT41" s="50">
        <f t="shared" si="25"/>
        <v>0</v>
      </c>
      <c r="AU41" s="51">
        <f t="shared" si="17"/>
        <v>0</v>
      </c>
      <c r="AV41" s="52">
        <f t="shared" si="18"/>
        <v>0</v>
      </c>
      <c r="AW41" s="53">
        <f t="shared" si="21"/>
        <v>1</v>
      </c>
      <c r="AX41" s="51">
        <f t="shared" si="22"/>
        <v>1</v>
      </c>
      <c r="AY41" s="40">
        <f t="shared" si="19"/>
        <v>2</v>
      </c>
      <c r="AZ41" s="41">
        <f t="shared" si="27"/>
        <v>2</v>
      </c>
      <c r="BA41" s="59"/>
      <c r="BB41" s="146">
        <f t="shared" si="28"/>
        <v>0</v>
      </c>
      <c r="BC41" s="59"/>
      <c r="BD41" s="33">
        <f t="shared" si="29"/>
        <v>0</v>
      </c>
      <c r="BE41" s="54">
        <f t="shared" si="30"/>
        <v>0</v>
      </c>
      <c r="BF41" s="55">
        <f t="shared" si="31"/>
        <v>0</v>
      </c>
      <c r="BG41" s="49">
        <f t="shared" si="32"/>
        <v>0</v>
      </c>
      <c r="BH41" s="46">
        <f t="shared" si="33"/>
        <v>0</v>
      </c>
      <c r="BI41" s="59"/>
      <c r="BJ41" s="59"/>
      <c r="BK41" s="59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Y41" s="109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2"/>
    </row>
    <row r="42" spans="1:126" ht="17" x14ac:dyDescent="0.15">
      <c r="A42" s="57" t="s">
        <v>86</v>
      </c>
      <c r="B42" s="58">
        <v>2</v>
      </c>
      <c r="C42" s="47"/>
      <c r="D42" s="47"/>
      <c r="E42" s="47"/>
      <c r="F42" s="47"/>
      <c r="G42" s="48"/>
      <c r="H42" s="47"/>
      <c r="I42" s="47"/>
      <c r="J42" s="47"/>
      <c r="K42" s="47"/>
      <c r="L42" s="48"/>
      <c r="M42" s="47"/>
      <c r="N42" s="47"/>
      <c r="O42" s="47"/>
      <c r="P42" s="47"/>
      <c r="Q42" s="48"/>
      <c r="R42" s="47"/>
      <c r="S42" s="47"/>
      <c r="T42" s="47"/>
      <c r="U42" s="47" t="s">
        <v>40</v>
      </c>
      <c r="V42" s="48"/>
      <c r="W42" s="47"/>
      <c r="X42" s="47"/>
      <c r="Y42" s="47"/>
      <c r="Z42" s="47"/>
      <c r="AA42" s="48"/>
      <c r="AB42" s="47"/>
      <c r="AC42" s="47"/>
      <c r="AD42" s="47"/>
      <c r="AE42" s="47"/>
      <c r="AF42" s="48"/>
      <c r="AG42" s="47"/>
      <c r="AH42" s="47"/>
      <c r="AI42" s="47"/>
      <c r="AJ42" s="47"/>
      <c r="AK42" s="48"/>
      <c r="AL42" s="32"/>
      <c r="AM42" s="33">
        <f t="shared" si="23"/>
        <v>0</v>
      </c>
      <c r="AN42" s="34">
        <f t="shared" si="23"/>
        <v>0</v>
      </c>
      <c r="AO42" s="35">
        <f t="shared" si="26"/>
        <v>0</v>
      </c>
      <c r="AP42" s="35">
        <f t="shared" si="26"/>
        <v>1</v>
      </c>
      <c r="AQ42" s="34">
        <f t="shared" si="24"/>
        <v>0</v>
      </c>
      <c r="AR42" s="217">
        <f t="shared" si="3"/>
        <v>1</v>
      </c>
      <c r="AS42" s="32"/>
      <c r="AT42" s="50">
        <f t="shared" si="25"/>
        <v>0</v>
      </c>
      <c r="AU42" s="51">
        <f t="shared" si="17"/>
        <v>0</v>
      </c>
      <c r="AV42" s="52">
        <f t="shared" si="18"/>
        <v>0</v>
      </c>
      <c r="AW42" s="53">
        <f t="shared" si="21"/>
        <v>0</v>
      </c>
      <c r="AX42" s="51">
        <f t="shared" si="22"/>
        <v>1</v>
      </c>
      <c r="AY42" s="40">
        <f t="shared" si="19"/>
        <v>1</v>
      </c>
      <c r="AZ42" s="41">
        <f t="shared" si="27"/>
        <v>1</v>
      </c>
      <c r="BB42" s="146">
        <f t="shared" si="28"/>
        <v>0</v>
      </c>
      <c r="BD42" s="33">
        <f t="shared" si="29"/>
        <v>0</v>
      </c>
      <c r="BE42" s="54">
        <f t="shared" si="30"/>
        <v>0</v>
      </c>
      <c r="BF42" s="55">
        <f t="shared" si="31"/>
        <v>0</v>
      </c>
      <c r="BG42" s="49">
        <f t="shared" si="32"/>
        <v>0</v>
      </c>
      <c r="BH42" s="46">
        <f t="shared" si="33"/>
        <v>0</v>
      </c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Y42" s="109"/>
      <c r="CZ42" s="307">
        <f>CZ35+1</f>
        <v>43134</v>
      </c>
      <c r="DA42" s="308"/>
      <c r="DB42" s="308"/>
      <c r="DC42" s="308"/>
      <c r="DD42" s="308"/>
      <c r="DE42" s="308"/>
      <c r="DF42" s="308"/>
      <c r="DG42" s="308"/>
      <c r="DH42" s="308"/>
      <c r="DI42" s="308"/>
      <c r="DJ42" s="308"/>
      <c r="DK42" s="308"/>
      <c r="DL42" s="308"/>
      <c r="DM42" s="308"/>
      <c r="DN42" s="308"/>
      <c r="DO42" s="308"/>
      <c r="DP42" s="308"/>
      <c r="DQ42" s="308"/>
      <c r="DR42" s="308"/>
      <c r="DS42" s="308"/>
      <c r="DT42" s="308"/>
      <c r="DU42" s="309"/>
      <c r="DV42" s="102"/>
    </row>
    <row r="43" spans="1:126" ht="17" x14ac:dyDescent="0.15">
      <c r="A43" s="28" t="s">
        <v>107</v>
      </c>
      <c r="B43" s="29">
        <v>4</v>
      </c>
      <c r="C43" s="47"/>
      <c r="D43" s="47"/>
      <c r="E43" s="47" t="s">
        <v>140</v>
      </c>
      <c r="F43" s="47"/>
      <c r="G43" s="48"/>
      <c r="H43" s="47"/>
      <c r="I43" s="47"/>
      <c r="J43" s="47"/>
      <c r="K43" s="47"/>
      <c r="L43" s="48"/>
      <c r="M43" s="47"/>
      <c r="N43" s="47"/>
      <c r="O43" s="47"/>
      <c r="P43" s="47"/>
      <c r="Q43" s="48"/>
      <c r="R43" s="47"/>
      <c r="S43" s="47"/>
      <c r="T43" s="47"/>
      <c r="U43" s="47"/>
      <c r="V43" s="48"/>
      <c r="W43" s="47"/>
      <c r="X43" s="47"/>
      <c r="Y43" s="47"/>
      <c r="Z43" s="47"/>
      <c r="AA43" s="48"/>
      <c r="AB43" s="47"/>
      <c r="AC43" s="47"/>
      <c r="AD43" s="47"/>
      <c r="AE43" s="47" t="s">
        <v>40</v>
      </c>
      <c r="AF43" s="48"/>
      <c r="AG43" s="47"/>
      <c r="AH43" s="47" t="s">
        <v>60</v>
      </c>
      <c r="AI43" s="47"/>
      <c r="AJ43" s="47"/>
      <c r="AK43" s="48"/>
      <c r="AL43" s="32"/>
      <c r="AM43" s="33">
        <f t="shared" si="23"/>
        <v>0</v>
      </c>
      <c r="AN43" s="34">
        <f t="shared" si="23"/>
        <v>1</v>
      </c>
      <c r="AO43" s="35">
        <f t="shared" si="26"/>
        <v>1</v>
      </c>
      <c r="AP43" s="35">
        <f t="shared" si="26"/>
        <v>1</v>
      </c>
      <c r="AQ43" s="34">
        <f t="shared" si="24"/>
        <v>0</v>
      </c>
      <c r="AR43" s="217">
        <f t="shared" si="3"/>
        <v>3</v>
      </c>
      <c r="AS43" s="32"/>
      <c r="AT43" s="50">
        <f t="shared" si="25"/>
        <v>0</v>
      </c>
      <c r="AU43" s="51">
        <f t="shared" si="17"/>
        <v>0</v>
      </c>
      <c r="AV43" s="52">
        <f t="shared" si="18"/>
        <v>0</v>
      </c>
      <c r="AW43" s="53">
        <f t="shared" si="21"/>
        <v>0</v>
      </c>
      <c r="AX43" s="51">
        <f t="shared" si="22"/>
        <v>1</v>
      </c>
      <c r="AY43" s="40">
        <f t="shared" si="19"/>
        <v>1</v>
      </c>
      <c r="AZ43" s="41">
        <f t="shared" si="27"/>
        <v>1</v>
      </c>
      <c r="BB43" s="146">
        <f t="shared" si="28"/>
        <v>1</v>
      </c>
      <c r="BD43" s="33">
        <f t="shared" si="29"/>
        <v>0</v>
      </c>
      <c r="BE43" s="54">
        <f t="shared" si="30"/>
        <v>0</v>
      </c>
      <c r="BF43" s="55">
        <f t="shared" si="31"/>
        <v>0</v>
      </c>
      <c r="BG43" s="49">
        <f t="shared" si="32"/>
        <v>0</v>
      </c>
      <c r="BH43" s="46">
        <f t="shared" si="33"/>
        <v>0</v>
      </c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Y43" s="109"/>
      <c r="CZ43" s="106" t="s">
        <v>30</v>
      </c>
      <c r="DA43" s="107" t="str">
        <f t="array" ref="DA43:DT47">TRANSPOSE(CN7:CR26)</f>
        <v>Sangaré</v>
      </c>
      <c r="DB43" s="107" t="str">
        <v/>
      </c>
      <c r="DC43" s="107" t="str">
        <v/>
      </c>
      <c r="DD43" s="107" t="str">
        <v/>
      </c>
      <c r="DE43" s="107" t="str">
        <v/>
      </c>
      <c r="DF43" s="107" t="str">
        <v/>
      </c>
      <c r="DG43" s="107" t="str">
        <v/>
      </c>
      <c r="DH43" s="107" t="str">
        <v/>
      </c>
      <c r="DI43" s="107" t="str">
        <v/>
      </c>
      <c r="DJ43" s="107" t="str">
        <v/>
      </c>
      <c r="DK43" s="107" t="str">
        <v/>
      </c>
      <c r="DL43" s="107" t="str">
        <v/>
      </c>
      <c r="DM43" s="107" t="str">
        <v/>
      </c>
      <c r="DN43" s="107" t="str">
        <v/>
      </c>
      <c r="DO43" s="107" t="str">
        <v/>
      </c>
      <c r="DP43" s="107">
        <v>0</v>
      </c>
      <c r="DQ43" s="107">
        <v>0</v>
      </c>
      <c r="DR43" s="107">
        <v>0</v>
      </c>
      <c r="DS43" s="107">
        <v>0</v>
      </c>
      <c r="DT43" s="107">
        <v>0</v>
      </c>
      <c r="DU43" s="107" t="s">
        <v>25</v>
      </c>
      <c r="DV43" s="102"/>
    </row>
    <row r="44" spans="1:126" ht="17" x14ac:dyDescent="0.15">
      <c r="A44" s="28"/>
      <c r="B44" s="29"/>
      <c r="C44" s="47"/>
      <c r="D44" s="47"/>
      <c r="E44" s="47"/>
      <c r="F44" s="47"/>
      <c r="G44" s="48"/>
      <c r="H44" s="47"/>
      <c r="I44" s="47"/>
      <c r="J44" s="47"/>
      <c r="K44" s="47"/>
      <c r="L44" s="48"/>
      <c r="M44" s="47"/>
      <c r="N44" s="47"/>
      <c r="O44" s="47"/>
      <c r="P44" s="47"/>
      <c r="Q44" s="48"/>
      <c r="R44" s="47"/>
      <c r="S44" s="47"/>
      <c r="T44" s="47"/>
      <c r="U44" s="47"/>
      <c r="V44" s="48"/>
      <c r="W44" s="47"/>
      <c r="X44" s="47"/>
      <c r="Y44" s="47"/>
      <c r="Z44" s="47"/>
      <c r="AA44" s="48"/>
      <c r="AB44" s="47"/>
      <c r="AC44" s="47"/>
      <c r="AD44" s="47"/>
      <c r="AE44" s="47"/>
      <c r="AF44" s="48"/>
      <c r="AG44" s="47"/>
      <c r="AH44" s="47"/>
      <c r="AI44" s="47"/>
      <c r="AJ44" s="47"/>
      <c r="AK44" s="48"/>
      <c r="AL44" s="32"/>
      <c r="AM44" s="33">
        <f t="shared" ref="AM44:AN75" si="34">COUNTIFS($C$5:$AK$5,AM$5,$C44:$AK44,"A*")+COUNTIFS($C$5:$AK$5,AM$5,$C44:$AK44,"v*")+COUNTIFS($C$5:$AK$5,AM$5,$C44:$AK44,"oui")</f>
        <v>0</v>
      </c>
      <c r="AN44" s="34">
        <f t="shared" si="34"/>
        <v>0</v>
      </c>
      <c r="AO44" s="35">
        <f t="shared" si="26"/>
        <v>0</v>
      </c>
      <c r="AP44" s="35">
        <f t="shared" si="26"/>
        <v>0</v>
      </c>
      <c r="AQ44" s="34">
        <f t="shared" si="24"/>
        <v>0</v>
      </c>
      <c r="AR44" s="217">
        <f t="shared" si="3"/>
        <v>0</v>
      </c>
      <c r="AS44" s="32"/>
      <c r="AT44" s="50">
        <f t="shared" si="25"/>
        <v>0</v>
      </c>
      <c r="AU44" s="51">
        <f t="shared" si="17"/>
        <v>0</v>
      </c>
      <c r="AV44" s="52">
        <f t="shared" si="18"/>
        <v>0</v>
      </c>
      <c r="AW44" s="53">
        <f t="shared" si="21"/>
        <v>0</v>
      </c>
      <c r="AX44" s="51">
        <f t="shared" si="22"/>
        <v>0</v>
      </c>
      <c r="AY44" s="40">
        <f t="shared" si="19"/>
        <v>0</v>
      </c>
      <c r="AZ44" s="41">
        <f t="shared" si="27"/>
        <v>0</v>
      </c>
      <c r="BB44" s="146">
        <f t="shared" si="28"/>
        <v>0</v>
      </c>
      <c r="BD44" s="33">
        <f t="shared" si="29"/>
        <v>0</v>
      </c>
      <c r="BE44" s="54">
        <f t="shared" si="30"/>
        <v>0</v>
      </c>
      <c r="BF44" s="55">
        <f t="shared" si="31"/>
        <v>0</v>
      </c>
      <c r="BG44" s="49">
        <f t="shared" si="32"/>
        <v>0</v>
      </c>
      <c r="BH44" s="46">
        <f t="shared" si="33"/>
        <v>0</v>
      </c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Y44" s="109"/>
      <c r="CZ44" s="106" t="s">
        <v>31</v>
      </c>
      <c r="DA44" s="107" t="str">
        <v>Sowu</v>
      </c>
      <c r="DB44" s="107" t="str">
        <v/>
      </c>
      <c r="DC44" s="107" t="str">
        <v/>
      </c>
      <c r="DD44" s="107" t="str">
        <v/>
      </c>
      <c r="DE44" s="107" t="str">
        <v/>
      </c>
      <c r="DF44" s="107" t="str">
        <v/>
      </c>
      <c r="DG44" s="107" t="str">
        <v/>
      </c>
      <c r="DH44" s="107" t="str">
        <v/>
      </c>
      <c r="DI44" s="107" t="str">
        <v/>
      </c>
      <c r="DJ44" s="107" t="str">
        <v/>
      </c>
      <c r="DK44" s="107" t="str">
        <v/>
      </c>
      <c r="DL44" s="107" t="str">
        <v/>
      </c>
      <c r="DM44" s="107" t="str">
        <v/>
      </c>
      <c r="DN44" s="107" t="str">
        <v/>
      </c>
      <c r="DO44" s="107" t="str">
        <v/>
      </c>
      <c r="DP44" s="107">
        <v>0</v>
      </c>
      <c r="DQ44" s="107">
        <v>0</v>
      </c>
      <c r="DR44" s="107">
        <v>0</v>
      </c>
      <c r="DS44" s="107">
        <v>0</v>
      </c>
      <c r="DT44" s="107">
        <v>0</v>
      </c>
      <c r="DU44" s="107" t="s">
        <v>25</v>
      </c>
      <c r="DV44" s="102"/>
    </row>
    <row r="45" spans="1:126" ht="17" x14ac:dyDescent="0.15">
      <c r="A45" s="28"/>
      <c r="B45" s="29"/>
      <c r="C45" s="47"/>
      <c r="D45" s="47"/>
      <c r="E45" s="47"/>
      <c r="F45" s="47"/>
      <c r="G45" s="48"/>
      <c r="H45" s="47"/>
      <c r="I45" s="47"/>
      <c r="J45" s="47"/>
      <c r="K45" s="47"/>
      <c r="L45" s="48"/>
      <c r="M45" s="47"/>
      <c r="N45" s="47"/>
      <c r="O45" s="47"/>
      <c r="P45" s="47"/>
      <c r="Q45" s="48"/>
      <c r="R45" s="47"/>
      <c r="S45" s="47"/>
      <c r="T45" s="47"/>
      <c r="U45" s="47"/>
      <c r="V45" s="48"/>
      <c r="W45" s="47"/>
      <c r="X45" s="47"/>
      <c r="Y45" s="47"/>
      <c r="Z45" s="47"/>
      <c r="AA45" s="48"/>
      <c r="AB45" s="47"/>
      <c r="AC45" s="47"/>
      <c r="AD45" s="47"/>
      <c r="AE45" s="47"/>
      <c r="AF45" s="48"/>
      <c r="AG45" s="47"/>
      <c r="AH45" s="47"/>
      <c r="AI45" s="47"/>
      <c r="AJ45" s="47"/>
      <c r="AK45" s="48"/>
      <c r="AL45" s="32"/>
      <c r="AM45" s="33">
        <f t="shared" si="34"/>
        <v>0</v>
      </c>
      <c r="AN45" s="34">
        <f t="shared" si="34"/>
        <v>0</v>
      </c>
      <c r="AO45" s="35">
        <f t="shared" si="26"/>
        <v>0</v>
      </c>
      <c r="AP45" s="35">
        <f t="shared" si="26"/>
        <v>0</v>
      </c>
      <c r="AQ45" s="34">
        <f t="shared" si="24"/>
        <v>0</v>
      </c>
      <c r="AR45" s="217">
        <f t="shared" si="3"/>
        <v>0</v>
      </c>
      <c r="AS45" s="32"/>
      <c r="AT45" s="50">
        <f t="shared" si="25"/>
        <v>0</v>
      </c>
      <c r="AU45" s="51">
        <f t="shared" si="17"/>
        <v>0</v>
      </c>
      <c r="AV45" s="52">
        <f t="shared" si="18"/>
        <v>0</v>
      </c>
      <c r="AW45" s="53">
        <f t="shared" si="21"/>
        <v>0</v>
      </c>
      <c r="AX45" s="51">
        <f t="shared" si="22"/>
        <v>0</v>
      </c>
      <c r="AY45" s="40">
        <f t="shared" si="19"/>
        <v>0</v>
      </c>
      <c r="AZ45" s="41">
        <f t="shared" si="27"/>
        <v>0</v>
      </c>
      <c r="BB45" s="146">
        <f t="shared" si="28"/>
        <v>0</v>
      </c>
      <c r="BD45" s="33">
        <f t="shared" si="29"/>
        <v>0</v>
      </c>
      <c r="BE45" s="54">
        <f t="shared" si="30"/>
        <v>0</v>
      </c>
      <c r="BF45" s="55">
        <f t="shared" si="31"/>
        <v>0</v>
      </c>
      <c r="BG45" s="49">
        <f t="shared" si="32"/>
        <v>0</v>
      </c>
      <c r="BH45" s="46">
        <f t="shared" si="33"/>
        <v>0</v>
      </c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Y45" s="109">
        <f>'ex 05'!$AD99</f>
        <v>2</v>
      </c>
      <c r="CZ45" s="106" t="s">
        <v>32</v>
      </c>
      <c r="DA45" s="112" t="str">
        <v>Gabelle</v>
      </c>
      <c r="DB45" s="113" t="str">
        <v>Sowu</v>
      </c>
      <c r="DC45" s="113" t="str">
        <v/>
      </c>
      <c r="DD45" s="114" t="str">
        <v>Vigouroux</v>
      </c>
      <c r="DE45" s="107" t="str">
        <v/>
      </c>
      <c r="DF45" s="107" t="str">
        <v/>
      </c>
      <c r="DG45" s="107" t="str">
        <v/>
      </c>
      <c r="DH45" s="107" t="str">
        <v/>
      </c>
      <c r="DI45" s="107" t="str">
        <v/>
      </c>
      <c r="DJ45" s="107" t="str">
        <v/>
      </c>
      <c r="DK45" s="107" t="str">
        <v/>
      </c>
      <c r="DL45" s="107" t="str">
        <v/>
      </c>
      <c r="DM45" s="107" t="str">
        <v/>
      </c>
      <c r="DN45" s="107" t="str">
        <v/>
      </c>
      <c r="DO45" s="107" t="str">
        <v/>
      </c>
      <c r="DP45" s="107" t="str">
        <v/>
      </c>
      <c r="DQ45" s="107" t="str">
        <v/>
      </c>
      <c r="DR45" s="107" t="str">
        <v/>
      </c>
      <c r="DS45" s="107">
        <v>0</v>
      </c>
      <c r="DT45" s="107">
        <v>0</v>
      </c>
      <c r="DU45" s="107" t="s">
        <v>25</v>
      </c>
      <c r="DV45" s="102"/>
    </row>
    <row r="46" spans="1:126" ht="17" x14ac:dyDescent="0.15">
      <c r="A46" s="28"/>
      <c r="B46" s="29"/>
      <c r="C46" s="47"/>
      <c r="D46" s="47"/>
      <c r="E46" s="47"/>
      <c r="F46" s="47"/>
      <c r="G46" s="48"/>
      <c r="H46" s="47"/>
      <c r="I46" s="47"/>
      <c r="J46" s="47"/>
      <c r="K46" s="47"/>
      <c r="L46" s="48"/>
      <c r="M46" s="47"/>
      <c r="N46" s="47"/>
      <c r="O46" s="47"/>
      <c r="P46" s="47"/>
      <c r="Q46" s="48"/>
      <c r="R46" s="47"/>
      <c r="S46" s="47"/>
      <c r="T46" s="47"/>
      <c r="U46" s="47"/>
      <c r="V46" s="48"/>
      <c r="W46" s="47"/>
      <c r="X46" s="47"/>
      <c r="Y46" s="47"/>
      <c r="Z46" s="47"/>
      <c r="AA46" s="48"/>
      <c r="AB46" s="47"/>
      <c r="AC46" s="47"/>
      <c r="AD46" s="47"/>
      <c r="AE46" s="47"/>
      <c r="AF46" s="48"/>
      <c r="AG46" s="47"/>
      <c r="AH46" s="47"/>
      <c r="AI46" s="47"/>
      <c r="AJ46" s="47"/>
      <c r="AK46" s="48"/>
      <c r="AL46" s="32"/>
      <c r="AM46" s="33">
        <f t="shared" si="34"/>
        <v>0</v>
      </c>
      <c r="AN46" s="34">
        <f t="shared" si="34"/>
        <v>0</v>
      </c>
      <c r="AO46" s="35">
        <f t="shared" si="26"/>
        <v>0</v>
      </c>
      <c r="AP46" s="35">
        <f t="shared" si="26"/>
        <v>0</v>
      </c>
      <c r="AQ46" s="34">
        <f t="shared" si="24"/>
        <v>0</v>
      </c>
      <c r="AR46" s="217">
        <f t="shared" si="3"/>
        <v>0</v>
      </c>
      <c r="AS46" s="32"/>
      <c r="AT46" s="50">
        <f t="shared" si="25"/>
        <v>0</v>
      </c>
      <c r="AU46" s="51">
        <f t="shared" si="17"/>
        <v>0</v>
      </c>
      <c r="AV46" s="52">
        <f t="shared" si="18"/>
        <v>0</v>
      </c>
      <c r="AW46" s="53">
        <f t="shared" si="21"/>
        <v>0</v>
      </c>
      <c r="AX46" s="51">
        <f t="shared" si="22"/>
        <v>0</v>
      </c>
      <c r="AY46" s="40">
        <f t="shared" si="19"/>
        <v>0</v>
      </c>
      <c r="AZ46" s="41">
        <f t="shared" si="27"/>
        <v>0</v>
      </c>
      <c r="BA46" s="59"/>
      <c r="BB46" s="146">
        <f t="shared" si="28"/>
        <v>0</v>
      </c>
      <c r="BC46" s="59"/>
      <c r="BD46" s="33">
        <f t="shared" si="29"/>
        <v>0</v>
      </c>
      <c r="BE46" s="54">
        <f t="shared" si="30"/>
        <v>0</v>
      </c>
      <c r="BF46" s="55">
        <f t="shared" si="31"/>
        <v>0</v>
      </c>
      <c r="BG46" s="49">
        <f t="shared" si="32"/>
        <v>0</v>
      </c>
      <c r="BH46" s="46">
        <f t="shared" si="33"/>
        <v>0</v>
      </c>
      <c r="BI46" s="59"/>
      <c r="BJ46" s="59"/>
      <c r="BK46" s="59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Y46" s="109">
        <f>'ex 05'!$AE99</f>
        <v>4</v>
      </c>
      <c r="CZ46" s="106" t="s">
        <v>33</v>
      </c>
      <c r="DA46" s="115" t="str">
        <v>Gabelle</v>
      </c>
      <c r="DB46" s="116" t="str">
        <v>Le Goff</v>
      </c>
      <c r="DC46" s="116" t="str">
        <v>Tohno.T</v>
      </c>
      <c r="DD46" s="113" t="str">
        <v>Berton</v>
      </c>
      <c r="DE46" s="113" t="str">
        <v/>
      </c>
      <c r="DF46" s="107" t="str">
        <v>Sangaré</v>
      </c>
      <c r="DG46" s="107" t="str">
        <v/>
      </c>
      <c r="DH46" s="107" t="str">
        <v/>
      </c>
      <c r="DI46" s="107" t="str">
        <v/>
      </c>
      <c r="DJ46" s="107" t="str">
        <v/>
      </c>
      <c r="DK46" s="107" t="str">
        <v/>
      </c>
      <c r="DL46" s="107" t="str">
        <v/>
      </c>
      <c r="DM46" s="107" t="str">
        <v/>
      </c>
      <c r="DN46" s="107" t="str">
        <v/>
      </c>
      <c r="DO46" s="107" t="str">
        <v/>
      </c>
      <c r="DP46" s="107" t="str">
        <v/>
      </c>
      <c r="DQ46" s="107" t="str">
        <v/>
      </c>
      <c r="DR46" s="107" t="str">
        <v/>
      </c>
      <c r="DS46" s="107">
        <v>0</v>
      </c>
      <c r="DT46" s="107">
        <v>0</v>
      </c>
      <c r="DU46" s="107" t="s">
        <v>25</v>
      </c>
      <c r="DV46" s="102"/>
    </row>
    <row r="47" spans="1:126" ht="17" x14ac:dyDescent="0.15">
      <c r="A47" s="28"/>
      <c r="B47" s="29"/>
      <c r="C47" s="47"/>
      <c r="D47" s="47"/>
      <c r="E47" s="47"/>
      <c r="F47" s="47"/>
      <c r="G47" s="48"/>
      <c r="H47" s="47"/>
      <c r="I47" s="47"/>
      <c r="J47" s="47"/>
      <c r="K47" s="47"/>
      <c r="L47" s="48"/>
      <c r="M47" s="47"/>
      <c r="N47" s="47"/>
      <c r="O47" s="47"/>
      <c r="P47" s="47"/>
      <c r="Q47" s="48"/>
      <c r="R47" s="47"/>
      <c r="S47" s="47"/>
      <c r="T47" s="47"/>
      <c r="U47" s="47"/>
      <c r="V47" s="48"/>
      <c r="W47" s="47"/>
      <c r="X47" s="47"/>
      <c r="Y47" s="47"/>
      <c r="Z47" s="47"/>
      <c r="AA47" s="48"/>
      <c r="AB47" s="47"/>
      <c r="AC47" s="47"/>
      <c r="AD47" s="47"/>
      <c r="AE47" s="47"/>
      <c r="AF47" s="48"/>
      <c r="AG47" s="47"/>
      <c r="AH47" s="47"/>
      <c r="AI47" s="47"/>
      <c r="AJ47" s="47"/>
      <c r="AK47" s="48"/>
      <c r="AL47" s="32"/>
      <c r="AM47" s="33">
        <f t="shared" si="34"/>
        <v>0</v>
      </c>
      <c r="AN47" s="34">
        <f t="shared" si="34"/>
        <v>0</v>
      </c>
      <c r="AO47" s="35">
        <f t="shared" si="26"/>
        <v>0</v>
      </c>
      <c r="AP47" s="35">
        <f t="shared" si="26"/>
        <v>0</v>
      </c>
      <c r="AQ47" s="34">
        <f t="shared" si="24"/>
        <v>0</v>
      </c>
      <c r="AR47" s="217">
        <f t="shared" si="3"/>
        <v>0</v>
      </c>
      <c r="AS47" s="32"/>
      <c r="AT47" s="50">
        <f t="shared" si="25"/>
        <v>0</v>
      </c>
      <c r="AU47" s="51">
        <f t="shared" si="17"/>
        <v>0</v>
      </c>
      <c r="AV47" s="52">
        <f t="shared" si="18"/>
        <v>0</v>
      </c>
      <c r="AW47" s="53">
        <f t="shared" si="21"/>
        <v>0</v>
      </c>
      <c r="AX47" s="51">
        <f t="shared" si="22"/>
        <v>0</v>
      </c>
      <c r="AY47" s="40">
        <f t="shared" si="19"/>
        <v>0</v>
      </c>
      <c r="AZ47" s="41">
        <f t="shared" si="27"/>
        <v>0</v>
      </c>
      <c r="BA47" s="59"/>
      <c r="BB47" s="146">
        <f t="shared" si="28"/>
        <v>0</v>
      </c>
      <c r="BC47" s="59"/>
      <c r="BD47" s="33">
        <f t="shared" si="29"/>
        <v>0</v>
      </c>
      <c r="BE47" s="54">
        <f t="shared" si="30"/>
        <v>0</v>
      </c>
      <c r="BF47" s="55">
        <f t="shared" si="31"/>
        <v>0</v>
      </c>
      <c r="BG47" s="49">
        <f t="shared" si="32"/>
        <v>0</v>
      </c>
      <c r="BH47" s="46">
        <f t="shared" si="33"/>
        <v>0</v>
      </c>
      <c r="BI47" s="59"/>
      <c r="BJ47" s="59"/>
      <c r="BK47" s="59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Y47" s="109"/>
      <c r="CZ47" s="106" t="s">
        <v>34</v>
      </c>
      <c r="DA47" s="107" t="str">
        <v>Gendre</v>
      </c>
      <c r="DB47" s="107" t="str">
        <v/>
      </c>
      <c r="DC47" s="107" t="str">
        <v/>
      </c>
      <c r="DD47" s="107" t="str">
        <v/>
      </c>
      <c r="DE47" s="107" t="str">
        <v/>
      </c>
      <c r="DF47" s="107" t="str">
        <v/>
      </c>
      <c r="DG47" s="107" t="str">
        <v/>
      </c>
      <c r="DH47" s="107" t="str">
        <v/>
      </c>
      <c r="DI47" s="107" t="str">
        <v/>
      </c>
      <c r="DJ47" s="107" t="str">
        <v/>
      </c>
      <c r="DK47" s="107" t="str">
        <v/>
      </c>
      <c r="DL47" s="107" t="str">
        <v/>
      </c>
      <c r="DM47" s="107" t="str">
        <v/>
      </c>
      <c r="DN47" s="107">
        <v>0</v>
      </c>
      <c r="DO47" s="107">
        <v>0</v>
      </c>
      <c r="DP47" s="107">
        <v>0</v>
      </c>
      <c r="DQ47" s="107">
        <v>0</v>
      </c>
      <c r="DR47" s="107">
        <v>0</v>
      </c>
      <c r="DS47" s="107">
        <v>0</v>
      </c>
      <c r="DT47" s="107">
        <v>0</v>
      </c>
      <c r="DU47" s="107" t="s">
        <v>25</v>
      </c>
      <c r="DV47" s="102"/>
    </row>
    <row r="48" spans="1:126" ht="17" x14ac:dyDescent="0.15">
      <c r="A48" s="28"/>
      <c r="B48" s="29"/>
      <c r="C48" s="47"/>
      <c r="D48" s="47"/>
      <c r="E48" s="47"/>
      <c r="F48" s="47"/>
      <c r="G48" s="48"/>
      <c r="H48" s="47"/>
      <c r="I48" s="47"/>
      <c r="J48" s="47"/>
      <c r="K48" s="47"/>
      <c r="L48" s="48"/>
      <c r="M48" s="47"/>
      <c r="N48" s="47"/>
      <c r="O48" s="47"/>
      <c r="P48" s="47"/>
      <c r="Q48" s="48"/>
      <c r="R48" s="47"/>
      <c r="S48" s="47"/>
      <c r="T48" s="47"/>
      <c r="U48" s="47"/>
      <c r="V48" s="48"/>
      <c r="W48" s="47"/>
      <c r="X48" s="47"/>
      <c r="Y48" s="47"/>
      <c r="Z48" s="47"/>
      <c r="AA48" s="48"/>
      <c r="AB48" s="47"/>
      <c r="AC48" s="47"/>
      <c r="AD48" s="47"/>
      <c r="AE48" s="47"/>
      <c r="AF48" s="48"/>
      <c r="AG48" s="47"/>
      <c r="AH48" s="47"/>
      <c r="AI48" s="47"/>
      <c r="AJ48" s="47"/>
      <c r="AK48" s="48"/>
      <c r="AL48" s="32"/>
      <c r="AM48" s="33">
        <f t="shared" si="34"/>
        <v>0</v>
      </c>
      <c r="AN48" s="34">
        <f t="shared" si="34"/>
        <v>0</v>
      </c>
      <c r="AO48" s="35">
        <f t="shared" si="26"/>
        <v>0</v>
      </c>
      <c r="AP48" s="35">
        <f t="shared" si="26"/>
        <v>0</v>
      </c>
      <c r="AQ48" s="34">
        <f t="shared" si="24"/>
        <v>0</v>
      </c>
      <c r="AR48" s="217">
        <f t="shared" si="3"/>
        <v>0</v>
      </c>
      <c r="AS48" s="32"/>
      <c r="AT48" s="50">
        <f t="shared" si="25"/>
        <v>0</v>
      </c>
      <c r="AU48" s="51">
        <f t="shared" si="17"/>
        <v>0</v>
      </c>
      <c r="AV48" s="52">
        <f t="shared" si="18"/>
        <v>0</v>
      </c>
      <c r="AW48" s="53">
        <f t="shared" si="21"/>
        <v>0</v>
      </c>
      <c r="AX48" s="51">
        <f t="shared" si="22"/>
        <v>0</v>
      </c>
      <c r="AY48" s="40">
        <f t="shared" si="19"/>
        <v>0</v>
      </c>
      <c r="AZ48" s="41">
        <f t="shared" si="27"/>
        <v>0</v>
      </c>
      <c r="BA48" s="59"/>
      <c r="BB48" s="146">
        <f t="shared" si="28"/>
        <v>0</v>
      </c>
      <c r="BC48" s="59"/>
      <c r="BD48" s="33">
        <f t="shared" si="29"/>
        <v>0</v>
      </c>
      <c r="BE48" s="54">
        <f t="shared" si="30"/>
        <v>0</v>
      </c>
      <c r="BF48" s="55">
        <f t="shared" si="31"/>
        <v>0</v>
      </c>
      <c r="BG48" s="49">
        <f t="shared" si="32"/>
        <v>0</v>
      </c>
      <c r="BH48" s="46">
        <f t="shared" si="33"/>
        <v>0</v>
      </c>
      <c r="BI48" s="59"/>
      <c r="BJ48" s="59"/>
      <c r="BK48" s="59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Y48" s="109"/>
      <c r="CZ48" s="108"/>
      <c r="DA48" s="108"/>
      <c r="DB48" s="108"/>
      <c r="DC48" s="108"/>
      <c r="DD48" s="108"/>
      <c r="DE48" s="108"/>
      <c r="DF48" s="108"/>
      <c r="DG48" s="108"/>
      <c r="DH48" s="108"/>
      <c r="DI48" s="108"/>
      <c r="DJ48" s="108"/>
      <c r="DK48" s="108"/>
      <c r="DL48" s="108"/>
      <c r="DM48" s="108"/>
      <c r="DN48" s="108"/>
      <c r="DO48" s="108"/>
      <c r="DP48" s="108"/>
      <c r="DQ48" s="108"/>
      <c r="DR48" s="108"/>
      <c r="DS48" s="108"/>
      <c r="DT48" s="108"/>
      <c r="DU48" s="108"/>
      <c r="DV48" s="102"/>
    </row>
    <row r="49" spans="1:126" ht="17" x14ac:dyDescent="0.15">
      <c r="A49" s="57"/>
      <c r="B49" s="58"/>
      <c r="C49" s="47"/>
      <c r="D49" s="47"/>
      <c r="E49" s="47"/>
      <c r="F49" s="47"/>
      <c r="G49" s="48"/>
      <c r="H49" s="47"/>
      <c r="I49" s="47"/>
      <c r="J49" s="47"/>
      <c r="K49" s="47"/>
      <c r="L49" s="48"/>
      <c r="M49" s="47"/>
      <c r="N49" s="47"/>
      <c r="O49" s="47"/>
      <c r="P49" s="47"/>
      <c r="Q49" s="48"/>
      <c r="R49" s="47"/>
      <c r="S49" s="47"/>
      <c r="T49" s="47"/>
      <c r="U49" s="47"/>
      <c r="V49" s="48"/>
      <c r="W49" s="47"/>
      <c r="X49" s="47"/>
      <c r="Y49" s="47"/>
      <c r="Z49" s="47"/>
      <c r="AA49" s="48"/>
      <c r="AB49" s="47"/>
      <c r="AC49" s="47"/>
      <c r="AD49" s="47"/>
      <c r="AE49" s="47"/>
      <c r="AF49" s="48"/>
      <c r="AG49" s="47"/>
      <c r="AH49" s="47"/>
      <c r="AI49" s="47"/>
      <c r="AJ49" s="47"/>
      <c r="AK49" s="48"/>
      <c r="AL49" s="32"/>
      <c r="AM49" s="33">
        <f t="shared" si="34"/>
        <v>0</v>
      </c>
      <c r="AN49" s="34">
        <f t="shared" si="34"/>
        <v>0</v>
      </c>
      <c r="AO49" s="35">
        <f t="shared" si="26"/>
        <v>0</v>
      </c>
      <c r="AP49" s="35">
        <f t="shared" si="26"/>
        <v>0</v>
      </c>
      <c r="AQ49" s="34">
        <f t="shared" si="24"/>
        <v>0</v>
      </c>
      <c r="AR49" s="217">
        <f t="shared" si="3"/>
        <v>0</v>
      </c>
      <c r="AS49" s="32"/>
      <c r="AT49" s="50">
        <f t="shared" si="25"/>
        <v>0</v>
      </c>
      <c r="AU49" s="51">
        <f t="shared" si="17"/>
        <v>0</v>
      </c>
      <c r="AV49" s="52">
        <f t="shared" si="18"/>
        <v>0</v>
      </c>
      <c r="AW49" s="53">
        <f t="shared" si="21"/>
        <v>0</v>
      </c>
      <c r="AX49" s="51">
        <f t="shared" si="22"/>
        <v>0</v>
      </c>
      <c r="AY49" s="40">
        <f t="shared" si="19"/>
        <v>0</v>
      </c>
      <c r="AZ49" s="41">
        <f t="shared" si="27"/>
        <v>0</v>
      </c>
      <c r="BA49" s="59"/>
      <c r="BB49" s="146">
        <f t="shared" si="28"/>
        <v>0</v>
      </c>
      <c r="BC49" s="59"/>
      <c r="BD49" s="33">
        <f t="shared" si="29"/>
        <v>0</v>
      </c>
      <c r="BE49" s="54">
        <f t="shared" si="30"/>
        <v>0</v>
      </c>
      <c r="BF49" s="55">
        <f t="shared" si="31"/>
        <v>0</v>
      </c>
      <c r="BG49" s="49">
        <f t="shared" si="32"/>
        <v>0</v>
      </c>
      <c r="BH49" s="46">
        <f t="shared" si="33"/>
        <v>0</v>
      </c>
      <c r="BI49" s="59"/>
      <c r="BJ49" s="59"/>
      <c r="BK49" s="59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Y49" s="109"/>
      <c r="CZ49" s="307">
        <f>CZ42+1</f>
        <v>43135</v>
      </c>
      <c r="DA49" s="308"/>
      <c r="DB49" s="308"/>
      <c r="DC49" s="308"/>
      <c r="DD49" s="308"/>
      <c r="DE49" s="308"/>
      <c r="DF49" s="308"/>
      <c r="DG49" s="308"/>
      <c r="DH49" s="308"/>
      <c r="DI49" s="308"/>
      <c r="DJ49" s="308"/>
      <c r="DK49" s="308"/>
      <c r="DL49" s="308"/>
      <c r="DM49" s="308"/>
      <c r="DN49" s="308"/>
      <c r="DO49" s="308"/>
      <c r="DP49" s="308"/>
      <c r="DQ49" s="308"/>
      <c r="DR49" s="308"/>
      <c r="DS49" s="308"/>
      <c r="DT49" s="308"/>
      <c r="DU49" s="309"/>
      <c r="DV49" s="102"/>
    </row>
    <row r="50" spans="1:126" ht="17" x14ac:dyDescent="0.15">
      <c r="A50" s="57"/>
      <c r="B50" s="58"/>
      <c r="C50" s="47"/>
      <c r="D50" s="47"/>
      <c r="E50" s="47"/>
      <c r="F50" s="47"/>
      <c r="G50" s="48"/>
      <c r="H50" s="47"/>
      <c r="I50" s="47"/>
      <c r="J50" s="47"/>
      <c r="K50" s="47"/>
      <c r="L50" s="48"/>
      <c r="M50" s="47"/>
      <c r="N50" s="47"/>
      <c r="O50" s="47"/>
      <c r="P50" s="47"/>
      <c r="Q50" s="48"/>
      <c r="R50" s="47"/>
      <c r="S50" s="47"/>
      <c r="T50" s="47"/>
      <c r="U50" s="47"/>
      <c r="V50" s="48"/>
      <c r="W50" s="47"/>
      <c r="X50" s="47"/>
      <c r="Y50" s="47"/>
      <c r="Z50" s="47"/>
      <c r="AA50" s="48"/>
      <c r="AB50" s="47"/>
      <c r="AC50" s="47"/>
      <c r="AD50" s="47"/>
      <c r="AE50" s="47"/>
      <c r="AF50" s="48"/>
      <c r="AG50" s="47"/>
      <c r="AH50" s="47"/>
      <c r="AI50" s="47"/>
      <c r="AJ50" s="47"/>
      <c r="AK50" s="48"/>
      <c r="AL50" s="32"/>
      <c r="AM50" s="33">
        <f t="shared" si="34"/>
        <v>0</v>
      </c>
      <c r="AN50" s="34">
        <f t="shared" si="34"/>
        <v>0</v>
      </c>
      <c r="AO50" s="35">
        <f t="shared" si="26"/>
        <v>0</v>
      </c>
      <c r="AP50" s="35">
        <f t="shared" si="26"/>
        <v>0</v>
      </c>
      <c r="AQ50" s="34">
        <f t="shared" si="24"/>
        <v>0</v>
      </c>
      <c r="AR50" s="217">
        <f t="shared" si="3"/>
        <v>0</v>
      </c>
      <c r="AS50" s="32"/>
      <c r="AT50" s="50">
        <f t="shared" si="25"/>
        <v>0</v>
      </c>
      <c r="AU50" s="51">
        <f t="shared" si="17"/>
        <v>0</v>
      </c>
      <c r="AV50" s="52">
        <f t="shared" si="18"/>
        <v>0</v>
      </c>
      <c r="AW50" s="53">
        <f t="shared" si="21"/>
        <v>0</v>
      </c>
      <c r="AX50" s="51">
        <f t="shared" si="22"/>
        <v>0</v>
      </c>
      <c r="AY50" s="40">
        <f t="shared" si="19"/>
        <v>0</v>
      </c>
      <c r="AZ50" s="41">
        <f t="shared" si="27"/>
        <v>0</v>
      </c>
      <c r="BA50" s="59"/>
      <c r="BB50" s="146">
        <f t="shared" si="28"/>
        <v>0</v>
      </c>
      <c r="BC50" s="59"/>
      <c r="BD50" s="33">
        <f t="shared" si="29"/>
        <v>0</v>
      </c>
      <c r="BE50" s="54">
        <f t="shared" si="30"/>
        <v>0</v>
      </c>
      <c r="BF50" s="55">
        <f t="shared" si="31"/>
        <v>0</v>
      </c>
      <c r="BG50" s="49">
        <f t="shared" si="32"/>
        <v>0</v>
      </c>
      <c r="BH50" s="46">
        <f t="shared" si="33"/>
        <v>0</v>
      </c>
      <c r="BI50" s="59"/>
      <c r="BJ50" s="59"/>
      <c r="BK50" s="59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Y50" s="109"/>
      <c r="CZ50" s="106" t="s">
        <v>30</v>
      </c>
      <c r="DA50" s="107" t="str">
        <f t="array" ref="DA50:DT54">TRANSPOSE(CS7:CW26)</f>
        <v>Diantété</v>
      </c>
      <c r="DB50" s="107" t="str">
        <v/>
      </c>
      <c r="DC50" s="107" t="str">
        <v/>
      </c>
      <c r="DD50" s="107" t="str">
        <v/>
      </c>
      <c r="DE50" s="107" t="str">
        <v/>
      </c>
      <c r="DF50" s="107" t="str">
        <v/>
      </c>
      <c r="DG50" s="107" t="str">
        <v/>
      </c>
      <c r="DH50" s="107" t="str">
        <v/>
      </c>
      <c r="DI50" s="107" t="str">
        <v/>
      </c>
      <c r="DJ50" s="107" t="str">
        <v/>
      </c>
      <c r="DK50" s="107" t="str">
        <v/>
      </c>
      <c r="DL50" s="107" t="str">
        <v/>
      </c>
      <c r="DM50" s="107" t="str">
        <v/>
      </c>
      <c r="DN50" s="107" t="str">
        <v/>
      </c>
      <c r="DO50" s="107" t="str">
        <v/>
      </c>
      <c r="DP50" s="107">
        <v>0</v>
      </c>
      <c r="DQ50" s="107">
        <v>0</v>
      </c>
      <c r="DR50" s="107">
        <v>0</v>
      </c>
      <c r="DS50" s="107">
        <v>0</v>
      </c>
      <c r="DT50" s="107">
        <v>0</v>
      </c>
      <c r="DU50" s="107" t="s">
        <v>25</v>
      </c>
      <c r="DV50" s="102"/>
    </row>
    <row r="51" spans="1:126" ht="17" x14ac:dyDescent="0.15">
      <c r="A51" s="57"/>
      <c r="B51" s="58"/>
      <c r="C51" s="47"/>
      <c r="D51" s="47"/>
      <c r="E51" s="47"/>
      <c r="F51" s="47"/>
      <c r="G51" s="48"/>
      <c r="H51" s="47"/>
      <c r="I51" s="47"/>
      <c r="J51" s="47"/>
      <c r="K51" s="47"/>
      <c r="L51" s="48"/>
      <c r="M51" s="47"/>
      <c r="N51" s="47"/>
      <c r="O51" s="47"/>
      <c r="P51" s="47"/>
      <c r="Q51" s="48"/>
      <c r="R51" s="47"/>
      <c r="S51" s="47"/>
      <c r="T51" s="47"/>
      <c r="U51" s="47"/>
      <c r="V51" s="48"/>
      <c r="W51" s="47"/>
      <c r="X51" s="47"/>
      <c r="Y51" s="47"/>
      <c r="Z51" s="47"/>
      <c r="AA51" s="48"/>
      <c r="AB51" s="47"/>
      <c r="AC51" s="47"/>
      <c r="AD51" s="47"/>
      <c r="AE51" s="47"/>
      <c r="AF51" s="48"/>
      <c r="AG51" s="47"/>
      <c r="AH51" s="47"/>
      <c r="AI51" s="47"/>
      <c r="AJ51" s="47"/>
      <c r="AK51" s="48"/>
      <c r="AL51" s="32"/>
      <c r="AM51" s="33">
        <f t="shared" si="34"/>
        <v>0</v>
      </c>
      <c r="AN51" s="34">
        <f t="shared" si="34"/>
        <v>0</v>
      </c>
      <c r="AO51" s="35">
        <f t="shared" si="26"/>
        <v>0</v>
      </c>
      <c r="AP51" s="35">
        <f t="shared" si="26"/>
        <v>0</v>
      </c>
      <c r="AQ51" s="34">
        <f t="shared" si="24"/>
        <v>0</v>
      </c>
      <c r="AR51" s="217">
        <f t="shared" si="3"/>
        <v>0</v>
      </c>
      <c r="AS51" s="32"/>
      <c r="AT51" s="50">
        <f t="shared" si="25"/>
        <v>0</v>
      </c>
      <c r="AU51" s="51">
        <f t="shared" si="17"/>
        <v>0</v>
      </c>
      <c r="AV51" s="52">
        <f t="shared" si="18"/>
        <v>0</v>
      </c>
      <c r="AW51" s="53">
        <f t="shared" si="21"/>
        <v>0</v>
      </c>
      <c r="AX51" s="51">
        <f t="shared" si="22"/>
        <v>0</v>
      </c>
      <c r="AY51" s="40">
        <f t="shared" si="19"/>
        <v>0</v>
      </c>
      <c r="AZ51" s="41">
        <f t="shared" si="27"/>
        <v>0</v>
      </c>
      <c r="BA51" s="59"/>
      <c r="BB51" s="146">
        <f t="shared" si="28"/>
        <v>0</v>
      </c>
      <c r="BC51" s="59"/>
      <c r="BD51" s="33">
        <f t="shared" si="29"/>
        <v>0</v>
      </c>
      <c r="BE51" s="54">
        <f t="shared" si="30"/>
        <v>0</v>
      </c>
      <c r="BF51" s="55">
        <f t="shared" si="31"/>
        <v>0</v>
      </c>
      <c r="BG51" s="49">
        <f t="shared" si="32"/>
        <v>0</v>
      </c>
      <c r="BH51" s="46">
        <f t="shared" si="33"/>
        <v>0</v>
      </c>
      <c r="BI51" s="59"/>
      <c r="BJ51" s="59"/>
      <c r="BK51" s="59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Y51" s="109"/>
      <c r="CZ51" s="106" t="s">
        <v>31</v>
      </c>
      <c r="DA51" s="107" t="str">
        <v>Berton</v>
      </c>
      <c r="DB51" s="107" t="str">
        <v/>
      </c>
      <c r="DC51" s="107" t="str">
        <v/>
      </c>
      <c r="DD51" s="107" t="str">
        <v/>
      </c>
      <c r="DE51" s="107" t="str">
        <v/>
      </c>
      <c r="DF51" s="107" t="str">
        <v/>
      </c>
      <c r="DG51" s="107" t="str">
        <v/>
      </c>
      <c r="DH51" s="107" t="str">
        <v/>
      </c>
      <c r="DI51" s="107" t="str">
        <v/>
      </c>
      <c r="DJ51" s="107" t="str">
        <v/>
      </c>
      <c r="DK51" s="107" t="str">
        <v/>
      </c>
      <c r="DL51" s="107" t="str">
        <v/>
      </c>
      <c r="DM51" s="107" t="str">
        <v/>
      </c>
      <c r="DN51" s="107" t="str">
        <v/>
      </c>
      <c r="DO51" s="107" t="str">
        <v/>
      </c>
      <c r="DP51" s="107">
        <v>0</v>
      </c>
      <c r="DQ51" s="107">
        <v>0</v>
      </c>
      <c r="DR51" s="107">
        <v>0</v>
      </c>
      <c r="DS51" s="107">
        <v>0</v>
      </c>
      <c r="DT51" s="107">
        <v>0</v>
      </c>
      <c r="DU51" s="107" t="s">
        <v>25</v>
      </c>
      <c r="DV51" s="102"/>
    </row>
    <row r="52" spans="1:126" ht="17" x14ac:dyDescent="0.15">
      <c r="A52" s="57"/>
      <c r="B52" s="58"/>
      <c r="C52" s="47"/>
      <c r="D52" s="47"/>
      <c r="E52" s="47"/>
      <c r="F52" s="47"/>
      <c r="G52" s="48"/>
      <c r="H52" s="47"/>
      <c r="I52" s="47"/>
      <c r="J52" s="47"/>
      <c r="K52" s="47"/>
      <c r="L52" s="48"/>
      <c r="M52" s="47"/>
      <c r="N52" s="47"/>
      <c r="O52" s="47"/>
      <c r="P52" s="47"/>
      <c r="Q52" s="48"/>
      <c r="R52" s="47"/>
      <c r="S52" s="47"/>
      <c r="T52" s="47"/>
      <c r="U52" s="47"/>
      <c r="V52" s="48"/>
      <c r="W52" s="47"/>
      <c r="X52" s="47"/>
      <c r="Y52" s="47"/>
      <c r="Z52" s="47"/>
      <c r="AA52" s="48"/>
      <c r="AB52" s="47"/>
      <c r="AC52" s="47"/>
      <c r="AD52" s="47"/>
      <c r="AE52" s="47"/>
      <c r="AF52" s="48"/>
      <c r="AG52" s="47"/>
      <c r="AH52" s="47"/>
      <c r="AI52" s="47"/>
      <c r="AJ52" s="47"/>
      <c r="AK52" s="48"/>
      <c r="AL52" s="32"/>
      <c r="AM52" s="33">
        <f t="shared" si="34"/>
        <v>0</v>
      </c>
      <c r="AN52" s="34">
        <f t="shared" si="34"/>
        <v>0</v>
      </c>
      <c r="AO52" s="35">
        <f t="shared" si="26"/>
        <v>0</v>
      </c>
      <c r="AP52" s="35">
        <f t="shared" si="26"/>
        <v>0</v>
      </c>
      <c r="AQ52" s="34">
        <f t="shared" si="24"/>
        <v>0</v>
      </c>
      <c r="AR52" s="217">
        <f t="shared" si="3"/>
        <v>0</v>
      </c>
      <c r="AS52" s="32"/>
      <c r="AT52" s="50">
        <f t="shared" si="25"/>
        <v>0</v>
      </c>
      <c r="AU52" s="51">
        <f t="shared" si="17"/>
        <v>0</v>
      </c>
      <c r="AV52" s="52">
        <f t="shared" si="18"/>
        <v>0</v>
      </c>
      <c r="AW52" s="53">
        <f t="shared" si="21"/>
        <v>0</v>
      </c>
      <c r="AX52" s="51">
        <f t="shared" si="22"/>
        <v>0</v>
      </c>
      <c r="AY52" s="40">
        <f t="shared" si="19"/>
        <v>0</v>
      </c>
      <c r="AZ52" s="41">
        <f t="shared" si="27"/>
        <v>0</v>
      </c>
      <c r="BA52" s="59"/>
      <c r="BB52" s="146">
        <f t="shared" si="28"/>
        <v>0</v>
      </c>
      <c r="BC52" s="59"/>
      <c r="BD52" s="33">
        <f t="shared" si="29"/>
        <v>0</v>
      </c>
      <c r="BE52" s="54">
        <f t="shared" si="30"/>
        <v>0</v>
      </c>
      <c r="BF52" s="55">
        <f t="shared" si="31"/>
        <v>0</v>
      </c>
      <c r="BG52" s="49">
        <f t="shared" si="32"/>
        <v>0</v>
      </c>
      <c r="BH52" s="46">
        <f t="shared" si="33"/>
        <v>0</v>
      </c>
      <c r="BI52" s="59"/>
      <c r="BJ52" s="59"/>
      <c r="BK52" s="59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Y52" s="109">
        <f>'ex 05'!$AI99</f>
        <v>2</v>
      </c>
      <c r="CZ52" s="106" t="s">
        <v>32</v>
      </c>
      <c r="DA52" s="112" t="str">
        <v>Xu</v>
      </c>
      <c r="DB52" s="113" t="str">
        <v>Jamme</v>
      </c>
      <c r="DC52" s="113" t="str">
        <v/>
      </c>
      <c r="DD52" s="114" t="str">
        <v>Delort</v>
      </c>
      <c r="DE52" s="107" t="str">
        <v/>
      </c>
      <c r="DF52" s="107" t="str">
        <v/>
      </c>
      <c r="DG52" s="107" t="str">
        <v/>
      </c>
      <c r="DH52" s="107" t="str">
        <v/>
      </c>
      <c r="DI52" s="107" t="str">
        <v/>
      </c>
      <c r="DJ52" s="107" t="str">
        <v/>
      </c>
      <c r="DK52" s="107" t="str">
        <v/>
      </c>
      <c r="DL52" s="107" t="str">
        <v/>
      </c>
      <c r="DM52" s="107" t="str">
        <v/>
      </c>
      <c r="DN52" s="107" t="str">
        <v/>
      </c>
      <c r="DO52" s="107" t="str">
        <v/>
      </c>
      <c r="DP52" s="107" t="str">
        <v/>
      </c>
      <c r="DQ52" s="107" t="str">
        <v/>
      </c>
      <c r="DR52" s="107" t="str">
        <v/>
      </c>
      <c r="DS52" s="107">
        <v>0</v>
      </c>
      <c r="DT52" s="107">
        <v>0</v>
      </c>
      <c r="DU52" s="107" t="s">
        <v>25</v>
      </c>
      <c r="DV52" s="102"/>
    </row>
    <row r="53" spans="1:126" ht="17" x14ac:dyDescent="0.15">
      <c r="A53" s="57"/>
      <c r="B53" s="58"/>
      <c r="C53" s="47"/>
      <c r="D53" s="47"/>
      <c r="E53" s="47"/>
      <c r="F53" s="47"/>
      <c r="G53" s="48"/>
      <c r="H53" s="47"/>
      <c r="I53" s="47"/>
      <c r="J53" s="47"/>
      <c r="K53" s="47"/>
      <c r="L53" s="48"/>
      <c r="M53" s="47"/>
      <c r="N53" s="47"/>
      <c r="O53" s="47"/>
      <c r="P53" s="47"/>
      <c r="Q53" s="48"/>
      <c r="R53" s="47"/>
      <c r="S53" s="47"/>
      <c r="T53" s="47"/>
      <c r="U53" s="47"/>
      <c r="V53" s="48"/>
      <c r="W53" s="47"/>
      <c r="X53" s="47"/>
      <c r="Y53" s="47"/>
      <c r="Z53" s="47"/>
      <c r="AA53" s="48"/>
      <c r="AB53" s="47"/>
      <c r="AC53" s="47"/>
      <c r="AD53" s="47"/>
      <c r="AE53" s="47"/>
      <c r="AF53" s="48"/>
      <c r="AG53" s="47"/>
      <c r="AH53" s="47"/>
      <c r="AI53" s="47"/>
      <c r="AJ53" s="47"/>
      <c r="AK53" s="48"/>
      <c r="AL53" s="32"/>
      <c r="AM53" s="33">
        <f t="shared" si="34"/>
        <v>0</v>
      </c>
      <c r="AN53" s="34">
        <f t="shared" si="34"/>
        <v>0</v>
      </c>
      <c r="AO53" s="35">
        <f t="shared" si="26"/>
        <v>0</v>
      </c>
      <c r="AP53" s="35">
        <f t="shared" si="26"/>
        <v>0</v>
      </c>
      <c r="AQ53" s="34">
        <f t="shared" si="24"/>
        <v>0</v>
      </c>
      <c r="AR53" s="217">
        <f t="shared" si="3"/>
        <v>0</v>
      </c>
      <c r="AS53" s="32"/>
      <c r="AT53" s="50">
        <f t="shared" si="25"/>
        <v>0</v>
      </c>
      <c r="AU53" s="51">
        <f t="shared" si="17"/>
        <v>0</v>
      </c>
      <c r="AV53" s="52">
        <f t="shared" si="18"/>
        <v>0</v>
      </c>
      <c r="AW53" s="53">
        <f t="shared" si="21"/>
        <v>0</v>
      </c>
      <c r="AX53" s="51">
        <f t="shared" si="22"/>
        <v>0</v>
      </c>
      <c r="AY53" s="40">
        <f t="shared" si="19"/>
        <v>0</v>
      </c>
      <c r="AZ53" s="41">
        <f t="shared" si="27"/>
        <v>0</v>
      </c>
      <c r="BA53" s="59"/>
      <c r="BB53" s="146">
        <f t="shared" si="28"/>
        <v>0</v>
      </c>
      <c r="BC53" s="59"/>
      <c r="BD53" s="33">
        <f t="shared" si="29"/>
        <v>0</v>
      </c>
      <c r="BE53" s="54">
        <f t="shared" si="30"/>
        <v>0</v>
      </c>
      <c r="BF53" s="55">
        <f t="shared" si="31"/>
        <v>0</v>
      </c>
      <c r="BG53" s="49">
        <f t="shared" si="32"/>
        <v>0</v>
      </c>
      <c r="BH53" s="46">
        <f t="shared" si="33"/>
        <v>0</v>
      </c>
      <c r="BI53" s="59"/>
      <c r="BJ53" s="59"/>
      <c r="BK53" s="59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Y53" s="109">
        <f>'ex 05'!$AJ99</f>
        <v>4</v>
      </c>
      <c r="CZ53" s="106" t="s">
        <v>33</v>
      </c>
      <c r="DA53" s="115" t="str">
        <v>Chambaudry</v>
      </c>
      <c r="DB53" s="116" t="str">
        <v>Gendre</v>
      </c>
      <c r="DC53" s="116" t="str">
        <v>Sangaré</v>
      </c>
      <c r="DD53" s="113" t="str">
        <v>Jamme</v>
      </c>
      <c r="DE53" s="113" t="str">
        <v/>
      </c>
      <c r="DF53" s="107" t="str">
        <v>Penichon</v>
      </c>
      <c r="DG53" s="107" t="str">
        <v/>
      </c>
      <c r="DH53" s="107" t="str">
        <v/>
      </c>
      <c r="DI53" s="107" t="str">
        <v/>
      </c>
      <c r="DJ53" s="107" t="str">
        <v/>
      </c>
      <c r="DK53" s="107" t="str">
        <v/>
      </c>
      <c r="DL53" s="107" t="str">
        <v/>
      </c>
      <c r="DM53" s="107" t="str">
        <v/>
      </c>
      <c r="DN53" s="107" t="str">
        <v/>
      </c>
      <c r="DO53" s="107" t="str">
        <v/>
      </c>
      <c r="DP53" s="107" t="str">
        <v/>
      </c>
      <c r="DQ53" s="107" t="str">
        <v/>
      </c>
      <c r="DR53" s="107" t="str">
        <v/>
      </c>
      <c r="DS53" s="107">
        <v>0</v>
      </c>
      <c r="DT53" s="107">
        <v>0</v>
      </c>
      <c r="DU53" s="107" t="s">
        <v>25</v>
      </c>
      <c r="DV53" s="102"/>
    </row>
    <row r="54" spans="1:126" ht="17" x14ac:dyDescent="0.15">
      <c r="A54" s="57"/>
      <c r="B54" s="58"/>
      <c r="C54" s="47"/>
      <c r="D54" s="47"/>
      <c r="E54" s="47"/>
      <c r="F54" s="47"/>
      <c r="G54" s="48"/>
      <c r="H54" s="47"/>
      <c r="I54" s="47"/>
      <c r="J54" s="47"/>
      <c r="K54" s="47"/>
      <c r="L54" s="48"/>
      <c r="M54" s="47"/>
      <c r="N54" s="47"/>
      <c r="O54" s="47"/>
      <c r="P54" s="47"/>
      <c r="Q54" s="48"/>
      <c r="R54" s="47"/>
      <c r="S54" s="47"/>
      <c r="T54" s="47"/>
      <c r="U54" s="47"/>
      <c r="V54" s="48"/>
      <c r="W54" s="47"/>
      <c r="X54" s="47"/>
      <c r="Y54" s="47"/>
      <c r="Z54" s="47"/>
      <c r="AA54" s="48"/>
      <c r="AB54" s="47"/>
      <c r="AC54" s="47"/>
      <c r="AD54" s="47"/>
      <c r="AE54" s="47"/>
      <c r="AF54" s="48"/>
      <c r="AG54" s="47"/>
      <c r="AH54" s="47"/>
      <c r="AI54" s="47"/>
      <c r="AJ54" s="47"/>
      <c r="AK54" s="48"/>
      <c r="AL54" s="32"/>
      <c r="AM54" s="33">
        <f t="shared" si="34"/>
        <v>0</v>
      </c>
      <c r="AN54" s="34">
        <f t="shared" si="34"/>
        <v>0</v>
      </c>
      <c r="AO54" s="35">
        <f t="shared" si="26"/>
        <v>0</v>
      </c>
      <c r="AP54" s="35">
        <f t="shared" si="26"/>
        <v>0</v>
      </c>
      <c r="AQ54" s="34">
        <f t="shared" si="24"/>
        <v>0</v>
      </c>
      <c r="AR54" s="217">
        <f t="shared" si="3"/>
        <v>0</v>
      </c>
      <c r="AS54" s="32"/>
      <c r="AT54" s="50">
        <f t="shared" si="25"/>
        <v>0</v>
      </c>
      <c r="AU54" s="51">
        <f t="shared" si="17"/>
        <v>0</v>
      </c>
      <c r="AV54" s="52">
        <f t="shared" si="18"/>
        <v>0</v>
      </c>
      <c r="AW54" s="53">
        <f t="shared" si="21"/>
        <v>0</v>
      </c>
      <c r="AX54" s="51">
        <f t="shared" si="22"/>
        <v>0</v>
      </c>
      <c r="AY54" s="40">
        <f t="shared" si="19"/>
        <v>0</v>
      </c>
      <c r="AZ54" s="41">
        <f t="shared" si="27"/>
        <v>0</v>
      </c>
      <c r="BA54" s="59"/>
      <c r="BB54" s="146">
        <f t="shared" si="28"/>
        <v>0</v>
      </c>
      <c r="BC54" s="59"/>
      <c r="BD54" s="33">
        <f t="shared" si="29"/>
        <v>0</v>
      </c>
      <c r="BE54" s="54">
        <f t="shared" si="30"/>
        <v>0</v>
      </c>
      <c r="BF54" s="55">
        <f t="shared" si="31"/>
        <v>0</v>
      </c>
      <c r="BG54" s="49">
        <f t="shared" si="32"/>
        <v>0</v>
      </c>
      <c r="BH54" s="46">
        <f t="shared" si="33"/>
        <v>0</v>
      </c>
      <c r="BI54" s="59"/>
      <c r="BJ54" s="59"/>
      <c r="BK54" s="59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Y54" s="109"/>
      <c r="CZ54" s="106" t="s">
        <v>34</v>
      </c>
      <c r="DA54" s="107" t="str">
        <v>Baret</v>
      </c>
      <c r="DB54" s="107" t="str">
        <v/>
      </c>
      <c r="DC54" s="107" t="str">
        <v/>
      </c>
      <c r="DD54" s="107" t="str">
        <v/>
      </c>
      <c r="DE54" s="107" t="str">
        <v/>
      </c>
      <c r="DF54" s="107" t="str">
        <v/>
      </c>
      <c r="DG54" s="107" t="str">
        <v/>
      </c>
      <c r="DH54" s="107" t="str">
        <v/>
      </c>
      <c r="DI54" s="107" t="str">
        <v/>
      </c>
      <c r="DJ54" s="107" t="str">
        <v/>
      </c>
      <c r="DK54" s="107" t="str">
        <v/>
      </c>
      <c r="DL54" s="107" t="str">
        <v/>
      </c>
      <c r="DM54" s="107" t="str">
        <v/>
      </c>
      <c r="DN54" s="107">
        <v>0</v>
      </c>
      <c r="DO54" s="107">
        <v>0</v>
      </c>
      <c r="DP54" s="107">
        <v>0</v>
      </c>
      <c r="DQ54" s="107">
        <v>0</v>
      </c>
      <c r="DR54" s="107">
        <v>0</v>
      </c>
      <c r="DS54" s="107">
        <v>0</v>
      </c>
      <c r="DT54" s="107">
        <v>0</v>
      </c>
      <c r="DU54" s="107" t="s">
        <v>25</v>
      </c>
      <c r="DV54" s="102"/>
    </row>
    <row r="55" spans="1:126" ht="17" x14ac:dyDescent="0.15">
      <c r="A55" s="57"/>
      <c r="B55" s="58"/>
      <c r="C55" s="47"/>
      <c r="D55" s="47"/>
      <c r="E55" s="47"/>
      <c r="F55" s="47"/>
      <c r="G55" s="48"/>
      <c r="H55" s="47"/>
      <c r="I55" s="47"/>
      <c r="J55" s="47"/>
      <c r="K55" s="47"/>
      <c r="L55" s="48"/>
      <c r="M55" s="47"/>
      <c r="N55" s="47"/>
      <c r="O55" s="47"/>
      <c r="P55" s="47"/>
      <c r="Q55" s="48"/>
      <c r="R55" s="47"/>
      <c r="S55" s="47"/>
      <c r="T55" s="47"/>
      <c r="U55" s="47"/>
      <c r="V55" s="48"/>
      <c r="W55" s="47"/>
      <c r="X55" s="47"/>
      <c r="Y55" s="47"/>
      <c r="Z55" s="47"/>
      <c r="AA55" s="48"/>
      <c r="AB55" s="47"/>
      <c r="AC55" s="47"/>
      <c r="AD55" s="47"/>
      <c r="AE55" s="47"/>
      <c r="AF55" s="48"/>
      <c r="AG55" s="47"/>
      <c r="AH55" s="47"/>
      <c r="AI55" s="47"/>
      <c r="AJ55" s="47"/>
      <c r="AK55" s="48"/>
      <c r="AL55" s="32"/>
      <c r="AM55" s="33">
        <f t="shared" si="34"/>
        <v>0</v>
      </c>
      <c r="AN55" s="34">
        <f t="shared" si="34"/>
        <v>0</v>
      </c>
      <c r="AO55" s="35">
        <f t="shared" si="26"/>
        <v>0</v>
      </c>
      <c r="AP55" s="35">
        <f t="shared" si="26"/>
        <v>0</v>
      </c>
      <c r="AQ55" s="34">
        <f t="shared" si="24"/>
        <v>0</v>
      </c>
      <c r="AR55" s="217">
        <f t="shared" si="3"/>
        <v>0</v>
      </c>
      <c r="AS55" s="32"/>
      <c r="AT55" s="50">
        <f t="shared" si="25"/>
        <v>0</v>
      </c>
      <c r="AU55" s="51">
        <f t="shared" si="17"/>
        <v>0</v>
      </c>
      <c r="AV55" s="52">
        <f t="shared" si="18"/>
        <v>0</v>
      </c>
      <c r="AW55" s="53">
        <f t="shared" si="21"/>
        <v>0</v>
      </c>
      <c r="AX55" s="51">
        <f t="shared" si="22"/>
        <v>0</v>
      </c>
      <c r="AY55" s="40">
        <f t="shared" si="19"/>
        <v>0</v>
      </c>
      <c r="AZ55" s="41">
        <f t="shared" si="27"/>
        <v>0</v>
      </c>
      <c r="BA55" s="59"/>
      <c r="BB55" s="146">
        <f t="shared" si="28"/>
        <v>0</v>
      </c>
      <c r="BC55" s="59"/>
      <c r="BD55" s="33">
        <f t="shared" si="29"/>
        <v>0</v>
      </c>
      <c r="BE55" s="54">
        <f t="shared" si="30"/>
        <v>0</v>
      </c>
      <c r="BF55" s="55">
        <f t="shared" si="31"/>
        <v>0</v>
      </c>
      <c r="BG55" s="49">
        <f t="shared" si="32"/>
        <v>0</v>
      </c>
      <c r="BH55" s="46">
        <f t="shared" si="33"/>
        <v>0</v>
      </c>
      <c r="BI55" s="59"/>
      <c r="BJ55" s="59"/>
      <c r="BK55" s="59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Y55" s="109"/>
      <c r="CZ55" s="102"/>
      <c r="DA55" s="102"/>
      <c r="DB55" s="102"/>
      <c r="DC55" s="102"/>
      <c r="DD55" s="102"/>
      <c r="DE55" s="102"/>
      <c r="DF55" s="102"/>
      <c r="DG55" s="102"/>
      <c r="DH55" s="102"/>
      <c r="DI55" s="102"/>
      <c r="DJ55" s="102"/>
      <c r="DK55" s="102"/>
      <c r="DL55" s="102"/>
      <c r="DM55" s="102"/>
      <c r="DN55" s="102"/>
      <c r="DO55" s="102"/>
      <c r="DP55" s="102"/>
      <c r="DQ55" s="102"/>
      <c r="DR55" s="102"/>
      <c r="DS55" s="102"/>
      <c r="DT55" s="102"/>
      <c r="DU55" s="102"/>
      <c r="DV55" s="102"/>
    </row>
    <row r="56" spans="1:126" ht="17" x14ac:dyDescent="0.15">
      <c r="A56" s="57"/>
      <c r="B56" s="58"/>
      <c r="C56" s="47"/>
      <c r="D56" s="47"/>
      <c r="E56" s="47"/>
      <c r="F56" s="47"/>
      <c r="G56" s="48"/>
      <c r="H56" s="47"/>
      <c r="I56" s="47"/>
      <c r="J56" s="47"/>
      <c r="K56" s="47"/>
      <c r="L56" s="48"/>
      <c r="M56" s="47"/>
      <c r="N56" s="47"/>
      <c r="O56" s="47"/>
      <c r="P56" s="47"/>
      <c r="Q56" s="48"/>
      <c r="R56" s="47"/>
      <c r="S56" s="47"/>
      <c r="T56" s="47"/>
      <c r="U56" s="47"/>
      <c r="V56" s="48"/>
      <c r="W56" s="47"/>
      <c r="X56" s="47"/>
      <c r="Y56" s="47"/>
      <c r="Z56" s="47"/>
      <c r="AA56" s="48"/>
      <c r="AB56" s="47"/>
      <c r="AC56" s="47"/>
      <c r="AD56" s="47"/>
      <c r="AE56" s="47"/>
      <c r="AF56" s="48"/>
      <c r="AG56" s="47"/>
      <c r="AH56" s="47"/>
      <c r="AI56" s="47"/>
      <c r="AJ56" s="47"/>
      <c r="AK56" s="48"/>
      <c r="AL56" s="32"/>
      <c r="AM56" s="33">
        <f t="shared" si="34"/>
        <v>0</v>
      </c>
      <c r="AN56" s="34">
        <f t="shared" si="34"/>
        <v>0</v>
      </c>
      <c r="AO56" s="35">
        <f t="shared" si="26"/>
        <v>0</v>
      </c>
      <c r="AP56" s="35">
        <f t="shared" si="26"/>
        <v>0</v>
      </c>
      <c r="AQ56" s="34">
        <f t="shared" si="24"/>
        <v>0</v>
      </c>
      <c r="AR56" s="217">
        <f t="shared" si="3"/>
        <v>0</v>
      </c>
      <c r="AS56" s="32"/>
      <c r="AT56" s="50">
        <f t="shared" si="25"/>
        <v>0</v>
      </c>
      <c r="AU56" s="51">
        <f t="shared" si="17"/>
        <v>0</v>
      </c>
      <c r="AV56" s="52">
        <f t="shared" si="18"/>
        <v>0</v>
      </c>
      <c r="AW56" s="53">
        <f t="shared" si="21"/>
        <v>0</v>
      </c>
      <c r="AX56" s="51">
        <f t="shared" si="22"/>
        <v>0</v>
      </c>
      <c r="AY56" s="40">
        <f t="shared" si="19"/>
        <v>0</v>
      </c>
      <c r="AZ56" s="41">
        <f t="shared" si="27"/>
        <v>0</v>
      </c>
      <c r="BA56" s="59"/>
      <c r="BB56" s="146">
        <f t="shared" si="28"/>
        <v>0</v>
      </c>
      <c r="BC56" s="59"/>
      <c r="BD56" s="33">
        <f t="shared" si="29"/>
        <v>0</v>
      </c>
      <c r="BE56" s="54">
        <f t="shared" si="30"/>
        <v>0</v>
      </c>
      <c r="BF56" s="55">
        <f t="shared" si="31"/>
        <v>0</v>
      </c>
      <c r="BG56" s="49">
        <f t="shared" si="32"/>
        <v>0</v>
      </c>
      <c r="BH56" s="46">
        <f t="shared" si="33"/>
        <v>0</v>
      </c>
      <c r="BI56" s="59"/>
      <c r="BJ56" s="59"/>
      <c r="BK56" s="59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Y56" s="117"/>
      <c r="CZ56" s="104"/>
      <c r="DA56" s="104"/>
      <c r="DB56" s="118" t="s">
        <v>35</v>
      </c>
      <c r="DC56" s="104"/>
      <c r="DD56" s="104"/>
      <c r="DE56" s="104"/>
      <c r="DF56" s="104"/>
      <c r="DG56" s="104"/>
      <c r="DH56" s="104"/>
      <c r="DI56" s="104"/>
      <c r="DJ56" s="104"/>
      <c r="DK56" s="104"/>
      <c r="DL56" s="104"/>
      <c r="DM56" s="104"/>
      <c r="DN56" s="104"/>
      <c r="DO56" s="104"/>
      <c r="DP56" s="104"/>
      <c r="DQ56" s="104"/>
      <c r="DR56" s="104"/>
      <c r="DS56" s="104"/>
      <c r="DT56" s="104"/>
      <c r="DU56" s="104"/>
      <c r="DV56" s="104"/>
    </row>
    <row r="57" spans="1:126" ht="17" x14ac:dyDescent="0.15">
      <c r="A57" s="57"/>
      <c r="B57" s="58"/>
      <c r="C57" s="47"/>
      <c r="D57" s="47"/>
      <c r="E57" s="47"/>
      <c r="F57" s="47"/>
      <c r="G57" s="48"/>
      <c r="H57" s="47"/>
      <c r="I57" s="47"/>
      <c r="J57" s="47"/>
      <c r="K57" s="47"/>
      <c r="L57" s="48"/>
      <c r="M57" s="47"/>
      <c r="N57" s="47"/>
      <c r="O57" s="47"/>
      <c r="P57" s="47"/>
      <c r="Q57" s="48"/>
      <c r="R57" s="47"/>
      <c r="S57" s="47"/>
      <c r="T57" s="47"/>
      <c r="U57" s="47"/>
      <c r="V57" s="48"/>
      <c r="W57" s="47"/>
      <c r="X57" s="47"/>
      <c r="Y57" s="47"/>
      <c r="Z57" s="47"/>
      <c r="AA57" s="48"/>
      <c r="AB57" s="47"/>
      <c r="AC57" s="47"/>
      <c r="AD57" s="47"/>
      <c r="AE57" s="47"/>
      <c r="AF57" s="48"/>
      <c r="AG57" s="47"/>
      <c r="AH57" s="47"/>
      <c r="AI57" s="47"/>
      <c r="AJ57" s="47"/>
      <c r="AK57" s="48"/>
      <c r="AL57" s="32"/>
      <c r="AM57" s="33">
        <f t="shared" si="34"/>
        <v>0</v>
      </c>
      <c r="AN57" s="34">
        <f t="shared" si="34"/>
        <v>0</v>
      </c>
      <c r="AO57" s="35">
        <f t="shared" si="26"/>
        <v>0</v>
      </c>
      <c r="AP57" s="35">
        <f t="shared" si="26"/>
        <v>0</v>
      </c>
      <c r="AQ57" s="34">
        <f t="shared" si="24"/>
        <v>0</v>
      </c>
      <c r="AR57" s="217">
        <f t="shared" si="3"/>
        <v>0</v>
      </c>
      <c r="AS57" s="32"/>
      <c r="AT57" s="50">
        <f t="shared" si="25"/>
        <v>0</v>
      </c>
      <c r="AU57" s="51">
        <f t="shared" si="17"/>
        <v>0</v>
      </c>
      <c r="AV57" s="52">
        <f t="shared" si="18"/>
        <v>0</v>
      </c>
      <c r="AW57" s="53">
        <f t="shared" si="21"/>
        <v>0</v>
      </c>
      <c r="AX57" s="51">
        <f t="shared" si="22"/>
        <v>0</v>
      </c>
      <c r="AY57" s="40">
        <f t="shared" si="19"/>
        <v>0</v>
      </c>
      <c r="AZ57" s="41">
        <f t="shared" si="27"/>
        <v>0</v>
      </c>
      <c r="BA57" s="59"/>
      <c r="BB57" s="146">
        <f t="shared" si="28"/>
        <v>0</v>
      </c>
      <c r="BC57" s="59"/>
      <c r="BD57" s="33">
        <f t="shared" si="29"/>
        <v>0</v>
      </c>
      <c r="BE57" s="54">
        <f t="shared" si="30"/>
        <v>0</v>
      </c>
      <c r="BF57" s="55">
        <f t="shared" si="31"/>
        <v>0</v>
      </c>
      <c r="BG57" s="49">
        <f t="shared" si="32"/>
        <v>0</v>
      </c>
      <c r="BH57" s="46">
        <f t="shared" si="33"/>
        <v>0</v>
      </c>
      <c r="BI57" s="59"/>
      <c r="BJ57" s="59"/>
      <c r="BK57" s="59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Y57" s="117"/>
      <c r="CZ57" s="104"/>
      <c r="DA57" s="104"/>
      <c r="DB57" s="104"/>
      <c r="DC57" s="104"/>
      <c r="DD57" s="104"/>
      <c r="DE57" s="104"/>
      <c r="DF57" s="104"/>
      <c r="DG57" s="104"/>
      <c r="DH57" s="104"/>
      <c r="DI57" s="104"/>
      <c r="DJ57" s="104"/>
      <c r="DK57" s="104"/>
      <c r="DL57" s="104"/>
      <c r="DM57" s="104"/>
      <c r="DN57" s="104"/>
      <c r="DO57" s="104"/>
      <c r="DP57" s="104"/>
      <c r="DQ57" s="104"/>
      <c r="DR57" s="104"/>
      <c r="DS57" s="104"/>
      <c r="DT57" s="104"/>
      <c r="DU57" s="104"/>
      <c r="DV57" s="104"/>
    </row>
    <row r="58" spans="1:126" ht="17" x14ac:dyDescent="0.15">
      <c r="A58" s="57"/>
      <c r="B58" s="58"/>
      <c r="C58" s="47"/>
      <c r="D58" s="47"/>
      <c r="E58" s="47"/>
      <c r="F58" s="47"/>
      <c r="G58" s="48"/>
      <c r="H58" s="47"/>
      <c r="I58" s="47"/>
      <c r="J58" s="47"/>
      <c r="K58" s="47"/>
      <c r="L58" s="48"/>
      <c r="M58" s="47"/>
      <c r="N58" s="47"/>
      <c r="O58" s="47"/>
      <c r="P58" s="47"/>
      <c r="Q58" s="48"/>
      <c r="R58" s="47"/>
      <c r="S58" s="47"/>
      <c r="T58" s="47"/>
      <c r="U58" s="47"/>
      <c r="V58" s="48"/>
      <c r="W58" s="47"/>
      <c r="X58" s="47"/>
      <c r="Y58" s="47"/>
      <c r="Z58" s="47"/>
      <c r="AA58" s="48"/>
      <c r="AB58" s="47"/>
      <c r="AC58" s="47"/>
      <c r="AD58" s="47"/>
      <c r="AE58" s="47"/>
      <c r="AF58" s="48"/>
      <c r="AG58" s="47"/>
      <c r="AH58" s="47"/>
      <c r="AI58" s="47"/>
      <c r="AJ58" s="47"/>
      <c r="AK58" s="48"/>
      <c r="AL58" s="32"/>
      <c r="AM58" s="33">
        <f t="shared" si="34"/>
        <v>0</v>
      </c>
      <c r="AN58" s="34">
        <f t="shared" si="34"/>
        <v>0</v>
      </c>
      <c r="AO58" s="35">
        <f t="shared" si="26"/>
        <v>0</v>
      </c>
      <c r="AP58" s="35">
        <f t="shared" si="26"/>
        <v>0</v>
      </c>
      <c r="AQ58" s="34">
        <f t="shared" si="24"/>
        <v>0</v>
      </c>
      <c r="AR58" s="217">
        <f t="shared" si="3"/>
        <v>0</v>
      </c>
      <c r="AS58" s="32"/>
      <c r="AT58" s="50">
        <f t="shared" si="25"/>
        <v>0</v>
      </c>
      <c r="AU58" s="51">
        <f t="shared" si="17"/>
        <v>0</v>
      </c>
      <c r="AV58" s="52">
        <f t="shared" si="18"/>
        <v>0</v>
      </c>
      <c r="AW58" s="53">
        <f t="shared" si="21"/>
        <v>0</v>
      </c>
      <c r="AX58" s="51">
        <f t="shared" si="22"/>
        <v>0</v>
      </c>
      <c r="AY58" s="40">
        <f t="shared" si="19"/>
        <v>0</v>
      </c>
      <c r="AZ58" s="41">
        <f t="shared" si="27"/>
        <v>0</v>
      </c>
      <c r="BA58" s="59"/>
      <c r="BB58" s="146">
        <f t="shared" si="28"/>
        <v>0</v>
      </c>
      <c r="BC58" s="59"/>
      <c r="BD58" s="33">
        <f t="shared" si="29"/>
        <v>0</v>
      </c>
      <c r="BE58" s="54">
        <f t="shared" si="30"/>
        <v>0</v>
      </c>
      <c r="BF58" s="55">
        <f t="shared" si="31"/>
        <v>0</v>
      </c>
      <c r="BG58" s="49">
        <f t="shared" si="32"/>
        <v>0</v>
      </c>
      <c r="BH58" s="46">
        <f t="shared" si="33"/>
        <v>0</v>
      </c>
      <c r="BI58" s="59"/>
      <c r="BJ58" s="59"/>
      <c r="BK58" s="59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Y58" s="117"/>
      <c r="CZ58" s="104"/>
      <c r="DA58" s="104"/>
      <c r="DB58" s="104"/>
      <c r="DC58" s="104"/>
      <c r="DD58" s="104"/>
      <c r="DE58" s="104"/>
      <c r="DF58" s="104"/>
      <c r="DG58" s="104"/>
      <c r="DH58" s="104"/>
      <c r="DI58" s="104"/>
      <c r="DJ58" s="104"/>
      <c r="DK58" s="104"/>
      <c r="DL58" s="104"/>
      <c r="DM58" s="104"/>
      <c r="DN58" s="104"/>
      <c r="DO58" s="104"/>
      <c r="DP58" s="104"/>
      <c r="DQ58" s="104"/>
      <c r="DR58" s="104"/>
      <c r="DS58" s="104"/>
      <c r="DT58" s="104"/>
      <c r="DU58" s="104"/>
      <c r="DV58" s="104"/>
    </row>
    <row r="59" spans="1:126" ht="17" x14ac:dyDescent="0.15">
      <c r="A59" s="57"/>
      <c r="B59" s="58"/>
      <c r="C59" s="47"/>
      <c r="D59" s="47"/>
      <c r="E59" s="47"/>
      <c r="F59" s="47"/>
      <c r="G59" s="48"/>
      <c r="H59" s="47"/>
      <c r="I59" s="47"/>
      <c r="J59" s="47"/>
      <c r="K59" s="47"/>
      <c r="L59" s="48"/>
      <c r="M59" s="47"/>
      <c r="N59" s="47"/>
      <c r="O59" s="47"/>
      <c r="P59" s="47"/>
      <c r="Q59" s="48"/>
      <c r="R59" s="47"/>
      <c r="S59" s="47"/>
      <c r="T59" s="47"/>
      <c r="U59" s="47"/>
      <c r="V59" s="48"/>
      <c r="W59" s="47"/>
      <c r="X59" s="47"/>
      <c r="Y59" s="47"/>
      <c r="Z59" s="47"/>
      <c r="AA59" s="48"/>
      <c r="AB59" s="47"/>
      <c r="AC59" s="47"/>
      <c r="AD59" s="47"/>
      <c r="AE59" s="47"/>
      <c r="AF59" s="48"/>
      <c r="AG59" s="47"/>
      <c r="AH59" s="47"/>
      <c r="AI59" s="47"/>
      <c r="AJ59" s="47"/>
      <c r="AK59" s="48"/>
      <c r="AL59" s="32"/>
      <c r="AM59" s="33">
        <f t="shared" si="34"/>
        <v>0</v>
      </c>
      <c r="AN59" s="34">
        <f t="shared" si="34"/>
        <v>0</v>
      </c>
      <c r="AO59" s="35">
        <f t="shared" si="26"/>
        <v>0</v>
      </c>
      <c r="AP59" s="35">
        <f t="shared" si="26"/>
        <v>0</v>
      </c>
      <c r="AQ59" s="34">
        <f t="shared" si="24"/>
        <v>0</v>
      </c>
      <c r="AR59" s="217">
        <f t="shared" si="3"/>
        <v>0</v>
      </c>
      <c r="AS59" s="32"/>
      <c r="AT59" s="50">
        <f t="shared" si="25"/>
        <v>0</v>
      </c>
      <c r="AU59" s="51">
        <f t="shared" si="17"/>
        <v>0</v>
      </c>
      <c r="AV59" s="52">
        <f t="shared" si="18"/>
        <v>0</v>
      </c>
      <c r="AW59" s="53">
        <f t="shared" si="21"/>
        <v>0</v>
      </c>
      <c r="AX59" s="51">
        <f t="shared" si="22"/>
        <v>0</v>
      </c>
      <c r="AY59" s="40">
        <f t="shared" si="19"/>
        <v>0</v>
      </c>
      <c r="AZ59" s="41">
        <f t="shared" si="27"/>
        <v>0</v>
      </c>
      <c r="BA59" s="59"/>
      <c r="BB59" s="146">
        <f t="shared" si="28"/>
        <v>0</v>
      </c>
      <c r="BC59" s="59"/>
      <c r="BD59" s="33">
        <f t="shared" si="29"/>
        <v>0</v>
      </c>
      <c r="BE59" s="54">
        <f t="shared" si="30"/>
        <v>0</v>
      </c>
      <c r="BF59" s="55">
        <f t="shared" si="31"/>
        <v>0</v>
      </c>
      <c r="BG59" s="49">
        <f t="shared" si="32"/>
        <v>0</v>
      </c>
      <c r="BH59" s="46">
        <f t="shared" si="33"/>
        <v>0</v>
      </c>
      <c r="BI59" s="59"/>
      <c r="BJ59" s="59"/>
      <c r="BK59" s="59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Y59" s="117"/>
      <c r="CZ59" s="104"/>
      <c r="DA59" s="104"/>
      <c r="DB59" s="104"/>
      <c r="DC59" s="104"/>
      <c r="DD59" s="104"/>
      <c r="DE59" s="104"/>
      <c r="DF59" s="104"/>
      <c r="DG59" s="104"/>
      <c r="DH59" s="104"/>
      <c r="DI59" s="104"/>
      <c r="DJ59" s="104"/>
      <c r="DK59" s="104"/>
      <c r="DL59" s="104"/>
      <c r="DM59" s="104"/>
      <c r="DN59" s="104"/>
      <c r="DO59" s="104"/>
      <c r="DP59" s="104"/>
      <c r="DQ59" s="104"/>
      <c r="DR59" s="104"/>
      <c r="DS59" s="104"/>
      <c r="DT59" s="104"/>
      <c r="DU59" s="104"/>
      <c r="DV59" s="104"/>
    </row>
    <row r="60" spans="1:126" ht="17" x14ac:dyDescent="0.15">
      <c r="A60" s="57"/>
      <c r="B60" s="58"/>
      <c r="C60" s="47"/>
      <c r="D60" s="47"/>
      <c r="E60" s="47"/>
      <c r="F60" s="47"/>
      <c r="G60" s="48"/>
      <c r="H60" s="47"/>
      <c r="I60" s="47"/>
      <c r="J60" s="47"/>
      <c r="K60" s="47"/>
      <c r="L60" s="48"/>
      <c r="M60" s="47"/>
      <c r="N60" s="47"/>
      <c r="O60" s="47"/>
      <c r="P60" s="47"/>
      <c r="Q60" s="48"/>
      <c r="R60" s="47"/>
      <c r="S60" s="47"/>
      <c r="T60" s="47"/>
      <c r="U60" s="47"/>
      <c r="V60" s="48"/>
      <c r="W60" s="47"/>
      <c r="X60" s="47"/>
      <c r="Y60" s="47"/>
      <c r="Z60" s="47"/>
      <c r="AA60" s="48"/>
      <c r="AB60" s="47"/>
      <c r="AC60" s="47"/>
      <c r="AD60" s="47"/>
      <c r="AE60" s="47"/>
      <c r="AF60" s="48"/>
      <c r="AG60" s="47"/>
      <c r="AH60" s="47"/>
      <c r="AI60" s="47"/>
      <c r="AJ60" s="47"/>
      <c r="AK60" s="48"/>
      <c r="AL60" s="32"/>
      <c r="AM60" s="33">
        <f t="shared" si="34"/>
        <v>0</v>
      </c>
      <c r="AN60" s="34">
        <f t="shared" si="34"/>
        <v>0</v>
      </c>
      <c r="AO60" s="35">
        <f t="shared" si="26"/>
        <v>0</v>
      </c>
      <c r="AP60" s="35">
        <f t="shared" si="26"/>
        <v>0</v>
      </c>
      <c r="AQ60" s="34">
        <f t="shared" si="24"/>
        <v>0</v>
      </c>
      <c r="AR60" s="217">
        <f t="shared" si="3"/>
        <v>0</v>
      </c>
      <c r="AS60" s="32"/>
      <c r="AT60" s="50">
        <f t="shared" si="25"/>
        <v>0</v>
      </c>
      <c r="AU60" s="51">
        <f t="shared" si="17"/>
        <v>0</v>
      </c>
      <c r="AV60" s="52">
        <f t="shared" si="18"/>
        <v>0</v>
      </c>
      <c r="AW60" s="53">
        <f t="shared" si="21"/>
        <v>0</v>
      </c>
      <c r="AX60" s="51">
        <f t="shared" si="22"/>
        <v>0</v>
      </c>
      <c r="AY60" s="40">
        <f t="shared" si="19"/>
        <v>0</v>
      </c>
      <c r="AZ60" s="41">
        <f t="shared" si="27"/>
        <v>0</v>
      </c>
      <c r="BA60" s="59"/>
      <c r="BB60" s="146">
        <f t="shared" si="28"/>
        <v>0</v>
      </c>
      <c r="BC60" s="59"/>
      <c r="BD60" s="33">
        <f t="shared" si="29"/>
        <v>0</v>
      </c>
      <c r="BE60" s="54">
        <f t="shared" si="30"/>
        <v>0</v>
      </c>
      <c r="BF60" s="55">
        <f t="shared" si="31"/>
        <v>0</v>
      </c>
      <c r="BG60" s="49">
        <f t="shared" si="32"/>
        <v>0</v>
      </c>
      <c r="BH60" s="46">
        <f t="shared" si="33"/>
        <v>0</v>
      </c>
      <c r="BI60" s="59"/>
      <c r="BJ60" s="59"/>
      <c r="BK60" s="59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Y60" s="117"/>
      <c r="CZ60" s="104"/>
      <c r="DA60" s="104"/>
      <c r="DB60" s="104"/>
      <c r="DC60" s="104"/>
      <c r="DD60" s="104"/>
      <c r="DE60" s="104"/>
      <c r="DF60" s="104"/>
      <c r="DG60" s="104"/>
      <c r="DH60" s="104"/>
      <c r="DI60" s="104"/>
      <c r="DJ60" s="104"/>
      <c r="DK60" s="104"/>
      <c r="DL60" s="104"/>
      <c r="DM60" s="104"/>
      <c r="DN60" s="104"/>
      <c r="DO60" s="104"/>
      <c r="DP60" s="104"/>
      <c r="DQ60" s="104"/>
      <c r="DR60" s="104"/>
      <c r="DS60" s="104"/>
      <c r="DT60" s="104"/>
      <c r="DU60" s="104"/>
      <c r="DV60" s="104"/>
    </row>
    <row r="61" spans="1:126" ht="17" x14ac:dyDescent="0.15">
      <c r="A61" s="57"/>
      <c r="B61" s="58"/>
      <c r="C61" s="47"/>
      <c r="D61" s="47"/>
      <c r="E61" s="47"/>
      <c r="F61" s="47"/>
      <c r="G61" s="48"/>
      <c r="H61" s="47"/>
      <c r="I61" s="47"/>
      <c r="J61" s="47"/>
      <c r="K61" s="47"/>
      <c r="L61" s="48"/>
      <c r="M61" s="47"/>
      <c r="N61" s="47"/>
      <c r="O61" s="47"/>
      <c r="P61" s="47"/>
      <c r="Q61" s="48"/>
      <c r="R61" s="47"/>
      <c r="S61" s="47"/>
      <c r="T61" s="47"/>
      <c r="U61" s="47"/>
      <c r="V61" s="48"/>
      <c r="W61" s="47"/>
      <c r="X61" s="47"/>
      <c r="Y61" s="47"/>
      <c r="Z61" s="47"/>
      <c r="AA61" s="48"/>
      <c r="AB61" s="47"/>
      <c r="AC61" s="47"/>
      <c r="AD61" s="47"/>
      <c r="AE61" s="47"/>
      <c r="AF61" s="48"/>
      <c r="AG61" s="47"/>
      <c r="AH61" s="47"/>
      <c r="AI61" s="47"/>
      <c r="AJ61" s="47"/>
      <c r="AK61" s="48"/>
      <c r="AL61" s="32"/>
      <c r="AM61" s="33">
        <f t="shared" si="34"/>
        <v>0</v>
      </c>
      <c r="AN61" s="34">
        <f t="shared" si="34"/>
        <v>0</v>
      </c>
      <c r="AO61" s="35">
        <f t="shared" si="26"/>
        <v>0</v>
      </c>
      <c r="AP61" s="35">
        <f t="shared" si="26"/>
        <v>0</v>
      </c>
      <c r="AQ61" s="34">
        <f t="shared" si="24"/>
        <v>0</v>
      </c>
      <c r="AR61" s="217">
        <f t="shared" si="3"/>
        <v>0</v>
      </c>
      <c r="AS61" s="32"/>
      <c r="AT61" s="50">
        <f t="shared" si="25"/>
        <v>0</v>
      </c>
      <c r="AU61" s="51">
        <f t="shared" si="17"/>
        <v>0</v>
      </c>
      <c r="AV61" s="52">
        <f t="shared" si="18"/>
        <v>0</v>
      </c>
      <c r="AW61" s="53">
        <f t="shared" si="21"/>
        <v>0</v>
      </c>
      <c r="AX61" s="51">
        <f t="shared" si="22"/>
        <v>0</v>
      </c>
      <c r="AY61" s="40">
        <f t="shared" si="19"/>
        <v>0</v>
      </c>
      <c r="AZ61" s="41">
        <f t="shared" si="27"/>
        <v>0</v>
      </c>
      <c r="BA61" s="59"/>
      <c r="BB61" s="146">
        <f t="shared" si="28"/>
        <v>0</v>
      </c>
      <c r="BC61" s="59"/>
      <c r="BD61" s="33">
        <f t="shared" si="29"/>
        <v>0</v>
      </c>
      <c r="BE61" s="54">
        <f t="shared" si="30"/>
        <v>0</v>
      </c>
      <c r="BF61" s="55">
        <f t="shared" si="31"/>
        <v>0</v>
      </c>
      <c r="BG61" s="49">
        <f t="shared" si="32"/>
        <v>0</v>
      </c>
      <c r="BH61" s="46">
        <f t="shared" si="33"/>
        <v>0</v>
      </c>
      <c r="BI61" s="59"/>
      <c r="BJ61" s="59"/>
      <c r="BK61" s="59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Y61" s="117"/>
      <c r="CZ61" s="104"/>
      <c r="DA61" s="104"/>
      <c r="DB61" s="104"/>
      <c r="DC61" s="104"/>
      <c r="DD61" s="104"/>
      <c r="DE61" s="104"/>
      <c r="DF61" s="104"/>
      <c r="DG61" s="104"/>
      <c r="DH61" s="104"/>
      <c r="DI61" s="104"/>
      <c r="DJ61" s="104"/>
      <c r="DK61" s="104"/>
      <c r="DL61" s="104"/>
      <c r="DM61" s="104"/>
      <c r="DN61" s="104"/>
      <c r="DO61" s="104"/>
      <c r="DP61" s="104"/>
      <c r="DQ61" s="104"/>
      <c r="DR61" s="104"/>
      <c r="DS61" s="104"/>
      <c r="DT61" s="104"/>
      <c r="DU61" s="104"/>
      <c r="DV61" s="104"/>
    </row>
    <row r="62" spans="1:126" ht="17" x14ac:dyDescent="0.15">
      <c r="A62" s="57"/>
      <c r="B62" s="58"/>
      <c r="C62" s="47"/>
      <c r="D62" s="47"/>
      <c r="E62" s="47"/>
      <c r="F62" s="47"/>
      <c r="G62" s="48"/>
      <c r="H62" s="47"/>
      <c r="I62" s="47"/>
      <c r="J62" s="47"/>
      <c r="K62" s="47"/>
      <c r="L62" s="48"/>
      <c r="M62" s="47"/>
      <c r="N62" s="47"/>
      <c r="O62" s="47"/>
      <c r="P62" s="47"/>
      <c r="Q62" s="48"/>
      <c r="R62" s="47"/>
      <c r="S62" s="47"/>
      <c r="T62" s="47"/>
      <c r="U62" s="47"/>
      <c r="V62" s="48"/>
      <c r="W62" s="47"/>
      <c r="X62" s="47"/>
      <c r="Y62" s="47"/>
      <c r="Z62" s="47"/>
      <c r="AA62" s="48"/>
      <c r="AB62" s="47"/>
      <c r="AC62" s="47"/>
      <c r="AD62" s="47"/>
      <c r="AE62" s="47"/>
      <c r="AF62" s="48"/>
      <c r="AG62" s="47"/>
      <c r="AH62" s="47"/>
      <c r="AI62" s="47"/>
      <c r="AJ62" s="47"/>
      <c r="AK62" s="48"/>
      <c r="AL62" s="32"/>
      <c r="AM62" s="33">
        <f t="shared" si="34"/>
        <v>0</v>
      </c>
      <c r="AN62" s="34">
        <f t="shared" si="34"/>
        <v>0</v>
      </c>
      <c r="AO62" s="35">
        <f t="shared" si="26"/>
        <v>0</v>
      </c>
      <c r="AP62" s="35">
        <f t="shared" si="26"/>
        <v>0</v>
      </c>
      <c r="AQ62" s="34">
        <f t="shared" si="24"/>
        <v>0</v>
      </c>
      <c r="AR62" s="217">
        <f t="shared" si="3"/>
        <v>0</v>
      </c>
      <c r="AS62" s="32"/>
      <c r="AT62" s="50">
        <f t="shared" si="25"/>
        <v>0</v>
      </c>
      <c r="AU62" s="51">
        <f t="shared" si="17"/>
        <v>0</v>
      </c>
      <c r="AV62" s="52">
        <f t="shared" si="18"/>
        <v>0</v>
      </c>
      <c r="AW62" s="53">
        <f t="shared" si="21"/>
        <v>0</v>
      </c>
      <c r="AX62" s="51">
        <f t="shared" si="22"/>
        <v>0</v>
      </c>
      <c r="AY62" s="40">
        <f t="shared" si="19"/>
        <v>0</v>
      </c>
      <c r="AZ62" s="41">
        <f t="shared" si="27"/>
        <v>0</v>
      </c>
      <c r="BA62" s="59"/>
      <c r="BB62" s="146">
        <f t="shared" si="28"/>
        <v>0</v>
      </c>
      <c r="BC62" s="59"/>
      <c r="BD62" s="33">
        <f t="shared" si="29"/>
        <v>0</v>
      </c>
      <c r="BE62" s="54">
        <f t="shared" si="30"/>
        <v>0</v>
      </c>
      <c r="BF62" s="55">
        <f t="shared" si="31"/>
        <v>0</v>
      </c>
      <c r="BG62" s="49">
        <f t="shared" si="32"/>
        <v>0</v>
      </c>
      <c r="BH62" s="46">
        <f t="shared" si="33"/>
        <v>0</v>
      </c>
      <c r="BI62" s="59"/>
      <c r="BJ62" s="59"/>
      <c r="BK62" s="59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Y62" s="117"/>
      <c r="CZ62" s="104"/>
      <c r="DA62" s="104"/>
      <c r="DB62" s="104"/>
      <c r="DC62" s="104"/>
      <c r="DD62" s="104"/>
      <c r="DE62" s="104"/>
      <c r="DF62" s="104"/>
      <c r="DG62" s="104"/>
      <c r="DH62" s="104"/>
      <c r="DI62" s="104"/>
      <c r="DJ62" s="104"/>
      <c r="DK62" s="104"/>
      <c r="DL62" s="104"/>
      <c r="DM62" s="104"/>
      <c r="DN62" s="104"/>
      <c r="DO62" s="104"/>
      <c r="DP62" s="104"/>
      <c r="DQ62" s="104"/>
      <c r="DR62" s="104"/>
      <c r="DS62" s="104"/>
      <c r="DT62" s="104"/>
      <c r="DU62" s="104"/>
      <c r="DV62" s="104"/>
    </row>
    <row r="63" spans="1:126" ht="17" x14ac:dyDescent="0.15">
      <c r="A63" s="57"/>
      <c r="B63" s="58"/>
      <c r="C63" s="47"/>
      <c r="D63" s="47"/>
      <c r="E63" s="47"/>
      <c r="F63" s="47"/>
      <c r="G63" s="48"/>
      <c r="H63" s="47"/>
      <c r="I63" s="47"/>
      <c r="J63" s="47"/>
      <c r="K63" s="47"/>
      <c r="L63" s="48"/>
      <c r="M63" s="47"/>
      <c r="N63" s="47"/>
      <c r="O63" s="47"/>
      <c r="P63" s="47"/>
      <c r="Q63" s="48"/>
      <c r="R63" s="47"/>
      <c r="S63" s="47"/>
      <c r="T63" s="47"/>
      <c r="U63" s="47"/>
      <c r="V63" s="48"/>
      <c r="W63" s="47"/>
      <c r="X63" s="47"/>
      <c r="Y63" s="47"/>
      <c r="Z63" s="47"/>
      <c r="AA63" s="48"/>
      <c r="AB63" s="47"/>
      <c r="AC63" s="47"/>
      <c r="AD63" s="47"/>
      <c r="AE63" s="47"/>
      <c r="AF63" s="48"/>
      <c r="AG63" s="47"/>
      <c r="AH63" s="47"/>
      <c r="AI63" s="47"/>
      <c r="AJ63" s="47"/>
      <c r="AK63" s="48"/>
      <c r="AL63" s="32"/>
      <c r="AM63" s="33">
        <f t="shared" si="34"/>
        <v>0</v>
      </c>
      <c r="AN63" s="34">
        <f t="shared" si="34"/>
        <v>0</v>
      </c>
      <c r="AO63" s="35">
        <f t="shared" si="26"/>
        <v>0</v>
      </c>
      <c r="AP63" s="35">
        <f t="shared" si="26"/>
        <v>0</v>
      </c>
      <c r="AQ63" s="34">
        <f t="shared" si="24"/>
        <v>0</v>
      </c>
      <c r="AR63" s="217">
        <f t="shared" si="3"/>
        <v>0</v>
      </c>
      <c r="AS63" s="32"/>
      <c r="AT63" s="50">
        <f t="shared" si="25"/>
        <v>0</v>
      </c>
      <c r="AU63" s="51">
        <f t="shared" si="17"/>
        <v>0</v>
      </c>
      <c r="AV63" s="52">
        <f t="shared" si="18"/>
        <v>0</v>
      </c>
      <c r="AW63" s="53">
        <f t="shared" si="21"/>
        <v>0</v>
      </c>
      <c r="AX63" s="51">
        <f t="shared" si="22"/>
        <v>0</v>
      </c>
      <c r="AY63" s="40">
        <f t="shared" si="19"/>
        <v>0</v>
      </c>
      <c r="AZ63" s="41">
        <f t="shared" si="27"/>
        <v>0</v>
      </c>
      <c r="BA63" s="59"/>
      <c r="BB63" s="146">
        <f t="shared" si="28"/>
        <v>0</v>
      </c>
      <c r="BC63" s="59"/>
      <c r="BD63" s="33">
        <f t="shared" si="29"/>
        <v>0</v>
      </c>
      <c r="BE63" s="54">
        <f t="shared" si="30"/>
        <v>0</v>
      </c>
      <c r="BF63" s="55">
        <f t="shared" si="31"/>
        <v>0</v>
      </c>
      <c r="BG63" s="49">
        <f t="shared" si="32"/>
        <v>0</v>
      </c>
      <c r="BH63" s="46">
        <f t="shared" si="33"/>
        <v>0</v>
      </c>
      <c r="BI63" s="59"/>
      <c r="BJ63" s="59"/>
      <c r="BK63" s="59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Y63" s="117"/>
      <c r="CZ63" s="104"/>
      <c r="DA63" s="104"/>
      <c r="DB63" s="104"/>
      <c r="DC63" s="104"/>
      <c r="DD63" s="104"/>
      <c r="DE63" s="104"/>
      <c r="DF63" s="104"/>
      <c r="DG63" s="104"/>
      <c r="DH63" s="104"/>
      <c r="DI63" s="104"/>
      <c r="DJ63" s="104"/>
      <c r="DK63" s="104"/>
      <c r="DL63" s="104"/>
      <c r="DM63" s="104"/>
      <c r="DN63" s="104"/>
      <c r="DO63" s="104"/>
      <c r="DP63" s="104"/>
      <c r="DQ63" s="104"/>
      <c r="DR63" s="104"/>
      <c r="DS63" s="104"/>
      <c r="DT63" s="104"/>
      <c r="DU63" s="104"/>
      <c r="DV63" s="104"/>
    </row>
    <row r="64" spans="1:126" ht="17" x14ac:dyDescent="0.15">
      <c r="A64" s="57"/>
      <c r="B64" s="58"/>
      <c r="C64" s="47"/>
      <c r="D64" s="47"/>
      <c r="E64" s="47"/>
      <c r="F64" s="47"/>
      <c r="G64" s="48"/>
      <c r="H64" s="47"/>
      <c r="I64" s="47"/>
      <c r="J64" s="47"/>
      <c r="K64" s="47"/>
      <c r="L64" s="48"/>
      <c r="M64" s="47"/>
      <c r="N64" s="47"/>
      <c r="O64" s="47"/>
      <c r="P64" s="47"/>
      <c r="Q64" s="48"/>
      <c r="R64" s="47"/>
      <c r="S64" s="47"/>
      <c r="T64" s="47"/>
      <c r="U64" s="47"/>
      <c r="V64" s="48"/>
      <c r="W64" s="47"/>
      <c r="X64" s="47"/>
      <c r="Y64" s="47"/>
      <c r="Z64" s="47"/>
      <c r="AA64" s="48"/>
      <c r="AB64" s="47"/>
      <c r="AC64" s="47"/>
      <c r="AD64" s="47"/>
      <c r="AE64" s="47"/>
      <c r="AF64" s="48"/>
      <c r="AG64" s="47"/>
      <c r="AH64" s="47"/>
      <c r="AI64" s="47"/>
      <c r="AJ64" s="47"/>
      <c r="AK64" s="48"/>
      <c r="AL64" s="32"/>
      <c r="AM64" s="33">
        <f t="shared" si="34"/>
        <v>0</v>
      </c>
      <c r="AN64" s="34">
        <f t="shared" si="34"/>
        <v>0</v>
      </c>
      <c r="AO64" s="35">
        <f t="shared" si="26"/>
        <v>0</v>
      </c>
      <c r="AP64" s="35">
        <f t="shared" si="26"/>
        <v>0</v>
      </c>
      <c r="AQ64" s="34">
        <f t="shared" si="24"/>
        <v>0</v>
      </c>
      <c r="AR64" s="217">
        <f t="shared" si="3"/>
        <v>0</v>
      </c>
      <c r="AS64" s="32"/>
      <c r="AT64" s="50">
        <f t="shared" si="25"/>
        <v>0</v>
      </c>
      <c r="AU64" s="51">
        <f t="shared" si="17"/>
        <v>0</v>
      </c>
      <c r="AV64" s="52">
        <f t="shared" si="18"/>
        <v>0</v>
      </c>
      <c r="AW64" s="53">
        <f t="shared" si="21"/>
        <v>0</v>
      </c>
      <c r="AX64" s="51">
        <f t="shared" si="22"/>
        <v>0</v>
      </c>
      <c r="AY64" s="40">
        <f t="shared" si="19"/>
        <v>0</v>
      </c>
      <c r="AZ64" s="41">
        <f t="shared" si="27"/>
        <v>0</v>
      </c>
      <c r="BA64" s="59"/>
      <c r="BB64" s="146">
        <f t="shared" si="28"/>
        <v>0</v>
      </c>
      <c r="BC64" s="59"/>
      <c r="BD64" s="33">
        <f t="shared" si="29"/>
        <v>0</v>
      </c>
      <c r="BE64" s="54">
        <f t="shared" si="30"/>
        <v>0</v>
      </c>
      <c r="BF64" s="55">
        <f t="shared" si="31"/>
        <v>0</v>
      </c>
      <c r="BG64" s="49">
        <f t="shared" si="32"/>
        <v>0</v>
      </c>
      <c r="BH64" s="46">
        <f t="shared" si="33"/>
        <v>0</v>
      </c>
      <c r="BI64" s="59"/>
      <c r="BJ64" s="59"/>
      <c r="BK64" s="59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Y64" s="117"/>
      <c r="CZ64" s="104"/>
      <c r="DA64" s="104"/>
      <c r="DB64" s="104"/>
      <c r="DC64" s="104"/>
      <c r="DD64" s="104"/>
      <c r="DE64" s="104"/>
      <c r="DF64" s="104"/>
      <c r="DG64" s="104"/>
      <c r="DH64" s="104"/>
      <c r="DI64" s="104"/>
      <c r="DJ64" s="104"/>
      <c r="DK64" s="104"/>
      <c r="DL64" s="104"/>
      <c r="DM64" s="104"/>
      <c r="DN64" s="104"/>
      <c r="DO64" s="104"/>
      <c r="DP64" s="104"/>
      <c r="DQ64" s="104"/>
      <c r="DR64" s="104"/>
      <c r="DS64" s="104"/>
      <c r="DT64" s="104"/>
      <c r="DU64" s="104"/>
      <c r="DV64" s="104"/>
    </row>
    <row r="65" spans="1:126" ht="17" x14ac:dyDescent="0.15">
      <c r="A65" s="57"/>
      <c r="B65" s="58"/>
      <c r="C65" s="47"/>
      <c r="D65" s="47"/>
      <c r="E65" s="47"/>
      <c r="F65" s="47"/>
      <c r="G65" s="48"/>
      <c r="H65" s="47"/>
      <c r="I65" s="47"/>
      <c r="J65" s="47"/>
      <c r="K65" s="47"/>
      <c r="L65" s="48"/>
      <c r="M65" s="47"/>
      <c r="N65" s="47"/>
      <c r="O65" s="47"/>
      <c r="P65" s="47"/>
      <c r="Q65" s="48"/>
      <c r="R65" s="47"/>
      <c r="S65" s="47"/>
      <c r="T65" s="47"/>
      <c r="U65" s="47"/>
      <c r="V65" s="48"/>
      <c r="W65" s="47"/>
      <c r="X65" s="47"/>
      <c r="Y65" s="47"/>
      <c r="Z65" s="47"/>
      <c r="AA65" s="48"/>
      <c r="AB65" s="47"/>
      <c r="AC65" s="47"/>
      <c r="AD65" s="47"/>
      <c r="AE65" s="47"/>
      <c r="AF65" s="48"/>
      <c r="AG65" s="47"/>
      <c r="AH65" s="47"/>
      <c r="AI65" s="47"/>
      <c r="AJ65" s="47"/>
      <c r="AK65" s="48"/>
      <c r="AL65" s="32"/>
      <c r="AM65" s="33">
        <f t="shared" si="34"/>
        <v>0</v>
      </c>
      <c r="AN65" s="34">
        <f t="shared" si="34"/>
        <v>0</v>
      </c>
      <c r="AO65" s="35">
        <f t="shared" si="26"/>
        <v>0</v>
      </c>
      <c r="AP65" s="35">
        <f t="shared" si="26"/>
        <v>0</v>
      </c>
      <c r="AQ65" s="34">
        <f t="shared" si="24"/>
        <v>0</v>
      </c>
      <c r="AR65" s="217">
        <f t="shared" si="3"/>
        <v>0</v>
      </c>
      <c r="AS65" s="32"/>
      <c r="AT65" s="50">
        <f t="shared" si="25"/>
        <v>0</v>
      </c>
      <c r="AU65" s="51">
        <f t="shared" si="17"/>
        <v>0</v>
      </c>
      <c r="AV65" s="52">
        <f t="shared" si="18"/>
        <v>0</v>
      </c>
      <c r="AW65" s="53">
        <f t="shared" si="21"/>
        <v>0</v>
      </c>
      <c r="AX65" s="51">
        <f t="shared" si="22"/>
        <v>0</v>
      </c>
      <c r="AY65" s="40">
        <f t="shared" si="19"/>
        <v>0</v>
      </c>
      <c r="AZ65" s="41">
        <f t="shared" si="27"/>
        <v>0</v>
      </c>
      <c r="BA65" s="59"/>
      <c r="BB65" s="146">
        <f t="shared" si="28"/>
        <v>0</v>
      </c>
      <c r="BC65" s="59"/>
      <c r="BD65" s="33">
        <f t="shared" si="29"/>
        <v>0</v>
      </c>
      <c r="BE65" s="54">
        <f t="shared" si="30"/>
        <v>0</v>
      </c>
      <c r="BF65" s="55">
        <f t="shared" si="31"/>
        <v>0</v>
      </c>
      <c r="BG65" s="49">
        <f t="shared" si="32"/>
        <v>0</v>
      </c>
      <c r="BH65" s="46">
        <f t="shared" si="33"/>
        <v>0</v>
      </c>
      <c r="BI65" s="59"/>
      <c r="BJ65" s="59"/>
      <c r="BK65" s="59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Y65" s="117"/>
      <c r="CZ65" s="104"/>
      <c r="DA65" s="104"/>
      <c r="DB65" s="104"/>
      <c r="DC65" s="104"/>
      <c r="DD65" s="104"/>
      <c r="DE65" s="104"/>
      <c r="DF65" s="104"/>
      <c r="DG65" s="104"/>
      <c r="DH65" s="104"/>
      <c r="DI65" s="104"/>
      <c r="DJ65" s="104"/>
      <c r="DK65" s="104"/>
      <c r="DL65" s="104"/>
      <c r="DM65" s="104"/>
      <c r="DN65" s="104"/>
      <c r="DO65" s="104"/>
      <c r="DP65" s="104"/>
      <c r="DQ65" s="104"/>
      <c r="DR65" s="104"/>
      <c r="DS65" s="104"/>
      <c r="DT65" s="104"/>
      <c r="DU65" s="104"/>
      <c r="DV65" s="104"/>
    </row>
    <row r="66" spans="1:126" ht="17" x14ac:dyDescent="0.15">
      <c r="A66" s="57"/>
      <c r="B66" s="58"/>
      <c r="C66" s="47"/>
      <c r="D66" s="47"/>
      <c r="E66" s="47"/>
      <c r="F66" s="47"/>
      <c r="G66" s="48"/>
      <c r="H66" s="47"/>
      <c r="I66" s="47"/>
      <c r="J66" s="47"/>
      <c r="K66" s="47"/>
      <c r="L66" s="48"/>
      <c r="M66" s="47"/>
      <c r="N66" s="47"/>
      <c r="O66" s="47"/>
      <c r="P66" s="47"/>
      <c r="Q66" s="48"/>
      <c r="R66" s="47"/>
      <c r="S66" s="47"/>
      <c r="T66" s="47"/>
      <c r="U66" s="47"/>
      <c r="V66" s="48"/>
      <c r="W66" s="47"/>
      <c r="X66" s="47"/>
      <c r="Y66" s="47"/>
      <c r="Z66" s="47"/>
      <c r="AA66" s="48"/>
      <c r="AB66" s="47"/>
      <c r="AC66" s="47"/>
      <c r="AD66" s="47"/>
      <c r="AE66" s="47"/>
      <c r="AF66" s="48"/>
      <c r="AG66" s="47"/>
      <c r="AH66" s="47"/>
      <c r="AI66" s="47"/>
      <c r="AJ66" s="47"/>
      <c r="AK66" s="48"/>
      <c r="AL66" s="32"/>
      <c r="AM66" s="33">
        <f t="shared" si="34"/>
        <v>0</v>
      </c>
      <c r="AN66" s="34">
        <f t="shared" si="34"/>
        <v>0</v>
      </c>
      <c r="AO66" s="35">
        <f t="shared" si="26"/>
        <v>0</v>
      </c>
      <c r="AP66" s="35">
        <f t="shared" si="26"/>
        <v>0</v>
      </c>
      <c r="AQ66" s="34">
        <f t="shared" si="24"/>
        <v>0</v>
      </c>
      <c r="AR66" s="217">
        <f t="shared" si="3"/>
        <v>0</v>
      </c>
      <c r="AS66" s="32"/>
      <c r="AT66" s="50">
        <f t="shared" si="25"/>
        <v>0</v>
      </c>
      <c r="AU66" s="51">
        <f t="shared" si="17"/>
        <v>0</v>
      </c>
      <c r="AV66" s="52">
        <f t="shared" si="18"/>
        <v>0</v>
      </c>
      <c r="AW66" s="53">
        <f t="shared" si="21"/>
        <v>0</v>
      </c>
      <c r="AX66" s="51">
        <f t="shared" si="22"/>
        <v>0</v>
      </c>
      <c r="AY66" s="40">
        <f t="shared" si="19"/>
        <v>0</v>
      </c>
      <c r="AZ66" s="41">
        <f t="shared" si="27"/>
        <v>0</v>
      </c>
      <c r="BA66" s="59"/>
      <c r="BB66" s="146">
        <f t="shared" si="28"/>
        <v>0</v>
      </c>
      <c r="BC66" s="59"/>
      <c r="BD66" s="33">
        <f t="shared" si="29"/>
        <v>0</v>
      </c>
      <c r="BE66" s="54">
        <f t="shared" si="30"/>
        <v>0</v>
      </c>
      <c r="BF66" s="55">
        <f t="shared" si="31"/>
        <v>0</v>
      </c>
      <c r="BG66" s="49">
        <f t="shared" si="32"/>
        <v>0</v>
      </c>
      <c r="BH66" s="46">
        <f t="shared" si="33"/>
        <v>0</v>
      </c>
      <c r="BI66" s="59"/>
      <c r="BJ66" s="59"/>
      <c r="BK66" s="59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Y66" s="117"/>
      <c r="CZ66" s="104"/>
      <c r="DA66" s="104"/>
      <c r="DB66" s="104"/>
      <c r="DC66" s="104"/>
      <c r="DD66" s="104"/>
      <c r="DE66" s="104"/>
      <c r="DF66" s="104"/>
      <c r="DG66" s="104"/>
      <c r="DH66" s="104"/>
      <c r="DI66" s="104"/>
      <c r="DJ66" s="104"/>
      <c r="DK66" s="104"/>
      <c r="DL66" s="104"/>
      <c r="DM66" s="104"/>
      <c r="DN66" s="104"/>
      <c r="DO66" s="104"/>
      <c r="DP66" s="104"/>
      <c r="DQ66" s="104"/>
      <c r="DR66" s="104"/>
      <c r="DS66" s="104"/>
      <c r="DT66" s="104"/>
      <c r="DU66" s="104"/>
      <c r="DV66" s="104"/>
    </row>
    <row r="67" spans="1:126" ht="17" x14ac:dyDescent="0.15">
      <c r="A67" s="57"/>
      <c r="B67" s="58"/>
      <c r="C67" s="47"/>
      <c r="D67" s="47"/>
      <c r="E67" s="47"/>
      <c r="F67" s="47"/>
      <c r="G67" s="48"/>
      <c r="H67" s="47"/>
      <c r="I67" s="47"/>
      <c r="J67" s="47"/>
      <c r="K67" s="47"/>
      <c r="L67" s="48"/>
      <c r="M67" s="47"/>
      <c r="N67" s="47"/>
      <c r="O67" s="47"/>
      <c r="P67" s="47"/>
      <c r="Q67" s="48"/>
      <c r="R67" s="47"/>
      <c r="S67" s="47"/>
      <c r="T67" s="47"/>
      <c r="U67" s="47"/>
      <c r="V67" s="48"/>
      <c r="W67" s="47"/>
      <c r="X67" s="47"/>
      <c r="Y67" s="47"/>
      <c r="Z67" s="47"/>
      <c r="AA67" s="48"/>
      <c r="AB67" s="47"/>
      <c r="AC67" s="47"/>
      <c r="AD67" s="47"/>
      <c r="AE67" s="47"/>
      <c r="AF67" s="48"/>
      <c r="AG67" s="47"/>
      <c r="AH67" s="47"/>
      <c r="AI67" s="47"/>
      <c r="AJ67" s="47"/>
      <c r="AK67" s="48"/>
      <c r="AL67" s="32"/>
      <c r="AM67" s="33">
        <f t="shared" si="34"/>
        <v>0</v>
      </c>
      <c r="AN67" s="34">
        <f t="shared" si="34"/>
        <v>0</v>
      </c>
      <c r="AO67" s="35">
        <f t="shared" si="26"/>
        <v>0</v>
      </c>
      <c r="AP67" s="35">
        <f t="shared" si="26"/>
        <v>0</v>
      </c>
      <c r="AQ67" s="34">
        <f t="shared" si="24"/>
        <v>0</v>
      </c>
      <c r="AR67" s="217">
        <f t="shared" si="3"/>
        <v>0</v>
      </c>
      <c r="AS67" s="32"/>
      <c r="AT67" s="50">
        <f t="shared" si="25"/>
        <v>0</v>
      </c>
      <c r="AU67" s="51">
        <f t="shared" si="17"/>
        <v>0</v>
      </c>
      <c r="AV67" s="52">
        <f t="shared" si="18"/>
        <v>0</v>
      </c>
      <c r="AW67" s="53">
        <f t="shared" si="21"/>
        <v>0</v>
      </c>
      <c r="AX67" s="51">
        <f t="shared" si="22"/>
        <v>0</v>
      </c>
      <c r="AY67" s="40">
        <f t="shared" si="19"/>
        <v>0</v>
      </c>
      <c r="AZ67" s="41">
        <f t="shared" si="27"/>
        <v>0</v>
      </c>
      <c r="BA67" s="59"/>
      <c r="BB67" s="146">
        <f t="shared" si="28"/>
        <v>0</v>
      </c>
      <c r="BC67" s="59"/>
      <c r="BD67" s="33">
        <f t="shared" si="29"/>
        <v>0</v>
      </c>
      <c r="BE67" s="54">
        <f t="shared" si="30"/>
        <v>0</v>
      </c>
      <c r="BF67" s="55">
        <f t="shared" si="31"/>
        <v>0</v>
      </c>
      <c r="BG67" s="49">
        <f t="shared" si="32"/>
        <v>0</v>
      </c>
      <c r="BH67" s="46">
        <f t="shared" si="33"/>
        <v>0</v>
      </c>
      <c r="BI67" s="59"/>
      <c r="BJ67" s="59"/>
      <c r="BK67" s="59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Y67" s="117"/>
      <c r="CZ67" s="104"/>
      <c r="DA67" s="104"/>
      <c r="DB67" s="104"/>
      <c r="DC67" s="104"/>
      <c r="DD67" s="104"/>
      <c r="DE67" s="104"/>
      <c r="DF67" s="104"/>
      <c r="DG67" s="104"/>
      <c r="DH67" s="104"/>
      <c r="DI67" s="104"/>
      <c r="DJ67" s="104"/>
      <c r="DK67" s="104"/>
      <c r="DL67" s="104"/>
      <c r="DM67" s="104"/>
      <c r="DN67" s="104"/>
      <c r="DO67" s="104"/>
      <c r="DP67" s="104"/>
      <c r="DQ67" s="104"/>
      <c r="DR67" s="104"/>
      <c r="DS67" s="104"/>
      <c r="DT67" s="104"/>
      <c r="DU67" s="104"/>
      <c r="DV67" s="104"/>
    </row>
    <row r="68" spans="1:126" ht="17" x14ac:dyDescent="0.15">
      <c r="A68" s="57"/>
      <c r="B68" s="58"/>
      <c r="C68" s="47"/>
      <c r="D68" s="47"/>
      <c r="E68" s="47"/>
      <c r="F68" s="47"/>
      <c r="G68" s="48"/>
      <c r="H68" s="47"/>
      <c r="I68" s="47"/>
      <c r="J68" s="47"/>
      <c r="K68" s="47"/>
      <c r="L68" s="48"/>
      <c r="M68" s="47"/>
      <c r="N68" s="47"/>
      <c r="O68" s="47"/>
      <c r="P68" s="47"/>
      <c r="Q68" s="48"/>
      <c r="R68" s="47"/>
      <c r="S68" s="47"/>
      <c r="T68" s="47"/>
      <c r="U68" s="47"/>
      <c r="V68" s="48"/>
      <c r="W68" s="47"/>
      <c r="X68" s="47"/>
      <c r="Y68" s="47"/>
      <c r="Z68" s="47"/>
      <c r="AA68" s="48"/>
      <c r="AB68" s="47"/>
      <c r="AC68" s="47"/>
      <c r="AD68" s="47"/>
      <c r="AE68" s="47"/>
      <c r="AF68" s="48"/>
      <c r="AG68" s="47"/>
      <c r="AH68" s="47"/>
      <c r="AI68" s="47"/>
      <c r="AJ68" s="47"/>
      <c r="AK68" s="48"/>
      <c r="AL68" s="32"/>
      <c r="AM68" s="33">
        <f t="shared" si="34"/>
        <v>0</v>
      </c>
      <c r="AN68" s="34">
        <f t="shared" si="34"/>
        <v>0</v>
      </c>
      <c r="AO68" s="35">
        <f t="shared" si="26"/>
        <v>0</v>
      </c>
      <c r="AP68" s="35">
        <f t="shared" si="26"/>
        <v>0</v>
      </c>
      <c r="AQ68" s="34">
        <f t="shared" si="24"/>
        <v>0</v>
      </c>
      <c r="AR68" s="217">
        <f t="shared" si="3"/>
        <v>0</v>
      </c>
      <c r="AS68" s="32"/>
      <c r="AT68" s="50">
        <f t="shared" si="25"/>
        <v>0</v>
      </c>
      <c r="AU68" s="51">
        <f t="shared" si="17"/>
        <v>0</v>
      </c>
      <c r="AV68" s="52">
        <f t="shared" si="18"/>
        <v>0</v>
      </c>
      <c r="AW68" s="53">
        <f t="shared" si="21"/>
        <v>0</v>
      </c>
      <c r="AX68" s="51">
        <f t="shared" si="22"/>
        <v>0</v>
      </c>
      <c r="AY68" s="40">
        <f t="shared" si="19"/>
        <v>0</v>
      </c>
      <c r="AZ68" s="41">
        <f t="shared" si="27"/>
        <v>0</v>
      </c>
      <c r="BA68" s="59"/>
      <c r="BB68" s="146">
        <f t="shared" si="28"/>
        <v>0</v>
      </c>
      <c r="BC68" s="59"/>
      <c r="BD68" s="33">
        <f t="shared" si="29"/>
        <v>0</v>
      </c>
      <c r="BE68" s="54">
        <f t="shared" si="30"/>
        <v>0</v>
      </c>
      <c r="BF68" s="55">
        <f t="shared" si="31"/>
        <v>0</v>
      </c>
      <c r="BG68" s="49">
        <f t="shared" si="32"/>
        <v>0</v>
      </c>
      <c r="BH68" s="46">
        <f t="shared" si="33"/>
        <v>0</v>
      </c>
      <c r="BI68" s="59"/>
      <c r="BJ68" s="59"/>
      <c r="BK68" s="59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Y68" s="117"/>
      <c r="CZ68" s="104"/>
      <c r="DA68" s="104"/>
      <c r="DB68" s="104"/>
      <c r="DC68" s="104"/>
      <c r="DD68" s="104"/>
      <c r="DE68" s="104"/>
      <c r="DF68" s="104"/>
      <c r="DG68" s="104"/>
      <c r="DH68" s="104"/>
      <c r="DI68" s="104"/>
      <c r="DJ68" s="104"/>
      <c r="DK68" s="104"/>
      <c r="DL68" s="104"/>
      <c r="DM68" s="104"/>
      <c r="DN68" s="104"/>
      <c r="DO68" s="104"/>
      <c r="DP68" s="104"/>
      <c r="DQ68" s="104"/>
      <c r="DR68" s="104"/>
      <c r="DS68" s="104"/>
      <c r="DT68" s="104"/>
      <c r="DU68" s="104"/>
      <c r="DV68" s="104"/>
    </row>
    <row r="69" spans="1:126" ht="17" x14ac:dyDescent="0.15">
      <c r="A69" s="57"/>
      <c r="B69" s="58"/>
      <c r="C69" s="47"/>
      <c r="D69" s="47"/>
      <c r="E69" s="47"/>
      <c r="F69" s="47"/>
      <c r="G69" s="48"/>
      <c r="H69" s="47"/>
      <c r="I69" s="47"/>
      <c r="J69" s="47"/>
      <c r="K69" s="47"/>
      <c r="L69" s="48"/>
      <c r="M69" s="47"/>
      <c r="N69" s="47"/>
      <c r="O69" s="47"/>
      <c r="P69" s="47"/>
      <c r="Q69" s="48"/>
      <c r="R69" s="47"/>
      <c r="S69" s="47"/>
      <c r="T69" s="47"/>
      <c r="U69" s="47"/>
      <c r="V69" s="48"/>
      <c r="W69" s="47"/>
      <c r="X69" s="47"/>
      <c r="Y69" s="47"/>
      <c r="Z69" s="47"/>
      <c r="AA69" s="48"/>
      <c r="AB69" s="47"/>
      <c r="AC69" s="47"/>
      <c r="AD69" s="47"/>
      <c r="AE69" s="47"/>
      <c r="AF69" s="48"/>
      <c r="AG69" s="47"/>
      <c r="AH69" s="47"/>
      <c r="AI69" s="47"/>
      <c r="AJ69" s="47"/>
      <c r="AK69" s="48"/>
      <c r="AL69" s="32"/>
      <c r="AM69" s="33">
        <f t="shared" si="34"/>
        <v>0</v>
      </c>
      <c r="AN69" s="34">
        <f t="shared" si="34"/>
        <v>0</v>
      </c>
      <c r="AO69" s="35">
        <f t="shared" si="26"/>
        <v>0</v>
      </c>
      <c r="AP69" s="35">
        <f t="shared" si="26"/>
        <v>0</v>
      </c>
      <c r="AQ69" s="34">
        <f t="shared" si="24"/>
        <v>0</v>
      </c>
      <c r="AR69" s="217">
        <f t="shared" si="3"/>
        <v>0</v>
      </c>
      <c r="AS69" s="32"/>
      <c r="AT69" s="50">
        <f t="shared" si="25"/>
        <v>0</v>
      </c>
      <c r="AU69" s="51">
        <f t="shared" si="17"/>
        <v>0</v>
      </c>
      <c r="AV69" s="52">
        <f t="shared" si="18"/>
        <v>0</v>
      </c>
      <c r="AW69" s="53">
        <f t="shared" si="21"/>
        <v>0</v>
      </c>
      <c r="AX69" s="51">
        <f t="shared" si="22"/>
        <v>0</v>
      </c>
      <c r="AY69" s="40">
        <f t="shared" si="19"/>
        <v>0</v>
      </c>
      <c r="AZ69" s="41">
        <f t="shared" si="27"/>
        <v>0</v>
      </c>
      <c r="BA69" s="59"/>
      <c r="BB69" s="146">
        <f t="shared" si="28"/>
        <v>0</v>
      </c>
      <c r="BC69" s="59"/>
      <c r="BD69" s="33">
        <f t="shared" si="29"/>
        <v>0</v>
      </c>
      <c r="BE69" s="54">
        <f t="shared" si="30"/>
        <v>0</v>
      </c>
      <c r="BF69" s="55">
        <f t="shared" si="31"/>
        <v>0</v>
      </c>
      <c r="BG69" s="49">
        <f t="shared" si="32"/>
        <v>0</v>
      </c>
      <c r="BH69" s="46">
        <f t="shared" si="33"/>
        <v>0</v>
      </c>
      <c r="BI69" s="59"/>
      <c r="BJ69" s="59"/>
      <c r="BK69" s="59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Y69" s="117"/>
      <c r="CZ69" s="104"/>
      <c r="DA69" s="104"/>
      <c r="DB69" s="104"/>
      <c r="DC69" s="104"/>
      <c r="DD69" s="104"/>
      <c r="DE69" s="104"/>
      <c r="DF69" s="104"/>
      <c r="DG69" s="104"/>
      <c r="DH69" s="104"/>
      <c r="DI69" s="104"/>
      <c r="DJ69" s="104"/>
      <c r="DK69" s="104"/>
      <c r="DL69" s="104"/>
      <c r="DM69" s="104"/>
      <c r="DN69" s="104"/>
      <c r="DO69" s="104"/>
      <c r="DP69" s="104"/>
      <c r="DQ69" s="104"/>
      <c r="DR69" s="104"/>
      <c r="DS69" s="104"/>
      <c r="DT69" s="104"/>
      <c r="DU69" s="104"/>
      <c r="DV69" s="104"/>
    </row>
    <row r="70" spans="1:126" ht="17" x14ac:dyDescent="0.15">
      <c r="A70" s="57"/>
      <c r="B70" s="58"/>
      <c r="C70" s="47"/>
      <c r="D70" s="47"/>
      <c r="E70" s="47"/>
      <c r="F70" s="47"/>
      <c r="G70" s="48"/>
      <c r="H70" s="47"/>
      <c r="I70" s="47"/>
      <c r="J70" s="47"/>
      <c r="K70" s="47"/>
      <c r="L70" s="48"/>
      <c r="M70" s="47"/>
      <c r="N70" s="47"/>
      <c r="O70" s="47"/>
      <c r="P70" s="47"/>
      <c r="Q70" s="48"/>
      <c r="R70" s="47"/>
      <c r="S70" s="47"/>
      <c r="T70" s="47"/>
      <c r="U70" s="47"/>
      <c r="V70" s="48"/>
      <c r="W70" s="47"/>
      <c r="X70" s="47"/>
      <c r="Y70" s="47"/>
      <c r="Z70" s="47"/>
      <c r="AA70" s="48"/>
      <c r="AB70" s="47"/>
      <c r="AC70" s="47"/>
      <c r="AD70" s="47"/>
      <c r="AE70" s="47"/>
      <c r="AF70" s="48"/>
      <c r="AG70" s="47"/>
      <c r="AH70" s="47"/>
      <c r="AI70" s="47"/>
      <c r="AJ70" s="47"/>
      <c r="AK70" s="48"/>
      <c r="AL70" s="32"/>
      <c r="AM70" s="33">
        <f t="shared" si="34"/>
        <v>0</v>
      </c>
      <c r="AN70" s="34">
        <f t="shared" si="34"/>
        <v>0</v>
      </c>
      <c r="AO70" s="35">
        <f t="shared" si="26"/>
        <v>0</v>
      </c>
      <c r="AP70" s="35">
        <f t="shared" si="26"/>
        <v>0</v>
      </c>
      <c r="AQ70" s="34">
        <f t="shared" si="24"/>
        <v>0</v>
      </c>
      <c r="AR70" s="217">
        <f t="shared" si="3"/>
        <v>0</v>
      </c>
      <c r="AS70" s="32"/>
      <c r="AT70" s="50">
        <f t="shared" si="25"/>
        <v>0</v>
      </c>
      <c r="AU70" s="51">
        <f t="shared" si="17"/>
        <v>0</v>
      </c>
      <c r="AV70" s="52">
        <f t="shared" si="18"/>
        <v>0</v>
      </c>
      <c r="AW70" s="53">
        <f t="shared" si="21"/>
        <v>0</v>
      </c>
      <c r="AX70" s="51">
        <f t="shared" si="22"/>
        <v>0</v>
      </c>
      <c r="AY70" s="40">
        <f t="shared" si="19"/>
        <v>0</v>
      </c>
      <c r="AZ70" s="41">
        <f t="shared" si="27"/>
        <v>0</v>
      </c>
      <c r="BA70" s="59"/>
      <c r="BB70" s="146">
        <f t="shared" si="28"/>
        <v>0</v>
      </c>
      <c r="BC70" s="59"/>
      <c r="BD70" s="33">
        <f t="shared" si="29"/>
        <v>0</v>
      </c>
      <c r="BE70" s="54">
        <f t="shared" si="30"/>
        <v>0</v>
      </c>
      <c r="BF70" s="55">
        <f t="shared" si="31"/>
        <v>0</v>
      </c>
      <c r="BG70" s="49">
        <f t="shared" si="32"/>
        <v>0</v>
      </c>
      <c r="BH70" s="46">
        <f t="shared" si="33"/>
        <v>0</v>
      </c>
      <c r="BI70" s="59"/>
      <c r="BJ70" s="59"/>
      <c r="BK70" s="59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Y70" s="117"/>
      <c r="CZ70" s="104"/>
      <c r="DA70" s="104"/>
      <c r="DB70" s="104"/>
      <c r="DC70" s="104"/>
      <c r="DD70" s="104"/>
      <c r="DE70" s="104"/>
      <c r="DF70" s="104"/>
      <c r="DG70" s="104"/>
      <c r="DH70" s="104"/>
      <c r="DI70" s="104"/>
      <c r="DJ70" s="104"/>
      <c r="DK70" s="104"/>
      <c r="DL70" s="104"/>
      <c r="DM70" s="104"/>
      <c r="DN70" s="104"/>
      <c r="DO70" s="104"/>
      <c r="DP70" s="104"/>
      <c r="DQ70" s="104"/>
      <c r="DR70" s="104"/>
      <c r="DS70" s="104"/>
      <c r="DT70" s="104"/>
      <c r="DU70" s="104"/>
      <c r="DV70" s="104"/>
    </row>
    <row r="71" spans="1:126" ht="17" x14ac:dyDescent="0.15">
      <c r="A71" s="57"/>
      <c r="B71" s="58"/>
      <c r="C71" s="47"/>
      <c r="D71" s="47"/>
      <c r="E71" s="47"/>
      <c r="F71" s="47"/>
      <c r="G71" s="48"/>
      <c r="H71" s="47"/>
      <c r="I71" s="47"/>
      <c r="J71" s="47"/>
      <c r="K71" s="47"/>
      <c r="L71" s="48"/>
      <c r="M71" s="47"/>
      <c r="N71" s="47"/>
      <c r="O71" s="47"/>
      <c r="P71" s="47"/>
      <c r="Q71" s="48"/>
      <c r="R71" s="47"/>
      <c r="S71" s="47"/>
      <c r="T71" s="47"/>
      <c r="U71" s="47"/>
      <c r="V71" s="48"/>
      <c r="W71" s="47"/>
      <c r="X71" s="47"/>
      <c r="Y71" s="47"/>
      <c r="Z71" s="47"/>
      <c r="AA71" s="48"/>
      <c r="AB71" s="47"/>
      <c r="AC71" s="47"/>
      <c r="AD71" s="47"/>
      <c r="AE71" s="47"/>
      <c r="AF71" s="48"/>
      <c r="AG71" s="47"/>
      <c r="AH71" s="47"/>
      <c r="AI71" s="47"/>
      <c r="AJ71" s="47"/>
      <c r="AK71" s="48"/>
      <c r="AL71" s="32"/>
      <c r="AM71" s="33">
        <f t="shared" si="34"/>
        <v>0</v>
      </c>
      <c r="AN71" s="34">
        <f t="shared" si="34"/>
        <v>0</v>
      </c>
      <c r="AO71" s="35">
        <f t="shared" si="26"/>
        <v>0</v>
      </c>
      <c r="AP71" s="35">
        <f t="shared" si="26"/>
        <v>0</v>
      </c>
      <c r="AQ71" s="34">
        <f t="shared" si="24"/>
        <v>0</v>
      </c>
      <c r="AR71" s="217">
        <f t="shared" ref="AR71:AR96" si="35">SUM(AM71:AQ71)</f>
        <v>0</v>
      </c>
      <c r="AS71" s="32"/>
      <c r="AT71" s="50">
        <f t="shared" si="25"/>
        <v>0</v>
      </c>
      <c r="AU71" s="51">
        <f t="shared" si="17"/>
        <v>0</v>
      </c>
      <c r="AV71" s="52">
        <f t="shared" si="18"/>
        <v>0</v>
      </c>
      <c r="AW71" s="53">
        <f t="shared" si="21"/>
        <v>0</v>
      </c>
      <c r="AX71" s="51">
        <f t="shared" si="22"/>
        <v>0</v>
      </c>
      <c r="AY71" s="40">
        <f t="shared" si="19"/>
        <v>0</v>
      </c>
      <c r="AZ71" s="41">
        <f t="shared" ref="AZ71:AZ96" si="36">+AV71+AY71</f>
        <v>0</v>
      </c>
      <c r="BA71" s="59"/>
      <c r="BB71" s="146">
        <f t="shared" ref="BB71:BB96" si="37">COUNTIF($C71:$AK71,"VT")</f>
        <v>0</v>
      </c>
      <c r="BC71" s="59"/>
      <c r="BD71" s="33">
        <f t="shared" ref="BD71:BD96" si="38">COUNTIF($C71,"BT")+COUNTIF($H71,"BT")+COUNTIF($M71,"BT")+COUNTIF($R71,"BT")+COUNTIF($W71,"BT")+COUNTIF($AB71,"BT")+COUNTIF($AG71,"BT")</f>
        <v>0</v>
      </c>
      <c r="BE71" s="54">
        <f t="shared" ref="BE71:BE96" si="39">COUNTIF($C71,"BR")+COUNTIF($H71,"BR")+COUNTIF($M71,"BR")+COUNTIF($R71,"BR")+COUNTIF($W71,"BR")+COUNTIF($AB71,"BR")+COUNTIF($AG71,"BR")</f>
        <v>0</v>
      </c>
      <c r="BF71" s="55">
        <f t="shared" ref="BF71:BF96" si="40">COUNTIF($D71,"BT")+COUNTIF($I71,"BT")+COUNTIF($N71,"BT")+COUNTIF($S71,"BT")+COUNTIF($X71,"BT")+COUNTIF($AC71,"BT")+COUNTIF($AH71,"BT")</f>
        <v>0</v>
      </c>
      <c r="BG71" s="49">
        <f t="shared" ref="BG71:BG96" si="41">COUNTIF($D71,"BR")+COUNTIF($I71,"BR")+COUNTIF($N71,"BR")+COUNTIF($S71,"BR")+COUNTIF($X71,"BR")+COUNTIF($AC71,"BR")+COUNTIF($AH71,"BR")</f>
        <v>0</v>
      </c>
      <c r="BH71" s="46">
        <f t="shared" ref="BH71:BH96" si="42">SUM(BD71:BG71)</f>
        <v>0</v>
      </c>
      <c r="BI71" s="59"/>
      <c r="BJ71" s="59"/>
      <c r="BK71" s="59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Y71" s="117"/>
      <c r="CZ71" s="104"/>
      <c r="DA71" s="104"/>
      <c r="DB71" s="104"/>
      <c r="DC71" s="104"/>
      <c r="DD71" s="104"/>
      <c r="DE71" s="104"/>
      <c r="DF71" s="104"/>
      <c r="DG71" s="104"/>
      <c r="DH71" s="104"/>
      <c r="DI71" s="104"/>
      <c r="DJ71" s="104"/>
      <c r="DK71" s="104"/>
      <c r="DL71" s="104"/>
      <c r="DM71" s="104"/>
      <c r="DN71" s="104"/>
      <c r="DO71" s="104"/>
      <c r="DP71" s="104"/>
      <c r="DQ71" s="104"/>
      <c r="DR71" s="104"/>
      <c r="DS71" s="104"/>
      <c r="DT71" s="104"/>
      <c r="DU71" s="104"/>
      <c r="DV71" s="104"/>
    </row>
    <row r="72" spans="1:126" ht="17" x14ac:dyDescent="0.15">
      <c r="A72" s="57"/>
      <c r="B72" s="58"/>
      <c r="C72" s="47"/>
      <c r="D72" s="47"/>
      <c r="E72" s="47"/>
      <c r="F72" s="47"/>
      <c r="G72" s="48"/>
      <c r="H72" s="47"/>
      <c r="I72" s="47"/>
      <c r="J72" s="47"/>
      <c r="K72" s="47"/>
      <c r="L72" s="48"/>
      <c r="M72" s="47"/>
      <c r="N72" s="47"/>
      <c r="O72" s="47"/>
      <c r="P72" s="47"/>
      <c r="Q72" s="48"/>
      <c r="R72" s="47"/>
      <c r="S72" s="47"/>
      <c r="T72" s="47"/>
      <c r="U72" s="47"/>
      <c r="V72" s="48"/>
      <c r="W72" s="47"/>
      <c r="X72" s="47"/>
      <c r="Y72" s="47"/>
      <c r="Z72" s="47"/>
      <c r="AA72" s="48"/>
      <c r="AB72" s="47"/>
      <c r="AC72" s="47"/>
      <c r="AD72" s="47"/>
      <c r="AE72" s="47"/>
      <c r="AF72" s="48"/>
      <c r="AG72" s="47"/>
      <c r="AH72" s="47"/>
      <c r="AI72" s="47"/>
      <c r="AJ72" s="47"/>
      <c r="AK72" s="48"/>
      <c r="AL72" s="32"/>
      <c r="AM72" s="33">
        <f t="shared" si="34"/>
        <v>0</v>
      </c>
      <c r="AN72" s="34">
        <f t="shared" si="34"/>
        <v>0</v>
      </c>
      <c r="AO72" s="35">
        <f t="shared" si="26"/>
        <v>0</v>
      </c>
      <c r="AP72" s="35">
        <f t="shared" si="26"/>
        <v>0</v>
      </c>
      <c r="AQ72" s="34">
        <f t="shared" si="24"/>
        <v>0</v>
      </c>
      <c r="AR72" s="217">
        <f t="shared" si="35"/>
        <v>0</v>
      </c>
      <c r="AS72" s="32"/>
      <c r="AT72" s="50">
        <f t="shared" si="25"/>
        <v>0</v>
      </c>
      <c r="AU72" s="51">
        <f t="shared" si="17"/>
        <v>0</v>
      </c>
      <c r="AV72" s="52">
        <f t="shared" si="18"/>
        <v>0</v>
      </c>
      <c r="AW72" s="53">
        <f t="shared" si="21"/>
        <v>0</v>
      </c>
      <c r="AX72" s="51">
        <f t="shared" si="22"/>
        <v>0</v>
      </c>
      <c r="AY72" s="40">
        <f t="shared" si="19"/>
        <v>0</v>
      </c>
      <c r="AZ72" s="41">
        <f t="shared" si="36"/>
        <v>0</v>
      </c>
      <c r="BA72" s="59"/>
      <c r="BB72" s="146">
        <f t="shared" si="37"/>
        <v>0</v>
      </c>
      <c r="BC72" s="59"/>
      <c r="BD72" s="33">
        <f t="shared" si="38"/>
        <v>0</v>
      </c>
      <c r="BE72" s="54">
        <f t="shared" si="39"/>
        <v>0</v>
      </c>
      <c r="BF72" s="55">
        <f t="shared" si="40"/>
        <v>0</v>
      </c>
      <c r="BG72" s="49">
        <f t="shared" si="41"/>
        <v>0</v>
      </c>
      <c r="BH72" s="46">
        <f t="shared" si="42"/>
        <v>0</v>
      </c>
      <c r="BI72" s="59"/>
      <c r="BJ72" s="59"/>
      <c r="BK72" s="59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Y72" s="117"/>
      <c r="CZ72" s="104"/>
      <c r="DA72" s="104"/>
      <c r="DB72" s="104"/>
      <c r="DC72" s="104"/>
      <c r="DD72" s="104"/>
      <c r="DE72" s="104"/>
      <c r="DF72" s="104"/>
      <c r="DG72" s="104"/>
      <c r="DH72" s="104"/>
      <c r="DI72" s="104"/>
      <c r="DJ72" s="104"/>
      <c r="DK72" s="104"/>
      <c r="DL72" s="104"/>
      <c r="DM72" s="104"/>
      <c r="DN72" s="104"/>
      <c r="DO72" s="104"/>
      <c r="DP72" s="104"/>
      <c r="DQ72" s="104"/>
      <c r="DR72" s="104"/>
      <c r="DS72" s="104"/>
      <c r="DT72" s="104"/>
      <c r="DU72" s="104"/>
      <c r="DV72" s="104"/>
    </row>
    <row r="73" spans="1:126" ht="17" x14ac:dyDescent="0.15">
      <c r="A73" s="57"/>
      <c r="B73" s="58"/>
      <c r="C73" s="47"/>
      <c r="D73" s="47"/>
      <c r="E73" s="47"/>
      <c r="F73" s="47"/>
      <c r="G73" s="48"/>
      <c r="H73" s="47"/>
      <c r="I73" s="47"/>
      <c r="J73" s="47"/>
      <c r="K73" s="47"/>
      <c r="L73" s="48"/>
      <c r="M73" s="47"/>
      <c r="N73" s="47"/>
      <c r="O73" s="47"/>
      <c r="P73" s="47"/>
      <c r="Q73" s="48"/>
      <c r="R73" s="47"/>
      <c r="S73" s="47"/>
      <c r="T73" s="47"/>
      <c r="U73" s="47"/>
      <c r="V73" s="48"/>
      <c r="W73" s="47"/>
      <c r="X73" s="47"/>
      <c r="Y73" s="47"/>
      <c r="Z73" s="47"/>
      <c r="AA73" s="48"/>
      <c r="AB73" s="47"/>
      <c r="AC73" s="47"/>
      <c r="AD73" s="47"/>
      <c r="AE73" s="47"/>
      <c r="AF73" s="48"/>
      <c r="AG73" s="47"/>
      <c r="AH73" s="47"/>
      <c r="AI73" s="47"/>
      <c r="AJ73" s="47"/>
      <c r="AK73" s="48"/>
      <c r="AL73" s="32"/>
      <c r="AM73" s="33">
        <f t="shared" si="34"/>
        <v>0</v>
      </c>
      <c r="AN73" s="34">
        <f t="shared" si="34"/>
        <v>0</v>
      </c>
      <c r="AO73" s="35">
        <f t="shared" si="26"/>
        <v>0</v>
      </c>
      <c r="AP73" s="35">
        <f t="shared" si="26"/>
        <v>0</v>
      </c>
      <c r="AQ73" s="34">
        <f t="shared" si="24"/>
        <v>0</v>
      </c>
      <c r="AR73" s="217">
        <f t="shared" si="35"/>
        <v>0</v>
      </c>
      <c r="AS73" s="32"/>
      <c r="AT73" s="50">
        <f t="shared" si="25"/>
        <v>0</v>
      </c>
      <c r="AU73" s="51">
        <f t="shared" ref="AU73:AU96" si="43">COUNTIFS($C$5:$AK$5,$AT$5,$C73:$AK73,"F*")</f>
        <v>0</v>
      </c>
      <c r="AV73" s="52">
        <f t="shared" ref="AV73:AV96" si="44">COUNTIFS($C$5:$AK$5,$AT$5,$C73:$AK73,"G")+AT73+AU73</f>
        <v>0</v>
      </c>
      <c r="AW73" s="53">
        <f t="shared" si="21"/>
        <v>0</v>
      </c>
      <c r="AX73" s="51">
        <f t="shared" si="22"/>
        <v>0</v>
      </c>
      <c r="AY73" s="40">
        <f t="shared" ref="AY73:AY96" si="45">COUNTIFS($C$5:$AK$5,$AW$5,$C73:$AK73,"G")+AW73+AX73</f>
        <v>0</v>
      </c>
      <c r="AZ73" s="41">
        <f t="shared" si="36"/>
        <v>0</v>
      </c>
      <c r="BA73" s="59"/>
      <c r="BB73" s="146">
        <f t="shared" si="37"/>
        <v>0</v>
      </c>
      <c r="BC73" s="59"/>
      <c r="BD73" s="33">
        <f t="shared" si="38"/>
        <v>0</v>
      </c>
      <c r="BE73" s="54">
        <f t="shared" si="39"/>
        <v>0</v>
      </c>
      <c r="BF73" s="55">
        <f t="shared" si="40"/>
        <v>0</v>
      </c>
      <c r="BG73" s="49">
        <f t="shared" si="41"/>
        <v>0</v>
      </c>
      <c r="BH73" s="46">
        <f t="shared" si="42"/>
        <v>0</v>
      </c>
      <c r="BI73" s="59"/>
      <c r="BJ73" s="59"/>
      <c r="BK73" s="59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Y73" s="117"/>
      <c r="CZ73" s="104"/>
      <c r="DA73" s="104"/>
      <c r="DB73" s="104"/>
      <c r="DC73" s="104"/>
      <c r="DD73" s="104"/>
      <c r="DE73" s="104"/>
      <c r="DF73" s="104"/>
      <c r="DG73" s="104"/>
      <c r="DH73" s="104"/>
      <c r="DI73" s="104"/>
      <c r="DJ73" s="104"/>
      <c r="DK73" s="104"/>
      <c r="DL73" s="104"/>
      <c r="DM73" s="104"/>
      <c r="DN73" s="104"/>
      <c r="DO73" s="104"/>
      <c r="DP73" s="104"/>
      <c r="DQ73" s="104"/>
      <c r="DR73" s="104"/>
      <c r="DS73" s="104"/>
      <c r="DT73" s="104"/>
      <c r="DU73" s="104"/>
      <c r="DV73" s="104"/>
    </row>
    <row r="74" spans="1:126" ht="17" x14ac:dyDescent="0.15">
      <c r="A74" s="57"/>
      <c r="B74" s="58"/>
      <c r="C74" s="47"/>
      <c r="D74" s="47"/>
      <c r="E74" s="47"/>
      <c r="F74" s="47"/>
      <c r="G74" s="48"/>
      <c r="H74" s="47"/>
      <c r="I74" s="47"/>
      <c r="J74" s="47"/>
      <c r="K74" s="47"/>
      <c r="L74" s="48"/>
      <c r="M74" s="47"/>
      <c r="N74" s="47"/>
      <c r="O74" s="47"/>
      <c r="P74" s="47"/>
      <c r="Q74" s="48"/>
      <c r="R74" s="47"/>
      <c r="S74" s="47"/>
      <c r="T74" s="47"/>
      <c r="U74" s="47"/>
      <c r="V74" s="48"/>
      <c r="W74" s="47"/>
      <c r="X74" s="47"/>
      <c r="Y74" s="47"/>
      <c r="Z74" s="47"/>
      <c r="AA74" s="48"/>
      <c r="AB74" s="47"/>
      <c r="AC74" s="47"/>
      <c r="AD74" s="47"/>
      <c r="AE74" s="47"/>
      <c r="AF74" s="48"/>
      <c r="AG74" s="47"/>
      <c r="AH74" s="47"/>
      <c r="AI74" s="47"/>
      <c r="AJ74" s="47"/>
      <c r="AK74" s="48"/>
      <c r="AL74" s="32"/>
      <c r="AM74" s="33">
        <f t="shared" si="34"/>
        <v>0</v>
      </c>
      <c r="AN74" s="34">
        <f t="shared" si="34"/>
        <v>0</v>
      </c>
      <c r="AO74" s="35">
        <f t="shared" si="26"/>
        <v>0</v>
      </c>
      <c r="AP74" s="35">
        <f t="shared" si="26"/>
        <v>0</v>
      </c>
      <c r="AQ74" s="34">
        <f t="shared" si="24"/>
        <v>0</v>
      </c>
      <c r="AR74" s="217">
        <f t="shared" si="35"/>
        <v>0</v>
      </c>
      <c r="AS74" s="32"/>
      <c r="AT74" s="50">
        <f t="shared" si="25"/>
        <v>0</v>
      </c>
      <c r="AU74" s="51">
        <f t="shared" si="43"/>
        <v>0</v>
      </c>
      <c r="AV74" s="52">
        <f t="shared" si="44"/>
        <v>0</v>
      </c>
      <c r="AW74" s="53">
        <f t="shared" si="21"/>
        <v>0</v>
      </c>
      <c r="AX74" s="51">
        <f t="shared" si="22"/>
        <v>0</v>
      </c>
      <c r="AY74" s="40">
        <f t="shared" si="45"/>
        <v>0</v>
      </c>
      <c r="AZ74" s="41">
        <f t="shared" si="36"/>
        <v>0</v>
      </c>
      <c r="BA74" s="59"/>
      <c r="BB74" s="146">
        <f t="shared" si="37"/>
        <v>0</v>
      </c>
      <c r="BC74" s="59"/>
      <c r="BD74" s="33">
        <f t="shared" si="38"/>
        <v>0</v>
      </c>
      <c r="BE74" s="54">
        <f t="shared" si="39"/>
        <v>0</v>
      </c>
      <c r="BF74" s="55">
        <f t="shared" si="40"/>
        <v>0</v>
      </c>
      <c r="BG74" s="49">
        <f t="shared" si="41"/>
        <v>0</v>
      </c>
      <c r="BH74" s="46">
        <f t="shared" si="42"/>
        <v>0</v>
      </c>
      <c r="BI74" s="59"/>
      <c r="BJ74" s="59"/>
      <c r="BK74" s="59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Y74" s="117"/>
      <c r="CZ74" s="104"/>
      <c r="DA74" s="104"/>
      <c r="DB74" s="104"/>
      <c r="DC74" s="104"/>
      <c r="DD74" s="104"/>
      <c r="DE74" s="104"/>
      <c r="DF74" s="104"/>
      <c r="DG74" s="104"/>
      <c r="DH74" s="104"/>
      <c r="DI74" s="104"/>
      <c r="DJ74" s="104"/>
      <c r="DK74" s="104"/>
      <c r="DL74" s="104"/>
      <c r="DM74" s="104"/>
      <c r="DN74" s="104"/>
      <c r="DO74" s="104"/>
      <c r="DP74" s="104"/>
      <c r="DQ74" s="104"/>
      <c r="DR74" s="104"/>
      <c r="DS74" s="104"/>
      <c r="DT74" s="104"/>
      <c r="DU74" s="104"/>
      <c r="DV74" s="104"/>
    </row>
    <row r="75" spans="1:126" ht="17" x14ac:dyDescent="0.15">
      <c r="A75" s="57"/>
      <c r="B75" s="58"/>
      <c r="C75" s="47"/>
      <c r="D75" s="47"/>
      <c r="E75" s="47"/>
      <c r="F75" s="47"/>
      <c r="G75" s="48"/>
      <c r="H75" s="47"/>
      <c r="I75" s="47"/>
      <c r="J75" s="47"/>
      <c r="K75" s="47"/>
      <c r="L75" s="48"/>
      <c r="M75" s="47"/>
      <c r="N75" s="47"/>
      <c r="O75" s="47"/>
      <c r="P75" s="47"/>
      <c r="Q75" s="48"/>
      <c r="R75" s="47"/>
      <c r="S75" s="47"/>
      <c r="T75" s="47"/>
      <c r="U75" s="47"/>
      <c r="V75" s="48"/>
      <c r="W75" s="47"/>
      <c r="X75" s="47"/>
      <c r="Y75" s="47"/>
      <c r="Z75" s="47"/>
      <c r="AA75" s="48"/>
      <c r="AB75" s="47"/>
      <c r="AC75" s="47"/>
      <c r="AD75" s="47"/>
      <c r="AE75" s="47"/>
      <c r="AF75" s="48"/>
      <c r="AG75" s="47"/>
      <c r="AH75" s="47"/>
      <c r="AI75" s="47"/>
      <c r="AJ75" s="47"/>
      <c r="AK75" s="48"/>
      <c r="AL75" s="32"/>
      <c r="AM75" s="33">
        <f t="shared" si="34"/>
        <v>0</v>
      </c>
      <c r="AN75" s="34">
        <f t="shared" si="34"/>
        <v>0</v>
      </c>
      <c r="AO75" s="35">
        <f t="shared" si="26"/>
        <v>0</v>
      </c>
      <c r="AP75" s="35">
        <f t="shared" si="26"/>
        <v>0</v>
      </c>
      <c r="AQ75" s="34">
        <f t="shared" si="24"/>
        <v>0</v>
      </c>
      <c r="AR75" s="217">
        <f t="shared" si="35"/>
        <v>0</v>
      </c>
      <c r="AS75" s="32"/>
      <c r="AT75" s="50">
        <f t="shared" si="25"/>
        <v>0</v>
      </c>
      <c r="AU75" s="51">
        <f t="shared" si="43"/>
        <v>0</v>
      </c>
      <c r="AV75" s="52">
        <f t="shared" si="44"/>
        <v>0</v>
      </c>
      <c r="AW75" s="53">
        <f t="shared" ref="AW75:AW96" si="46">COUNTIFS($C$5:$AK$5,$AW$5,$C75:$AK75,"V*")-COUNTIFS($C$5:$AK$5,$AW$5,$C75:$AK75,"VT")</f>
        <v>0</v>
      </c>
      <c r="AX75" s="51">
        <f t="shared" ref="AX75:AX96" si="47">COUNTIFS($C$5:$AK$5,$AW$5,$C75:$AK75,"F*")</f>
        <v>0</v>
      </c>
      <c r="AY75" s="40">
        <f t="shared" si="45"/>
        <v>0</v>
      </c>
      <c r="AZ75" s="41">
        <f t="shared" si="36"/>
        <v>0</v>
      </c>
      <c r="BA75" s="59"/>
      <c r="BB75" s="146">
        <f t="shared" si="37"/>
        <v>0</v>
      </c>
      <c r="BC75" s="59"/>
      <c r="BD75" s="33">
        <f t="shared" si="38"/>
        <v>0</v>
      </c>
      <c r="BE75" s="54">
        <f t="shared" si="39"/>
        <v>0</v>
      </c>
      <c r="BF75" s="55">
        <f t="shared" si="40"/>
        <v>0</v>
      </c>
      <c r="BG75" s="49">
        <f t="shared" si="41"/>
        <v>0</v>
      </c>
      <c r="BH75" s="46">
        <f t="shared" si="42"/>
        <v>0</v>
      </c>
      <c r="BI75" s="59"/>
      <c r="BJ75" s="59"/>
      <c r="BK75" s="59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Y75" s="117"/>
      <c r="CZ75" s="104"/>
      <c r="DA75" s="104"/>
      <c r="DB75" s="104"/>
      <c r="DC75" s="104"/>
      <c r="DD75" s="104"/>
      <c r="DE75" s="104"/>
      <c r="DF75" s="104"/>
      <c r="DG75" s="104"/>
      <c r="DH75" s="104"/>
      <c r="DI75" s="104"/>
      <c r="DJ75" s="104"/>
      <c r="DK75" s="104"/>
      <c r="DL75" s="104"/>
      <c r="DM75" s="104"/>
      <c r="DN75" s="104"/>
      <c r="DO75" s="104"/>
      <c r="DP75" s="104"/>
      <c r="DQ75" s="104"/>
      <c r="DR75" s="104"/>
      <c r="DS75" s="104"/>
      <c r="DT75" s="104"/>
      <c r="DU75" s="104"/>
      <c r="DV75" s="104"/>
    </row>
    <row r="76" spans="1:126" ht="17" x14ac:dyDescent="0.15">
      <c r="A76" s="57"/>
      <c r="B76" s="58"/>
      <c r="C76" s="47"/>
      <c r="D76" s="47"/>
      <c r="E76" s="47"/>
      <c r="F76" s="47"/>
      <c r="G76" s="48"/>
      <c r="H76" s="47"/>
      <c r="I76" s="47"/>
      <c r="J76" s="47"/>
      <c r="K76" s="47"/>
      <c r="L76" s="48"/>
      <c r="M76" s="47"/>
      <c r="N76" s="47"/>
      <c r="O76" s="47"/>
      <c r="P76" s="47"/>
      <c r="Q76" s="48"/>
      <c r="R76" s="47"/>
      <c r="S76" s="47"/>
      <c r="T76" s="47"/>
      <c r="U76" s="47"/>
      <c r="V76" s="48"/>
      <c r="W76" s="47"/>
      <c r="X76" s="47"/>
      <c r="Y76" s="47"/>
      <c r="Z76" s="47"/>
      <c r="AA76" s="48"/>
      <c r="AB76" s="47"/>
      <c r="AC76" s="47"/>
      <c r="AD76" s="47"/>
      <c r="AE76" s="47"/>
      <c r="AF76" s="48"/>
      <c r="AG76" s="47"/>
      <c r="AH76" s="47"/>
      <c r="AI76" s="47"/>
      <c r="AJ76" s="47"/>
      <c r="AK76" s="48"/>
      <c r="AL76" s="32"/>
      <c r="AM76" s="33">
        <f t="shared" ref="AM76:AN96" si="48">COUNTIFS($C$5:$AK$5,AM$5,$C76:$AK76,"A*")+COUNTIFS($C$5:$AK$5,AM$5,$C76:$AK76,"v*")+COUNTIFS($C$5:$AK$5,AM$5,$C76:$AK76,"oui")</f>
        <v>0</v>
      </c>
      <c r="AN76" s="34">
        <f t="shared" si="48"/>
        <v>0</v>
      </c>
      <c r="AO76" s="35">
        <f t="shared" si="26"/>
        <v>0</v>
      </c>
      <c r="AP76" s="35">
        <f t="shared" si="26"/>
        <v>0</v>
      </c>
      <c r="AQ76" s="34">
        <f t="shared" ref="AQ76:AQ96" si="49">COUNTIFS($C$5:$AK$5,AQ$5,$C76:$AK76,"A*")+COUNTIFS($C$5:$AK$5,AQ$5,$C76:$AK76,"v*")+COUNTIFS($C$5:$AK$5,AQ$5,$C76:$AK76,"oui")</f>
        <v>0</v>
      </c>
      <c r="AR76" s="217">
        <f t="shared" si="35"/>
        <v>0</v>
      </c>
      <c r="AS76" s="32"/>
      <c r="AT76" s="50">
        <f t="shared" ref="AT76:AT96" si="50">COUNTIFS($C$5:$AK$5,$AT$5,$C76:$AK76,"V*")-COUNTIFS($C$5:$AK$5,$AT$5,$C76:$AK76,"VT")</f>
        <v>0</v>
      </c>
      <c r="AU76" s="51">
        <f t="shared" si="43"/>
        <v>0</v>
      </c>
      <c r="AV76" s="52">
        <f t="shared" si="44"/>
        <v>0</v>
      </c>
      <c r="AW76" s="53">
        <f t="shared" si="46"/>
        <v>0</v>
      </c>
      <c r="AX76" s="51">
        <f t="shared" si="47"/>
        <v>0</v>
      </c>
      <c r="AY76" s="40">
        <f t="shared" si="45"/>
        <v>0</v>
      </c>
      <c r="AZ76" s="41">
        <f t="shared" si="36"/>
        <v>0</v>
      </c>
      <c r="BA76" s="59"/>
      <c r="BB76" s="146">
        <f t="shared" si="37"/>
        <v>0</v>
      </c>
      <c r="BC76" s="59"/>
      <c r="BD76" s="33">
        <f t="shared" si="38"/>
        <v>0</v>
      </c>
      <c r="BE76" s="54">
        <f t="shared" si="39"/>
        <v>0</v>
      </c>
      <c r="BF76" s="55">
        <f t="shared" si="40"/>
        <v>0</v>
      </c>
      <c r="BG76" s="49">
        <f t="shared" si="41"/>
        <v>0</v>
      </c>
      <c r="BH76" s="46">
        <f t="shared" si="42"/>
        <v>0</v>
      </c>
      <c r="BI76" s="59"/>
      <c r="BJ76" s="59"/>
      <c r="BK76" s="59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Y76" s="117"/>
      <c r="CZ76" s="104"/>
      <c r="DA76" s="104"/>
      <c r="DB76" s="104"/>
      <c r="DC76" s="104"/>
      <c r="DD76" s="104"/>
      <c r="DE76" s="104"/>
      <c r="DF76" s="104"/>
      <c r="DG76" s="104"/>
      <c r="DH76" s="104"/>
      <c r="DI76" s="104"/>
      <c r="DJ76" s="104"/>
      <c r="DK76" s="104"/>
      <c r="DL76" s="104"/>
      <c r="DM76" s="104"/>
      <c r="DN76" s="104"/>
      <c r="DO76" s="104"/>
      <c r="DP76" s="104"/>
      <c r="DQ76" s="104"/>
      <c r="DR76" s="104"/>
      <c r="DS76" s="104"/>
      <c r="DT76" s="104"/>
      <c r="DU76" s="104"/>
      <c r="DV76" s="104"/>
    </row>
    <row r="77" spans="1:126" ht="17" x14ac:dyDescent="0.15">
      <c r="A77" s="57"/>
      <c r="B77" s="58"/>
      <c r="C77" s="47"/>
      <c r="D77" s="47"/>
      <c r="E77" s="47"/>
      <c r="F77" s="47"/>
      <c r="G77" s="48"/>
      <c r="H77" s="47"/>
      <c r="I77" s="47"/>
      <c r="J77" s="47"/>
      <c r="K77" s="47"/>
      <c r="L77" s="48"/>
      <c r="M77" s="47"/>
      <c r="N77" s="47"/>
      <c r="O77" s="47"/>
      <c r="P77" s="47"/>
      <c r="Q77" s="48"/>
      <c r="R77" s="47"/>
      <c r="S77" s="47"/>
      <c r="T77" s="47"/>
      <c r="U77" s="47"/>
      <c r="V77" s="48"/>
      <c r="W77" s="47"/>
      <c r="X77" s="47"/>
      <c r="Y77" s="47"/>
      <c r="Z77" s="47"/>
      <c r="AA77" s="48"/>
      <c r="AB77" s="47"/>
      <c r="AC77" s="47"/>
      <c r="AD77" s="47"/>
      <c r="AE77" s="47"/>
      <c r="AF77" s="48"/>
      <c r="AG77" s="47"/>
      <c r="AH77" s="47"/>
      <c r="AI77" s="47"/>
      <c r="AJ77" s="47"/>
      <c r="AK77" s="48"/>
      <c r="AL77" s="32"/>
      <c r="AM77" s="33">
        <f t="shared" si="48"/>
        <v>0</v>
      </c>
      <c r="AN77" s="34">
        <f t="shared" si="48"/>
        <v>0</v>
      </c>
      <c r="AO77" s="35">
        <f t="shared" si="26"/>
        <v>0</v>
      </c>
      <c r="AP77" s="35">
        <f t="shared" si="26"/>
        <v>0</v>
      </c>
      <c r="AQ77" s="34">
        <f t="shared" si="49"/>
        <v>0</v>
      </c>
      <c r="AR77" s="217">
        <f t="shared" si="35"/>
        <v>0</v>
      </c>
      <c r="AS77" s="32"/>
      <c r="AT77" s="50">
        <f t="shared" si="50"/>
        <v>0</v>
      </c>
      <c r="AU77" s="51">
        <f t="shared" si="43"/>
        <v>0</v>
      </c>
      <c r="AV77" s="52">
        <f t="shared" si="44"/>
        <v>0</v>
      </c>
      <c r="AW77" s="53">
        <f t="shared" si="46"/>
        <v>0</v>
      </c>
      <c r="AX77" s="51">
        <f t="shared" si="47"/>
        <v>0</v>
      </c>
      <c r="AY77" s="40">
        <f t="shared" si="45"/>
        <v>0</v>
      </c>
      <c r="AZ77" s="41">
        <f t="shared" si="36"/>
        <v>0</v>
      </c>
      <c r="BA77" s="59"/>
      <c r="BB77" s="146">
        <f t="shared" si="37"/>
        <v>0</v>
      </c>
      <c r="BC77" s="59"/>
      <c r="BD77" s="33">
        <f t="shared" si="38"/>
        <v>0</v>
      </c>
      <c r="BE77" s="54">
        <f t="shared" si="39"/>
        <v>0</v>
      </c>
      <c r="BF77" s="55">
        <f t="shared" si="40"/>
        <v>0</v>
      </c>
      <c r="BG77" s="49">
        <f t="shared" si="41"/>
        <v>0</v>
      </c>
      <c r="BH77" s="46">
        <f t="shared" si="42"/>
        <v>0</v>
      </c>
      <c r="BI77" s="59"/>
      <c r="BJ77" s="59"/>
      <c r="BK77" s="59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Y77" s="117"/>
      <c r="CZ77" s="104"/>
      <c r="DA77" s="104"/>
      <c r="DB77" s="104"/>
      <c r="DC77" s="104"/>
      <c r="DD77" s="104"/>
      <c r="DE77" s="104"/>
      <c r="DF77" s="104"/>
      <c r="DG77" s="104"/>
      <c r="DH77" s="104"/>
      <c r="DI77" s="104"/>
      <c r="DJ77" s="104"/>
      <c r="DK77" s="104"/>
      <c r="DL77" s="104"/>
      <c r="DM77" s="104"/>
      <c r="DN77" s="104"/>
      <c r="DO77" s="104"/>
      <c r="DP77" s="104"/>
      <c r="DQ77" s="104"/>
      <c r="DR77" s="104"/>
      <c r="DS77" s="104"/>
      <c r="DT77" s="104"/>
      <c r="DU77" s="104"/>
      <c r="DV77" s="104"/>
    </row>
    <row r="78" spans="1:126" ht="17" x14ac:dyDescent="0.15">
      <c r="A78" s="57"/>
      <c r="B78" s="58"/>
      <c r="C78" s="47"/>
      <c r="D78" s="47"/>
      <c r="E78" s="47"/>
      <c r="F78" s="47"/>
      <c r="G78" s="48"/>
      <c r="H78" s="47"/>
      <c r="I78" s="47"/>
      <c r="J78" s="47"/>
      <c r="K78" s="47"/>
      <c r="L78" s="48"/>
      <c r="M78" s="47"/>
      <c r="N78" s="47"/>
      <c r="O78" s="47"/>
      <c r="P78" s="47"/>
      <c r="Q78" s="48"/>
      <c r="R78" s="47"/>
      <c r="S78" s="47"/>
      <c r="T78" s="47"/>
      <c r="U78" s="47"/>
      <c r="V78" s="48"/>
      <c r="W78" s="47"/>
      <c r="X78" s="47"/>
      <c r="Y78" s="47"/>
      <c r="Z78" s="47"/>
      <c r="AA78" s="48"/>
      <c r="AB78" s="47"/>
      <c r="AC78" s="47"/>
      <c r="AD78" s="47"/>
      <c r="AE78" s="47"/>
      <c r="AF78" s="48"/>
      <c r="AG78" s="47"/>
      <c r="AH78" s="47"/>
      <c r="AI78" s="47"/>
      <c r="AJ78" s="47"/>
      <c r="AK78" s="48"/>
      <c r="AL78" s="32"/>
      <c r="AM78" s="33">
        <f t="shared" si="48"/>
        <v>0</v>
      </c>
      <c r="AN78" s="34">
        <f t="shared" si="48"/>
        <v>0</v>
      </c>
      <c r="AO78" s="35">
        <f t="shared" si="26"/>
        <v>0</v>
      </c>
      <c r="AP78" s="35">
        <f t="shared" si="26"/>
        <v>0</v>
      </c>
      <c r="AQ78" s="34">
        <f t="shared" si="49"/>
        <v>0</v>
      </c>
      <c r="AR78" s="217">
        <f t="shared" si="35"/>
        <v>0</v>
      </c>
      <c r="AS78" s="32"/>
      <c r="AT78" s="50">
        <f t="shared" si="50"/>
        <v>0</v>
      </c>
      <c r="AU78" s="51">
        <f t="shared" si="43"/>
        <v>0</v>
      </c>
      <c r="AV78" s="52">
        <f t="shared" si="44"/>
        <v>0</v>
      </c>
      <c r="AW78" s="53">
        <f t="shared" si="46"/>
        <v>0</v>
      </c>
      <c r="AX78" s="51">
        <f t="shared" si="47"/>
        <v>0</v>
      </c>
      <c r="AY78" s="40">
        <f t="shared" si="45"/>
        <v>0</v>
      </c>
      <c r="AZ78" s="41">
        <f t="shared" si="36"/>
        <v>0</v>
      </c>
      <c r="BA78" s="59"/>
      <c r="BB78" s="146">
        <f t="shared" si="37"/>
        <v>0</v>
      </c>
      <c r="BC78" s="59"/>
      <c r="BD78" s="33">
        <f t="shared" si="38"/>
        <v>0</v>
      </c>
      <c r="BE78" s="54">
        <f t="shared" si="39"/>
        <v>0</v>
      </c>
      <c r="BF78" s="55">
        <f t="shared" si="40"/>
        <v>0</v>
      </c>
      <c r="BG78" s="49">
        <f t="shared" si="41"/>
        <v>0</v>
      </c>
      <c r="BH78" s="46">
        <f t="shared" si="42"/>
        <v>0</v>
      </c>
      <c r="BI78" s="59"/>
      <c r="BJ78" s="59"/>
      <c r="BK78" s="59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Y78" s="117"/>
      <c r="CZ78" s="104"/>
      <c r="DA78" s="104"/>
      <c r="DB78" s="104"/>
      <c r="DC78" s="104"/>
      <c r="DD78" s="104"/>
      <c r="DE78" s="104"/>
      <c r="DF78" s="104"/>
      <c r="DG78" s="104"/>
      <c r="DH78" s="104"/>
      <c r="DI78" s="104"/>
      <c r="DJ78" s="104"/>
      <c r="DK78" s="104"/>
      <c r="DL78" s="104"/>
      <c r="DM78" s="104"/>
      <c r="DN78" s="104"/>
      <c r="DO78" s="104"/>
      <c r="DP78" s="104"/>
      <c r="DQ78" s="104"/>
      <c r="DR78" s="104"/>
      <c r="DS78" s="104"/>
      <c r="DT78" s="104"/>
      <c r="DU78" s="104"/>
      <c r="DV78" s="104"/>
    </row>
    <row r="79" spans="1:126" ht="17" x14ac:dyDescent="0.15">
      <c r="A79" s="57"/>
      <c r="B79" s="58"/>
      <c r="C79" s="47"/>
      <c r="D79" s="47"/>
      <c r="E79" s="47"/>
      <c r="F79" s="47"/>
      <c r="G79" s="48"/>
      <c r="H79" s="47"/>
      <c r="I79" s="47"/>
      <c r="J79" s="47"/>
      <c r="K79" s="47"/>
      <c r="L79" s="48"/>
      <c r="M79" s="47"/>
      <c r="N79" s="47"/>
      <c r="O79" s="47"/>
      <c r="P79" s="47"/>
      <c r="Q79" s="48"/>
      <c r="R79" s="47"/>
      <c r="S79" s="47"/>
      <c r="T79" s="47"/>
      <c r="U79" s="47"/>
      <c r="V79" s="48"/>
      <c r="W79" s="47"/>
      <c r="X79" s="47"/>
      <c r="Y79" s="47"/>
      <c r="Z79" s="47"/>
      <c r="AA79" s="48"/>
      <c r="AB79" s="47"/>
      <c r="AC79" s="47"/>
      <c r="AD79" s="47"/>
      <c r="AE79" s="47"/>
      <c r="AF79" s="48"/>
      <c r="AG79" s="47"/>
      <c r="AH79" s="47"/>
      <c r="AI79" s="47"/>
      <c r="AJ79" s="47"/>
      <c r="AK79" s="48"/>
      <c r="AL79" s="32"/>
      <c r="AM79" s="33">
        <f t="shared" si="48"/>
        <v>0</v>
      </c>
      <c r="AN79" s="34">
        <f t="shared" si="48"/>
        <v>0</v>
      </c>
      <c r="AO79" s="35">
        <f t="shared" si="26"/>
        <v>0</v>
      </c>
      <c r="AP79" s="35">
        <f t="shared" si="26"/>
        <v>0</v>
      </c>
      <c r="AQ79" s="34">
        <f t="shared" si="49"/>
        <v>0</v>
      </c>
      <c r="AR79" s="217">
        <f t="shared" si="35"/>
        <v>0</v>
      </c>
      <c r="AS79" s="32"/>
      <c r="AT79" s="50">
        <f t="shared" si="50"/>
        <v>0</v>
      </c>
      <c r="AU79" s="51">
        <f t="shared" si="43"/>
        <v>0</v>
      </c>
      <c r="AV79" s="52">
        <f t="shared" si="44"/>
        <v>0</v>
      </c>
      <c r="AW79" s="53">
        <f t="shared" si="46"/>
        <v>0</v>
      </c>
      <c r="AX79" s="51">
        <f t="shared" si="47"/>
        <v>0</v>
      </c>
      <c r="AY79" s="40">
        <f t="shared" si="45"/>
        <v>0</v>
      </c>
      <c r="AZ79" s="41">
        <f t="shared" si="36"/>
        <v>0</v>
      </c>
      <c r="BB79" s="146">
        <f t="shared" si="37"/>
        <v>0</v>
      </c>
      <c r="BD79" s="33">
        <f t="shared" si="38"/>
        <v>0</v>
      </c>
      <c r="BE79" s="54">
        <f t="shared" si="39"/>
        <v>0</v>
      </c>
      <c r="BF79" s="55">
        <f t="shared" si="40"/>
        <v>0</v>
      </c>
      <c r="BG79" s="49">
        <f t="shared" si="41"/>
        <v>0</v>
      </c>
      <c r="BH79" s="46">
        <f t="shared" si="42"/>
        <v>0</v>
      </c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Y79" s="117"/>
      <c r="CZ79" s="104"/>
      <c r="DA79" s="104"/>
      <c r="DB79" s="104"/>
      <c r="DC79" s="104"/>
      <c r="DD79" s="104"/>
      <c r="DE79" s="104"/>
      <c r="DF79" s="104"/>
      <c r="DG79" s="104"/>
      <c r="DH79" s="104"/>
      <c r="DI79" s="104"/>
      <c r="DJ79" s="104"/>
      <c r="DK79" s="104"/>
      <c r="DL79" s="104"/>
      <c r="DM79" s="104"/>
      <c r="DN79" s="104"/>
      <c r="DO79" s="104"/>
      <c r="DP79" s="104"/>
      <c r="DQ79" s="104"/>
      <c r="DR79" s="104"/>
      <c r="DS79" s="104"/>
      <c r="DT79" s="104"/>
      <c r="DU79" s="104"/>
      <c r="DV79" s="104"/>
    </row>
    <row r="80" spans="1:126" ht="17" x14ac:dyDescent="0.15">
      <c r="A80" s="57"/>
      <c r="B80" s="58"/>
      <c r="C80" s="47"/>
      <c r="D80" s="47"/>
      <c r="E80" s="47"/>
      <c r="F80" s="47"/>
      <c r="G80" s="48"/>
      <c r="H80" s="47"/>
      <c r="I80" s="47"/>
      <c r="J80" s="47"/>
      <c r="K80" s="47"/>
      <c r="L80" s="48"/>
      <c r="M80" s="47"/>
      <c r="N80" s="47"/>
      <c r="O80" s="47"/>
      <c r="P80" s="47"/>
      <c r="Q80" s="48"/>
      <c r="R80" s="47"/>
      <c r="S80" s="47"/>
      <c r="T80" s="47"/>
      <c r="U80" s="47"/>
      <c r="V80" s="48"/>
      <c r="W80" s="47"/>
      <c r="X80" s="47"/>
      <c r="Y80" s="47"/>
      <c r="Z80" s="47"/>
      <c r="AA80" s="48"/>
      <c r="AB80" s="47"/>
      <c r="AC80" s="47"/>
      <c r="AD80" s="47"/>
      <c r="AE80" s="47"/>
      <c r="AF80" s="48"/>
      <c r="AG80" s="47"/>
      <c r="AH80" s="47"/>
      <c r="AI80" s="47"/>
      <c r="AJ80" s="47"/>
      <c r="AK80" s="48"/>
      <c r="AL80" s="32"/>
      <c r="AM80" s="33">
        <f t="shared" si="48"/>
        <v>0</v>
      </c>
      <c r="AN80" s="34">
        <f t="shared" si="48"/>
        <v>0</v>
      </c>
      <c r="AO80" s="35">
        <f t="shared" si="26"/>
        <v>0</v>
      </c>
      <c r="AP80" s="35">
        <f t="shared" si="26"/>
        <v>0</v>
      </c>
      <c r="AQ80" s="34">
        <f t="shared" si="49"/>
        <v>0</v>
      </c>
      <c r="AR80" s="217">
        <f t="shared" si="35"/>
        <v>0</v>
      </c>
      <c r="AS80" s="32"/>
      <c r="AT80" s="50">
        <f t="shared" si="50"/>
        <v>0</v>
      </c>
      <c r="AU80" s="51">
        <f t="shared" si="43"/>
        <v>0</v>
      </c>
      <c r="AV80" s="52">
        <f t="shared" si="44"/>
        <v>0</v>
      </c>
      <c r="AW80" s="53">
        <f t="shared" si="46"/>
        <v>0</v>
      </c>
      <c r="AX80" s="51">
        <f t="shared" si="47"/>
        <v>0</v>
      </c>
      <c r="AY80" s="40">
        <f t="shared" si="45"/>
        <v>0</v>
      </c>
      <c r="AZ80" s="41">
        <f t="shared" si="36"/>
        <v>0</v>
      </c>
      <c r="BA80" s="59"/>
      <c r="BB80" s="146">
        <f t="shared" si="37"/>
        <v>0</v>
      </c>
      <c r="BC80" s="59"/>
      <c r="BD80" s="33">
        <f t="shared" si="38"/>
        <v>0</v>
      </c>
      <c r="BE80" s="54">
        <f t="shared" si="39"/>
        <v>0</v>
      </c>
      <c r="BF80" s="55">
        <f t="shared" si="40"/>
        <v>0</v>
      </c>
      <c r="BG80" s="49">
        <f t="shared" si="41"/>
        <v>0</v>
      </c>
      <c r="BH80" s="46">
        <f t="shared" si="42"/>
        <v>0</v>
      </c>
      <c r="BI80" s="59"/>
      <c r="BJ80" s="59"/>
      <c r="BK80" s="59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Y80" s="117"/>
      <c r="CZ80" s="104"/>
      <c r="DA80" s="104"/>
      <c r="DB80" s="104"/>
      <c r="DC80" s="104"/>
      <c r="DD80" s="104"/>
      <c r="DE80" s="104"/>
      <c r="DF80" s="104"/>
      <c r="DG80" s="104"/>
      <c r="DH80" s="104"/>
      <c r="DI80" s="104"/>
      <c r="DJ80" s="104"/>
      <c r="DK80" s="104"/>
      <c r="DL80" s="104"/>
      <c r="DM80" s="104"/>
      <c r="DN80" s="104"/>
      <c r="DO80" s="104"/>
      <c r="DP80" s="104"/>
      <c r="DQ80" s="104"/>
      <c r="DR80" s="104"/>
      <c r="DS80" s="104"/>
      <c r="DT80" s="104"/>
      <c r="DU80" s="104"/>
      <c r="DV80" s="104"/>
    </row>
    <row r="81" spans="1:126" ht="17" x14ac:dyDescent="0.15">
      <c r="A81" s="57"/>
      <c r="B81" s="58"/>
      <c r="C81" s="47"/>
      <c r="D81" s="47"/>
      <c r="E81" s="47"/>
      <c r="F81" s="47"/>
      <c r="G81" s="48"/>
      <c r="H81" s="47"/>
      <c r="I81" s="47"/>
      <c r="J81" s="47"/>
      <c r="K81" s="47"/>
      <c r="L81" s="48"/>
      <c r="M81" s="47"/>
      <c r="N81" s="47"/>
      <c r="O81" s="47"/>
      <c r="P81" s="47"/>
      <c r="Q81" s="48"/>
      <c r="R81" s="47"/>
      <c r="S81" s="47"/>
      <c r="T81" s="47"/>
      <c r="U81" s="47"/>
      <c r="V81" s="48"/>
      <c r="W81" s="47"/>
      <c r="X81" s="47"/>
      <c r="Y81" s="47"/>
      <c r="Z81" s="47"/>
      <c r="AA81" s="48"/>
      <c r="AB81" s="47"/>
      <c r="AC81" s="47"/>
      <c r="AD81" s="47"/>
      <c r="AE81" s="47"/>
      <c r="AF81" s="48"/>
      <c r="AG81" s="47"/>
      <c r="AH81" s="47"/>
      <c r="AI81" s="47"/>
      <c r="AJ81" s="47"/>
      <c r="AK81" s="48"/>
      <c r="AL81" s="32"/>
      <c r="AM81" s="33">
        <f t="shared" si="48"/>
        <v>0</v>
      </c>
      <c r="AN81" s="34">
        <f t="shared" si="48"/>
        <v>0</v>
      </c>
      <c r="AO81" s="35">
        <f t="shared" si="26"/>
        <v>0</v>
      </c>
      <c r="AP81" s="35">
        <f t="shared" si="26"/>
        <v>0</v>
      </c>
      <c r="AQ81" s="34">
        <f t="shared" si="49"/>
        <v>0</v>
      </c>
      <c r="AR81" s="217">
        <f t="shared" si="35"/>
        <v>0</v>
      </c>
      <c r="AS81" s="32"/>
      <c r="AT81" s="50">
        <f t="shared" si="50"/>
        <v>0</v>
      </c>
      <c r="AU81" s="51">
        <f t="shared" si="43"/>
        <v>0</v>
      </c>
      <c r="AV81" s="52">
        <f t="shared" si="44"/>
        <v>0</v>
      </c>
      <c r="AW81" s="53">
        <f t="shared" si="46"/>
        <v>0</v>
      </c>
      <c r="AX81" s="51">
        <f t="shared" si="47"/>
        <v>0</v>
      </c>
      <c r="AY81" s="40">
        <f t="shared" si="45"/>
        <v>0</v>
      </c>
      <c r="AZ81" s="41">
        <f t="shared" si="36"/>
        <v>0</v>
      </c>
      <c r="BA81" s="59"/>
      <c r="BB81" s="146">
        <f t="shared" si="37"/>
        <v>0</v>
      </c>
      <c r="BC81" s="59"/>
      <c r="BD81" s="33">
        <f t="shared" si="38"/>
        <v>0</v>
      </c>
      <c r="BE81" s="54">
        <f t="shared" si="39"/>
        <v>0</v>
      </c>
      <c r="BF81" s="55">
        <f t="shared" si="40"/>
        <v>0</v>
      </c>
      <c r="BG81" s="49">
        <f t="shared" si="41"/>
        <v>0</v>
      </c>
      <c r="BH81" s="46">
        <f t="shared" si="42"/>
        <v>0</v>
      </c>
      <c r="BI81" s="59"/>
      <c r="BJ81" s="59"/>
      <c r="BK81" s="59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Y81" s="117"/>
      <c r="CZ81" s="104"/>
      <c r="DA81" s="104"/>
      <c r="DB81" s="104"/>
      <c r="DC81" s="104"/>
      <c r="DD81" s="104"/>
      <c r="DE81" s="104"/>
      <c r="DF81" s="104"/>
      <c r="DG81" s="104"/>
      <c r="DH81" s="104"/>
      <c r="DI81" s="104"/>
      <c r="DJ81" s="104"/>
      <c r="DK81" s="104"/>
      <c r="DL81" s="104"/>
      <c r="DM81" s="104"/>
      <c r="DN81" s="104"/>
      <c r="DO81" s="104"/>
      <c r="DP81" s="104"/>
      <c r="DQ81" s="104"/>
      <c r="DR81" s="104"/>
      <c r="DS81" s="104"/>
      <c r="DT81" s="104"/>
      <c r="DU81" s="104"/>
      <c r="DV81" s="104"/>
    </row>
    <row r="82" spans="1:126" ht="17" x14ac:dyDescent="0.15">
      <c r="A82" s="57"/>
      <c r="B82" s="58"/>
      <c r="C82" s="47"/>
      <c r="D82" s="47"/>
      <c r="E82" s="47"/>
      <c r="F82" s="47"/>
      <c r="G82" s="48"/>
      <c r="H82" s="47"/>
      <c r="I82" s="47"/>
      <c r="J82" s="47"/>
      <c r="K82" s="47"/>
      <c r="L82" s="48"/>
      <c r="M82" s="47"/>
      <c r="N82" s="47"/>
      <c r="O82" s="47"/>
      <c r="P82" s="47"/>
      <c r="Q82" s="48"/>
      <c r="R82" s="47"/>
      <c r="S82" s="47"/>
      <c r="T82" s="47"/>
      <c r="U82" s="47"/>
      <c r="V82" s="48"/>
      <c r="W82" s="47"/>
      <c r="X82" s="47"/>
      <c r="Y82" s="47"/>
      <c r="Z82" s="47"/>
      <c r="AA82" s="48"/>
      <c r="AB82" s="47"/>
      <c r="AC82" s="47"/>
      <c r="AD82" s="47"/>
      <c r="AE82" s="47"/>
      <c r="AF82" s="48"/>
      <c r="AG82" s="47"/>
      <c r="AH82" s="47"/>
      <c r="AI82" s="47"/>
      <c r="AJ82" s="47"/>
      <c r="AK82" s="48"/>
      <c r="AL82" s="32"/>
      <c r="AM82" s="33">
        <f t="shared" si="48"/>
        <v>0</v>
      </c>
      <c r="AN82" s="34">
        <f t="shared" si="48"/>
        <v>0</v>
      </c>
      <c r="AO82" s="35">
        <f t="shared" si="26"/>
        <v>0</v>
      </c>
      <c r="AP82" s="35">
        <f t="shared" si="26"/>
        <v>0</v>
      </c>
      <c r="AQ82" s="34">
        <f t="shared" si="49"/>
        <v>0</v>
      </c>
      <c r="AR82" s="217">
        <f t="shared" si="35"/>
        <v>0</v>
      </c>
      <c r="AS82" s="32"/>
      <c r="AT82" s="50">
        <f t="shared" si="50"/>
        <v>0</v>
      </c>
      <c r="AU82" s="51">
        <f t="shared" si="43"/>
        <v>0</v>
      </c>
      <c r="AV82" s="52">
        <f t="shared" si="44"/>
        <v>0</v>
      </c>
      <c r="AW82" s="53">
        <f t="shared" si="46"/>
        <v>0</v>
      </c>
      <c r="AX82" s="51">
        <f t="shared" si="47"/>
        <v>0</v>
      </c>
      <c r="AY82" s="40">
        <f t="shared" si="45"/>
        <v>0</v>
      </c>
      <c r="AZ82" s="41">
        <f t="shared" si="36"/>
        <v>0</v>
      </c>
      <c r="BA82" s="59"/>
      <c r="BB82" s="146">
        <f t="shared" si="37"/>
        <v>0</v>
      </c>
      <c r="BC82" s="59"/>
      <c r="BD82" s="33">
        <f t="shared" si="38"/>
        <v>0</v>
      </c>
      <c r="BE82" s="54">
        <f t="shared" si="39"/>
        <v>0</v>
      </c>
      <c r="BF82" s="55">
        <f t="shared" si="40"/>
        <v>0</v>
      </c>
      <c r="BG82" s="49">
        <f t="shared" si="41"/>
        <v>0</v>
      </c>
      <c r="BH82" s="46">
        <f t="shared" si="42"/>
        <v>0</v>
      </c>
      <c r="BI82" s="59"/>
      <c r="BJ82" s="59"/>
      <c r="BK82" s="59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Y82" s="117"/>
      <c r="CZ82" s="104"/>
      <c r="DA82" s="104"/>
      <c r="DB82" s="104"/>
      <c r="DC82" s="104"/>
      <c r="DD82" s="104"/>
      <c r="DE82" s="104"/>
      <c r="DF82" s="104"/>
      <c r="DG82" s="104"/>
      <c r="DH82" s="104"/>
      <c r="DI82" s="104"/>
      <c r="DJ82" s="104"/>
      <c r="DK82" s="104"/>
      <c r="DL82" s="104"/>
      <c r="DM82" s="104"/>
      <c r="DN82" s="104"/>
      <c r="DO82" s="104"/>
      <c r="DP82" s="104"/>
      <c r="DQ82" s="104"/>
      <c r="DR82" s="104"/>
      <c r="DS82" s="104"/>
      <c r="DT82" s="104"/>
      <c r="DU82" s="104"/>
      <c r="DV82" s="104"/>
    </row>
    <row r="83" spans="1:126" ht="17" x14ac:dyDescent="0.15">
      <c r="A83" s="57"/>
      <c r="B83" s="58"/>
      <c r="C83" s="47"/>
      <c r="D83" s="47"/>
      <c r="E83" s="47"/>
      <c r="F83" s="47"/>
      <c r="G83" s="48"/>
      <c r="H83" s="47"/>
      <c r="I83" s="47"/>
      <c r="J83" s="47"/>
      <c r="K83" s="47"/>
      <c r="L83" s="48"/>
      <c r="M83" s="47"/>
      <c r="N83" s="47"/>
      <c r="O83" s="47"/>
      <c r="P83" s="47"/>
      <c r="Q83" s="48"/>
      <c r="R83" s="47"/>
      <c r="S83" s="47"/>
      <c r="T83" s="47"/>
      <c r="U83" s="47"/>
      <c r="V83" s="48"/>
      <c r="W83" s="47"/>
      <c r="X83" s="47"/>
      <c r="Y83" s="47"/>
      <c r="Z83" s="47"/>
      <c r="AA83" s="48"/>
      <c r="AB83" s="47"/>
      <c r="AC83" s="47"/>
      <c r="AD83" s="47"/>
      <c r="AE83" s="47"/>
      <c r="AF83" s="48"/>
      <c r="AG83" s="47"/>
      <c r="AH83" s="47"/>
      <c r="AI83" s="47"/>
      <c r="AJ83" s="47"/>
      <c r="AK83" s="48"/>
      <c r="AL83" s="32"/>
      <c r="AM83" s="33">
        <f t="shared" si="48"/>
        <v>0</v>
      </c>
      <c r="AN83" s="34">
        <f t="shared" si="48"/>
        <v>0</v>
      </c>
      <c r="AO83" s="35">
        <f t="shared" si="26"/>
        <v>0</v>
      </c>
      <c r="AP83" s="35">
        <f t="shared" si="26"/>
        <v>0</v>
      </c>
      <c r="AQ83" s="34">
        <f t="shared" si="49"/>
        <v>0</v>
      </c>
      <c r="AR83" s="217">
        <f t="shared" si="35"/>
        <v>0</v>
      </c>
      <c r="AS83" s="32"/>
      <c r="AT83" s="50">
        <f t="shared" si="50"/>
        <v>0</v>
      </c>
      <c r="AU83" s="51">
        <f t="shared" si="43"/>
        <v>0</v>
      </c>
      <c r="AV83" s="52">
        <f t="shared" si="44"/>
        <v>0</v>
      </c>
      <c r="AW83" s="53">
        <f t="shared" si="46"/>
        <v>0</v>
      </c>
      <c r="AX83" s="51">
        <f t="shared" si="47"/>
        <v>0</v>
      </c>
      <c r="AY83" s="40">
        <f t="shared" si="45"/>
        <v>0</v>
      </c>
      <c r="AZ83" s="41">
        <f t="shared" si="36"/>
        <v>0</v>
      </c>
      <c r="BA83" s="59"/>
      <c r="BB83" s="146">
        <f t="shared" si="37"/>
        <v>0</v>
      </c>
      <c r="BC83" s="59"/>
      <c r="BD83" s="33">
        <f t="shared" si="38"/>
        <v>0</v>
      </c>
      <c r="BE83" s="54">
        <f t="shared" si="39"/>
        <v>0</v>
      </c>
      <c r="BF83" s="55">
        <f t="shared" si="40"/>
        <v>0</v>
      </c>
      <c r="BG83" s="49">
        <f t="shared" si="41"/>
        <v>0</v>
      </c>
      <c r="BH83" s="46">
        <f t="shared" si="42"/>
        <v>0</v>
      </c>
      <c r="BI83" s="59"/>
      <c r="BJ83" s="59"/>
      <c r="BK83" s="59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Y83" s="117"/>
      <c r="CZ83" s="104"/>
      <c r="DA83" s="104"/>
      <c r="DB83" s="104"/>
      <c r="DC83" s="104"/>
      <c r="DD83" s="104"/>
      <c r="DE83" s="104"/>
      <c r="DF83" s="104"/>
      <c r="DG83" s="104"/>
      <c r="DH83" s="104"/>
      <c r="DI83" s="104"/>
      <c r="DJ83" s="104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4"/>
      <c r="DV83" s="104"/>
    </row>
    <row r="84" spans="1:126" ht="17" x14ac:dyDescent="0.15">
      <c r="A84" s="57"/>
      <c r="B84" s="58"/>
      <c r="C84" s="47"/>
      <c r="D84" s="47"/>
      <c r="E84" s="47"/>
      <c r="F84" s="47"/>
      <c r="G84" s="48"/>
      <c r="H84" s="47"/>
      <c r="I84" s="47"/>
      <c r="J84" s="47"/>
      <c r="K84" s="47"/>
      <c r="L84" s="48"/>
      <c r="M84" s="47"/>
      <c r="N84" s="47"/>
      <c r="O84" s="47"/>
      <c r="P84" s="47"/>
      <c r="Q84" s="48"/>
      <c r="R84" s="47"/>
      <c r="S84" s="47"/>
      <c r="T84" s="47"/>
      <c r="U84" s="47"/>
      <c r="V84" s="48"/>
      <c r="W84" s="47"/>
      <c r="X84" s="47"/>
      <c r="Y84" s="47"/>
      <c r="Z84" s="47"/>
      <c r="AA84" s="48"/>
      <c r="AB84" s="47"/>
      <c r="AC84" s="47"/>
      <c r="AD84" s="47"/>
      <c r="AE84" s="47"/>
      <c r="AF84" s="48"/>
      <c r="AG84" s="47"/>
      <c r="AH84" s="47"/>
      <c r="AI84" s="47"/>
      <c r="AJ84" s="47"/>
      <c r="AK84" s="48"/>
      <c r="AL84" s="32"/>
      <c r="AM84" s="33">
        <f t="shared" si="48"/>
        <v>0</v>
      </c>
      <c r="AN84" s="34">
        <f t="shared" si="48"/>
        <v>0</v>
      </c>
      <c r="AO84" s="35">
        <f t="shared" si="26"/>
        <v>0</v>
      </c>
      <c r="AP84" s="35">
        <f t="shared" si="26"/>
        <v>0</v>
      </c>
      <c r="AQ84" s="34">
        <f t="shared" si="49"/>
        <v>0</v>
      </c>
      <c r="AR84" s="217">
        <f t="shared" si="35"/>
        <v>0</v>
      </c>
      <c r="AS84" s="32"/>
      <c r="AT84" s="50">
        <f t="shared" si="50"/>
        <v>0</v>
      </c>
      <c r="AU84" s="51">
        <f t="shared" si="43"/>
        <v>0</v>
      </c>
      <c r="AV84" s="52">
        <f t="shared" si="44"/>
        <v>0</v>
      </c>
      <c r="AW84" s="53">
        <f t="shared" si="46"/>
        <v>0</v>
      </c>
      <c r="AX84" s="51">
        <f t="shared" si="47"/>
        <v>0</v>
      </c>
      <c r="AY84" s="40">
        <f t="shared" si="45"/>
        <v>0</v>
      </c>
      <c r="AZ84" s="41">
        <f t="shared" si="36"/>
        <v>0</v>
      </c>
      <c r="BA84" s="59"/>
      <c r="BB84" s="146">
        <f t="shared" si="37"/>
        <v>0</v>
      </c>
      <c r="BC84" s="59"/>
      <c r="BD84" s="33">
        <f t="shared" si="38"/>
        <v>0</v>
      </c>
      <c r="BE84" s="54">
        <f t="shared" si="39"/>
        <v>0</v>
      </c>
      <c r="BF84" s="55">
        <f t="shared" si="40"/>
        <v>0</v>
      </c>
      <c r="BG84" s="49">
        <f t="shared" si="41"/>
        <v>0</v>
      </c>
      <c r="BH84" s="46">
        <f t="shared" si="42"/>
        <v>0</v>
      </c>
      <c r="BI84" s="59"/>
      <c r="BJ84" s="59"/>
      <c r="BK84" s="59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Y84" s="117"/>
      <c r="CZ84" s="104"/>
      <c r="DA84" s="104"/>
      <c r="DB84" s="104"/>
      <c r="DC84" s="104"/>
      <c r="DD84" s="104"/>
      <c r="DE84" s="104"/>
      <c r="DF84" s="104"/>
      <c r="DG84" s="104"/>
      <c r="DH84" s="104"/>
      <c r="DI84" s="104"/>
      <c r="DJ84" s="104"/>
      <c r="DK84" s="104"/>
      <c r="DL84" s="104"/>
      <c r="DM84" s="104"/>
      <c r="DN84" s="104"/>
      <c r="DO84" s="104"/>
      <c r="DP84" s="104"/>
      <c r="DQ84" s="104"/>
      <c r="DR84" s="104"/>
      <c r="DS84" s="104"/>
      <c r="DT84" s="104"/>
      <c r="DU84" s="104"/>
      <c r="DV84" s="104"/>
    </row>
    <row r="85" spans="1:126" ht="17" x14ac:dyDescent="0.15">
      <c r="A85" s="57"/>
      <c r="B85" s="58"/>
      <c r="C85" s="47"/>
      <c r="D85" s="47"/>
      <c r="E85" s="47"/>
      <c r="F85" s="47"/>
      <c r="G85" s="48"/>
      <c r="H85" s="47"/>
      <c r="I85" s="47"/>
      <c r="J85" s="47"/>
      <c r="K85" s="47"/>
      <c r="L85" s="48"/>
      <c r="M85" s="47"/>
      <c r="N85" s="47"/>
      <c r="O85" s="47"/>
      <c r="P85" s="47"/>
      <c r="Q85" s="48"/>
      <c r="R85" s="47"/>
      <c r="S85" s="47"/>
      <c r="T85" s="47"/>
      <c r="U85" s="47"/>
      <c r="V85" s="48"/>
      <c r="W85" s="47"/>
      <c r="X85" s="47"/>
      <c r="Y85" s="47"/>
      <c r="Z85" s="47"/>
      <c r="AA85" s="48"/>
      <c r="AB85" s="47"/>
      <c r="AC85" s="47"/>
      <c r="AD85" s="47"/>
      <c r="AE85" s="47"/>
      <c r="AF85" s="48"/>
      <c r="AG85" s="47"/>
      <c r="AH85" s="47"/>
      <c r="AI85" s="47"/>
      <c r="AJ85" s="47"/>
      <c r="AK85" s="48"/>
      <c r="AL85" s="32"/>
      <c r="AM85" s="33">
        <f t="shared" si="48"/>
        <v>0</v>
      </c>
      <c r="AN85" s="34">
        <f t="shared" si="48"/>
        <v>0</v>
      </c>
      <c r="AO85" s="35">
        <f t="shared" si="26"/>
        <v>0</v>
      </c>
      <c r="AP85" s="35">
        <f t="shared" si="26"/>
        <v>0</v>
      </c>
      <c r="AQ85" s="34">
        <f t="shared" si="49"/>
        <v>0</v>
      </c>
      <c r="AR85" s="217">
        <f t="shared" si="35"/>
        <v>0</v>
      </c>
      <c r="AS85" s="32"/>
      <c r="AT85" s="50">
        <f t="shared" si="50"/>
        <v>0</v>
      </c>
      <c r="AU85" s="51">
        <f t="shared" si="43"/>
        <v>0</v>
      </c>
      <c r="AV85" s="52">
        <f t="shared" si="44"/>
        <v>0</v>
      </c>
      <c r="AW85" s="53">
        <f t="shared" si="46"/>
        <v>0</v>
      </c>
      <c r="AX85" s="51">
        <f t="shared" si="47"/>
        <v>0</v>
      </c>
      <c r="AY85" s="40">
        <f t="shared" si="45"/>
        <v>0</v>
      </c>
      <c r="AZ85" s="41">
        <f t="shared" si="36"/>
        <v>0</v>
      </c>
      <c r="BA85" s="59"/>
      <c r="BB85" s="146">
        <f t="shared" si="37"/>
        <v>0</v>
      </c>
      <c r="BC85" s="59"/>
      <c r="BD85" s="33">
        <f t="shared" si="38"/>
        <v>0</v>
      </c>
      <c r="BE85" s="54">
        <f t="shared" si="39"/>
        <v>0</v>
      </c>
      <c r="BF85" s="55">
        <f t="shared" si="40"/>
        <v>0</v>
      </c>
      <c r="BG85" s="49">
        <f t="shared" si="41"/>
        <v>0</v>
      </c>
      <c r="BH85" s="46">
        <f t="shared" si="42"/>
        <v>0</v>
      </c>
      <c r="BI85" s="59"/>
      <c r="BJ85" s="59"/>
      <c r="BK85" s="59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Y85" s="117"/>
      <c r="CZ85" s="104"/>
      <c r="DA85" s="104"/>
      <c r="DB85" s="104"/>
      <c r="DC85" s="104"/>
      <c r="DD85" s="104"/>
      <c r="DE85" s="104"/>
      <c r="DF85" s="104"/>
      <c r="DG85" s="104"/>
      <c r="DH85" s="104"/>
      <c r="DI85" s="104"/>
      <c r="DJ85" s="104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4"/>
      <c r="DV85" s="104"/>
    </row>
    <row r="86" spans="1:126" ht="17" x14ac:dyDescent="0.15">
      <c r="A86" s="57"/>
      <c r="B86" s="58"/>
      <c r="C86" s="47"/>
      <c r="D86" s="47"/>
      <c r="E86" s="47"/>
      <c r="F86" s="47"/>
      <c r="G86" s="48"/>
      <c r="H86" s="47"/>
      <c r="I86" s="47"/>
      <c r="J86" s="47"/>
      <c r="K86" s="47"/>
      <c r="L86" s="48"/>
      <c r="M86" s="47"/>
      <c r="N86" s="47"/>
      <c r="O86" s="47"/>
      <c r="P86" s="47"/>
      <c r="Q86" s="48"/>
      <c r="R86" s="47"/>
      <c r="S86" s="47"/>
      <c r="T86" s="47"/>
      <c r="U86" s="47"/>
      <c r="V86" s="48"/>
      <c r="W86" s="47"/>
      <c r="X86" s="47"/>
      <c r="Y86" s="47"/>
      <c r="Z86" s="47"/>
      <c r="AA86" s="48"/>
      <c r="AB86" s="47"/>
      <c r="AC86" s="47"/>
      <c r="AD86" s="47"/>
      <c r="AE86" s="47"/>
      <c r="AF86" s="48"/>
      <c r="AG86" s="47"/>
      <c r="AH86" s="47"/>
      <c r="AI86" s="47"/>
      <c r="AJ86" s="47"/>
      <c r="AK86" s="48"/>
      <c r="AL86" s="32"/>
      <c r="AM86" s="33">
        <f t="shared" si="48"/>
        <v>0</v>
      </c>
      <c r="AN86" s="34">
        <f t="shared" si="48"/>
        <v>0</v>
      </c>
      <c r="AO86" s="35">
        <f t="shared" si="26"/>
        <v>0</v>
      </c>
      <c r="AP86" s="35">
        <f t="shared" si="26"/>
        <v>0</v>
      </c>
      <c r="AQ86" s="34">
        <f t="shared" si="49"/>
        <v>0</v>
      </c>
      <c r="AR86" s="217">
        <f t="shared" si="35"/>
        <v>0</v>
      </c>
      <c r="AS86" s="32"/>
      <c r="AT86" s="50">
        <f t="shared" si="50"/>
        <v>0</v>
      </c>
      <c r="AU86" s="51">
        <f t="shared" si="43"/>
        <v>0</v>
      </c>
      <c r="AV86" s="52">
        <f t="shared" si="44"/>
        <v>0</v>
      </c>
      <c r="AW86" s="53">
        <f t="shared" si="46"/>
        <v>0</v>
      </c>
      <c r="AX86" s="51">
        <f t="shared" si="47"/>
        <v>0</v>
      </c>
      <c r="AY86" s="40">
        <f t="shared" si="45"/>
        <v>0</v>
      </c>
      <c r="AZ86" s="41">
        <f t="shared" si="36"/>
        <v>0</v>
      </c>
      <c r="BA86" s="59"/>
      <c r="BB86" s="146">
        <f t="shared" si="37"/>
        <v>0</v>
      </c>
      <c r="BC86" s="59"/>
      <c r="BD86" s="33">
        <f t="shared" si="38"/>
        <v>0</v>
      </c>
      <c r="BE86" s="54">
        <f t="shared" si="39"/>
        <v>0</v>
      </c>
      <c r="BF86" s="55">
        <f t="shared" si="40"/>
        <v>0</v>
      </c>
      <c r="BG86" s="49">
        <f t="shared" si="41"/>
        <v>0</v>
      </c>
      <c r="BH86" s="46">
        <f t="shared" si="42"/>
        <v>0</v>
      </c>
      <c r="BI86" s="59"/>
      <c r="BJ86" s="59"/>
      <c r="BK86" s="59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Y86" s="117"/>
      <c r="CZ86" s="104"/>
      <c r="DA86" s="104"/>
      <c r="DB86" s="104"/>
      <c r="DC86" s="104"/>
      <c r="DD86" s="104"/>
      <c r="DE86" s="104"/>
      <c r="DF86" s="104"/>
      <c r="DG86" s="104"/>
      <c r="DH86" s="104"/>
      <c r="DI86" s="104"/>
      <c r="DJ86" s="104"/>
      <c r="DK86" s="104"/>
      <c r="DL86" s="104"/>
      <c r="DM86" s="104"/>
      <c r="DN86" s="104"/>
      <c r="DO86" s="104"/>
      <c r="DP86" s="104"/>
      <c r="DQ86" s="104"/>
      <c r="DR86" s="104"/>
      <c r="DS86" s="104"/>
      <c r="DT86" s="104"/>
      <c r="DU86" s="104"/>
      <c r="DV86" s="104"/>
    </row>
    <row r="87" spans="1:126" ht="17" x14ac:dyDescent="0.15">
      <c r="A87" s="57"/>
      <c r="B87" s="58"/>
      <c r="C87" s="47"/>
      <c r="D87" s="47"/>
      <c r="E87" s="47"/>
      <c r="F87" s="47"/>
      <c r="G87" s="48"/>
      <c r="H87" s="47"/>
      <c r="I87" s="47"/>
      <c r="J87" s="47"/>
      <c r="K87" s="47"/>
      <c r="L87" s="48"/>
      <c r="M87" s="47"/>
      <c r="N87" s="47"/>
      <c r="O87" s="47"/>
      <c r="P87" s="47"/>
      <c r="Q87" s="48"/>
      <c r="R87" s="47"/>
      <c r="S87" s="47"/>
      <c r="T87" s="47"/>
      <c r="U87" s="47"/>
      <c r="V87" s="48"/>
      <c r="W87" s="47"/>
      <c r="X87" s="47"/>
      <c r="Y87" s="47"/>
      <c r="Z87" s="47"/>
      <c r="AA87" s="48"/>
      <c r="AB87" s="47"/>
      <c r="AC87" s="47"/>
      <c r="AD87" s="47"/>
      <c r="AE87" s="47"/>
      <c r="AF87" s="48"/>
      <c r="AG87" s="47"/>
      <c r="AH87" s="47"/>
      <c r="AI87" s="47"/>
      <c r="AJ87" s="47"/>
      <c r="AK87" s="48"/>
      <c r="AL87" s="32"/>
      <c r="AM87" s="33">
        <f t="shared" si="48"/>
        <v>0</v>
      </c>
      <c r="AN87" s="34">
        <f t="shared" si="48"/>
        <v>0</v>
      </c>
      <c r="AO87" s="35">
        <f t="shared" si="26"/>
        <v>0</v>
      </c>
      <c r="AP87" s="35">
        <f t="shared" si="26"/>
        <v>0</v>
      </c>
      <c r="AQ87" s="34">
        <f t="shared" si="49"/>
        <v>0</v>
      </c>
      <c r="AR87" s="217">
        <f t="shared" si="35"/>
        <v>0</v>
      </c>
      <c r="AS87" s="32"/>
      <c r="AT87" s="50">
        <f t="shared" si="50"/>
        <v>0</v>
      </c>
      <c r="AU87" s="51">
        <f t="shared" si="43"/>
        <v>0</v>
      </c>
      <c r="AV87" s="52">
        <f t="shared" si="44"/>
        <v>0</v>
      </c>
      <c r="AW87" s="53">
        <f t="shared" si="46"/>
        <v>0</v>
      </c>
      <c r="AX87" s="51">
        <f t="shared" si="47"/>
        <v>0</v>
      </c>
      <c r="AY87" s="40">
        <f t="shared" si="45"/>
        <v>0</v>
      </c>
      <c r="AZ87" s="41">
        <f t="shared" si="36"/>
        <v>0</v>
      </c>
      <c r="BA87" s="59"/>
      <c r="BB87" s="146">
        <f t="shared" si="37"/>
        <v>0</v>
      </c>
      <c r="BC87" s="59"/>
      <c r="BD87" s="33">
        <f t="shared" si="38"/>
        <v>0</v>
      </c>
      <c r="BE87" s="54">
        <f t="shared" si="39"/>
        <v>0</v>
      </c>
      <c r="BF87" s="55">
        <f t="shared" si="40"/>
        <v>0</v>
      </c>
      <c r="BG87" s="49">
        <f t="shared" si="41"/>
        <v>0</v>
      </c>
      <c r="BH87" s="46">
        <f t="shared" si="42"/>
        <v>0</v>
      </c>
      <c r="BI87" s="59"/>
      <c r="BJ87" s="59"/>
      <c r="BK87" s="59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Y87" s="117"/>
      <c r="CZ87" s="104"/>
      <c r="DA87" s="104"/>
      <c r="DB87" s="104"/>
      <c r="DC87" s="104"/>
      <c r="DD87" s="104"/>
      <c r="DE87" s="104"/>
      <c r="DF87" s="104"/>
      <c r="DG87" s="104"/>
      <c r="DH87" s="104"/>
      <c r="DI87" s="104"/>
      <c r="DJ87" s="104"/>
      <c r="DK87" s="104"/>
      <c r="DL87" s="104"/>
      <c r="DM87" s="104"/>
      <c r="DN87" s="104"/>
      <c r="DO87" s="104"/>
      <c r="DP87" s="104"/>
      <c r="DQ87" s="104"/>
      <c r="DR87" s="104"/>
      <c r="DS87" s="104"/>
      <c r="DT87" s="104"/>
      <c r="DU87" s="104"/>
      <c r="DV87" s="104"/>
    </row>
    <row r="88" spans="1:126" ht="17" x14ac:dyDescent="0.15">
      <c r="A88" s="57"/>
      <c r="B88" s="58"/>
      <c r="C88" s="47"/>
      <c r="D88" s="47"/>
      <c r="E88" s="47"/>
      <c r="F88" s="47"/>
      <c r="G88" s="48"/>
      <c r="H88" s="47"/>
      <c r="I88" s="47"/>
      <c r="J88" s="47"/>
      <c r="K88" s="47"/>
      <c r="L88" s="48"/>
      <c r="M88" s="47"/>
      <c r="N88" s="47"/>
      <c r="O88" s="47"/>
      <c r="P88" s="47"/>
      <c r="Q88" s="48"/>
      <c r="R88" s="47"/>
      <c r="S88" s="47"/>
      <c r="T88" s="47"/>
      <c r="U88" s="47"/>
      <c r="V88" s="48"/>
      <c r="W88" s="47"/>
      <c r="X88" s="47"/>
      <c r="Y88" s="47"/>
      <c r="Z88" s="47"/>
      <c r="AA88" s="48"/>
      <c r="AB88" s="47"/>
      <c r="AC88" s="47"/>
      <c r="AD88" s="47"/>
      <c r="AE88" s="47"/>
      <c r="AF88" s="48"/>
      <c r="AG88" s="47"/>
      <c r="AH88" s="47"/>
      <c r="AI88" s="47"/>
      <c r="AJ88" s="47"/>
      <c r="AK88" s="48"/>
      <c r="AL88" s="32"/>
      <c r="AM88" s="33">
        <f t="shared" si="48"/>
        <v>0</v>
      </c>
      <c r="AN88" s="34">
        <f t="shared" si="48"/>
        <v>0</v>
      </c>
      <c r="AO88" s="35">
        <f t="shared" si="26"/>
        <v>0</v>
      </c>
      <c r="AP88" s="35">
        <f t="shared" si="26"/>
        <v>0</v>
      </c>
      <c r="AQ88" s="34">
        <f t="shared" si="49"/>
        <v>0</v>
      </c>
      <c r="AR88" s="217">
        <f t="shared" si="35"/>
        <v>0</v>
      </c>
      <c r="AS88" s="32"/>
      <c r="AT88" s="50">
        <f t="shared" si="50"/>
        <v>0</v>
      </c>
      <c r="AU88" s="51">
        <f t="shared" si="43"/>
        <v>0</v>
      </c>
      <c r="AV88" s="52">
        <f t="shared" si="44"/>
        <v>0</v>
      </c>
      <c r="AW88" s="53">
        <f t="shared" si="46"/>
        <v>0</v>
      </c>
      <c r="AX88" s="51">
        <f t="shared" si="47"/>
        <v>0</v>
      </c>
      <c r="AY88" s="40">
        <f t="shared" si="45"/>
        <v>0</v>
      </c>
      <c r="AZ88" s="41">
        <f t="shared" si="36"/>
        <v>0</v>
      </c>
      <c r="BA88" s="59"/>
      <c r="BB88" s="146">
        <f t="shared" si="37"/>
        <v>0</v>
      </c>
      <c r="BC88" s="59"/>
      <c r="BD88" s="33">
        <f t="shared" si="38"/>
        <v>0</v>
      </c>
      <c r="BE88" s="54">
        <f t="shared" si="39"/>
        <v>0</v>
      </c>
      <c r="BF88" s="55">
        <f t="shared" si="40"/>
        <v>0</v>
      </c>
      <c r="BG88" s="49">
        <f t="shared" si="41"/>
        <v>0</v>
      </c>
      <c r="BH88" s="46">
        <f t="shared" si="42"/>
        <v>0</v>
      </c>
      <c r="BI88" s="59"/>
      <c r="BJ88" s="59"/>
      <c r="BK88" s="59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Y88" s="117"/>
      <c r="CZ88" s="104"/>
      <c r="DA88" s="104"/>
      <c r="DB88" s="104"/>
      <c r="DC88" s="104"/>
      <c r="DD88" s="104"/>
      <c r="DE88" s="104"/>
      <c r="DF88" s="104"/>
      <c r="DG88" s="104"/>
      <c r="DH88" s="104"/>
      <c r="DI88" s="104"/>
      <c r="DJ88" s="104"/>
      <c r="DK88" s="104"/>
      <c r="DL88" s="104"/>
      <c r="DM88" s="104"/>
      <c r="DN88" s="104"/>
      <c r="DO88" s="104"/>
      <c r="DP88" s="104"/>
      <c r="DQ88" s="104"/>
      <c r="DR88" s="104"/>
      <c r="DS88" s="104"/>
      <c r="DT88" s="104"/>
      <c r="DU88" s="104"/>
      <c r="DV88" s="104"/>
    </row>
    <row r="89" spans="1:126" ht="17" x14ac:dyDescent="0.15">
      <c r="A89" s="57"/>
      <c r="B89" s="58"/>
      <c r="C89" s="47"/>
      <c r="D89" s="47"/>
      <c r="E89" s="47"/>
      <c r="F89" s="47"/>
      <c r="G89" s="48"/>
      <c r="H89" s="47"/>
      <c r="I89" s="47"/>
      <c r="J89" s="47"/>
      <c r="K89" s="47"/>
      <c r="L89" s="48"/>
      <c r="M89" s="47"/>
      <c r="N89" s="47"/>
      <c r="O89" s="47"/>
      <c r="P89" s="47"/>
      <c r="Q89" s="48"/>
      <c r="R89" s="47"/>
      <c r="S89" s="47"/>
      <c r="T89" s="47"/>
      <c r="U89" s="47"/>
      <c r="V89" s="48"/>
      <c r="W89" s="47"/>
      <c r="X89" s="47"/>
      <c r="Y89" s="47"/>
      <c r="Z89" s="47"/>
      <c r="AA89" s="48"/>
      <c r="AB89" s="47"/>
      <c r="AC89" s="47"/>
      <c r="AD89" s="47"/>
      <c r="AE89" s="47"/>
      <c r="AF89" s="48"/>
      <c r="AG89" s="47"/>
      <c r="AH89" s="47"/>
      <c r="AI89" s="47"/>
      <c r="AJ89" s="47"/>
      <c r="AK89" s="48"/>
      <c r="AL89" s="32"/>
      <c r="AM89" s="33">
        <f t="shared" si="48"/>
        <v>0</v>
      </c>
      <c r="AN89" s="34">
        <f t="shared" si="48"/>
        <v>0</v>
      </c>
      <c r="AO89" s="35">
        <f t="shared" si="26"/>
        <v>0</v>
      </c>
      <c r="AP89" s="35">
        <f t="shared" si="26"/>
        <v>0</v>
      </c>
      <c r="AQ89" s="34">
        <f t="shared" si="49"/>
        <v>0</v>
      </c>
      <c r="AR89" s="217">
        <f t="shared" si="35"/>
        <v>0</v>
      </c>
      <c r="AS89" s="32"/>
      <c r="AT89" s="50">
        <f t="shared" si="50"/>
        <v>0</v>
      </c>
      <c r="AU89" s="51">
        <f t="shared" si="43"/>
        <v>0</v>
      </c>
      <c r="AV89" s="52">
        <f t="shared" si="44"/>
        <v>0</v>
      </c>
      <c r="AW89" s="53">
        <f t="shared" si="46"/>
        <v>0</v>
      </c>
      <c r="AX89" s="51">
        <f t="shared" si="47"/>
        <v>0</v>
      </c>
      <c r="AY89" s="40">
        <f t="shared" si="45"/>
        <v>0</v>
      </c>
      <c r="AZ89" s="41">
        <f t="shared" si="36"/>
        <v>0</v>
      </c>
      <c r="BA89" s="59"/>
      <c r="BB89" s="146">
        <f t="shared" si="37"/>
        <v>0</v>
      </c>
      <c r="BC89" s="59"/>
      <c r="BD89" s="33">
        <f t="shared" si="38"/>
        <v>0</v>
      </c>
      <c r="BE89" s="54">
        <f t="shared" si="39"/>
        <v>0</v>
      </c>
      <c r="BF89" s="55">
        <f t="shared" si="40"/>
        <v>0</v>
      </c>
      <c r="BG89" s="49">
        <f t="shared" si="41"/>
        <v>0</v>
      </c>
      <c r="BH89" s="46">
        <f t="shared" si="42"/>
        <v>0</v>
      </c>
      <c r="BI89" s="59"/>
      <c r="BJ89" s="59"/>
      <c r="BK89" s="59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Y89" s="117"/>
      <c r="CZ89" s="104"/>
      <c r="DA89" s="104"/>
      <c r="DB89" s="104"/>
      <c r="DC89" s="104"/>
      <c r="DD89" s="104"/>
      <c r="DE89" s="104"/>
      <c r="DF89" s="104"/>
      <c r="DG89" s="104"/>
      <c r="DH89" s="104"/>
      <c r="DI89" s="104"/>
      <c r="DJ89" s="104"/>
      <c r="DK89" s="104"/>
      <c r="DL89" s="104"/>
      <c r="DM89" s="104"/>
      <c r="DN89" s="104"/>
      <c r="DO89" s="104"/>
      <c r="DP89" s="104"/>
      <c r="DQ89" s="104"/>
      <c r="DR89" s="104"/>
      <c r="DS89" s="104"/>
      <c r="DT89" s="104"/>
      <c r="DU89" s="104"/>
      <c r="DV89" s="104"/>
    </row>
    <row r="90" spans="1:126" ht="17" x14ac:dyDescent="0.15">
      <c r="A90" s="57"/>
      <c r="B90" s="58"/>
      <c r="C90" s="47"/>
      <c r="D90" s="47"/>
      <c r="E90" s="47"/>
      <c r="F90" s="47"/>
      <c r="G90" s="48"/>
      <c r="H90" s="47"/>
      <c r="I90" s="47"/>
      <c r="J90" s="47"/>
      <c r="K90" s="47"/>
      <c r="L90" s="48"/>
      <c r="M90" s="47"/>
      <c r="N90" s="47"/>
      <c r="O90" s="47"/>
      <c r="P90" s="47"/>
      <c r="Q90" s="48"/>
      <c r="R90" s="47"/>
      <c r="S90" s="47"/>
      <c r="T90" s="47"/>
      <c r="U90" s="47"/>
      <c r="V90" s="48"/>
      <c r="W90" s="47"/>
      <c r="X90" s="47"/>
      <c r="Y90" s="47"/>
      <c r="Z90" s="47"/>
      <c r="AA90" s="48"/>
      <c r="AB90" s="47"/>
      <c r="AC90" s="47"/>
      <c r="AD90" s="47"/>
      <c r="AE90" s="47"/>
      <c r="AF90" s="48"/>
      <c r="AG90" s="47"/>
      <c r="AH90" s="47"/>
      <c r="AI90" s="47"/>
      <c r="AJ90" s="47"/>
      <c r="AK90" s="48"/>
      <c r="AL90" s="32"/>
      <c r="AM90" s="33">
        <f t="shared" si="48"/>
        <v>0</v>
      </c>
      <c r="AN90" s="34">
        <f t="shared" si="48"/>
        <v>0</v>
      </c>
      <c r="AO90" s="35">
        <f t="shared" si="26"/>
        <v>0</v>
      </c>
      <c r="AP90" s="35">
        <f t="shared" si="26"/>
        <v>0</v>
      </c>
      <c r="AQ90" s="34">
        <f t="shared" si="49"/>
        <v>0</v>
      </c>
      <c r="AR90" s="217">
        <f t="shared" si="35"/>
        <v>0</v>
      </c>
      <c r="AS90" s="32"/>
      <c r="AT90" s="50">
        <f t="shared" si="50"/>
        <v>0</v>
      </c>
      <c r="AU90" s="51">
        <f t="shared" si="43"/>
        <v>0</v>
      </c>
      <c r="AV90" s="52">
        <f t="shared" si="44"/>
        <v>0</v>
      </c>
      <c r="AW90" s="53">
        <f t="shared" si="46"/>
        <v>0</v>
      </c>
      <c r="AX90" s="51">
        <f t="shared" si="47"/>
        <v>0</v>
      </c>
      <c r="AY90" s="40">
        <f t="shared" si="45"/>
        <v>0</v>
      </c>
      <c r="AZ90" s="41">
        <f t="shared" si="36"/>
        <v>0</v>
      </c>
      <c r="BA90" s="59"/>
      <c r="BB90" s="146">
        <f t="shared" si="37"/>
        <v>0</v>
      </c>
      <c r="BC90" s="59"/>
      <c r="BD90" s="33">
        <f t="shared" si="38"/>
        <v>0</v>
      </c>
      <c r="BE90" s="54">
        <f t="shared" si="39"/>
        <v>0</v>
      </c>
      <c r="BF90" s="55">
        <f t="shared" si="40"/>
        <v>0</v>
      </c>
      <c r="BG90" s="49">
        <f t="shared" si="41"/>
        <v>0</v>
      </c>
      <c r="BH90" s="46">
        <f t="shared" si="42"/>
        <v>0</v>
      </c>
      <c r="BI90" s="59"/>
      <c r="BJ90" s="59"/>
      <c r="BK90" s="59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Y90" s="117"/>
      <c r="CZ90" s="104"/>
      <c r="DA90" s="104"/>
      <c r="DB90" s="104"/>
      <c r="DC90" s="104"/>
      <c r="DD90" s="104"/>
      <c r="DE90" s="104"/>
      <c r="DF90" s="104"/>
      <c r="DG90" s="104"/>
      <c r="DH90" s="104"/>
      <c r="DI90" s="104"/>
      <c r="DJ90" s="104"/>
      <c r="DK90" s="104"/>
      <c r="DL90" s="104"/>
      <c r="DM90" s="104"/>
      <c r="DN90" s="104"/>
      <c r="DO90" s="104"/>
      <c r="DP90" s="104"/>
      <c r="DQ90" s="104"/>
      <c r="DR90" s="104"/>
      <c r="DS90" s="104"/>
      <c r="DT90" s="104"/>
      <c r="DU90" s="104"/>
      <c r="DV90" s="104"/>
    </row>
    <row r="91" spans="1:126" ht="17" x14ac:dyDescent="0.15">
      <c r="A91" s="57"/>
      <c r="B91" s="58"/>
      <c r="C91" s="47"/>
      <c r="D91" s="47"/>
      <c r="E91" s="47"/>
      <c r="F91" s="47"/>
      <c r="G91" s="48"/>
      <c r="H91" s="47"/>
      <c r="I91" s="47"/>
      <c r="J91" s="47"/>
      <c r="K91" s="47"/>
      <c r="L91" s="48"/>
      <c r="M91" s="47"/>
      <c r="N91" s="47"/>
      <c r="O91" s="47"/>
      <c r="P91" s="47"/>
      <c r="Q91" s="48"/>
      <c r="R91" s="47"/>
      <c r="S91" s="47"/>
      <c r="T91" s="47"/>
      <c r="U91" s="47"/>
      <c r="V91" s="48"/>
      <c r="W91" s="47"/>
      <c r="X91" s="47"/>
      <c r="Y91" s="47"/>
      <c r="Z91" s="47"/>
      <c r="AA91" s="48"/>
      <c r="AB91" s="47"/>
      <c r="AC91" s="47"/>
      <c r="AD91" s="47"/>
      <c r="AE91" s="47"/>
      <c r="AF91" s="48"/>
      <c r="AG91" s="47"/>
      <c r="AH91" s="47"/>
      <c r="AI91" s="47"/>
      <c r="AJ91" s="47"/>
      <c r="AK91" s="48"/>
      <c r="AL91" s="32"/>
      <c r="AM91" s="33">
        <f t="shared" si="48"/>
        <v>0</v>
      </c>
      <c r="AN91" s="34">
        <f t="shared" si="48"/>
        <v>0</v>
      </c>
      <c r="AO91" s="35">
        <f t="shared" ref="AO91:AP96" si="51">COUNTIFS($C$5:$AK$5,AO$5,$C91:$AK91,"A*")+COUNTIFS($C$5:$AK$5,AO$5,$C91:$AK91,"v*")+COUNTIFS($C$5:$AK$5,AO$5,$C91:$AK91,"f*")+COUNTIFS($C$5:$AK$5,AO$5,$C91:$AK91,"g")+COUNTIFS($C$5:$AK$5,AO$5,$C91:$AK91,"oui")</f>
        <v>0</v>
      </c>
      <c r="AP91" s="35">
        <f t="shared" si="51"/>
        <v>0</v>
      </c>
      <c r="AQ91" s="34">
        <f t="shared" si="49"/>
        <v>0</v>
      </c>
      <c r="AR91" s="217">
        <f t="shared" si="35"/>
        <v>0</v>
      </c>
      <c r="AS91" s="32"/>
      <c r="AT91" s="50">
        <f t="shared" si="50"/>
        <v>0</v>
      </c>
      <c r="AU91" s="51">
        <f t="shared" si="43"/>
        <v>0</v>
      </c>
      <c r="AV91" s="52">
        <f t="shared" si="44"/>
        <v>0</v>
      </c>
      <c r="AW91" s="53">
        <f t="shared" si="46"/>
        <v>0</v>
      </c>
      <c r="AX91" s="51">
        <f t="shared" si="47"/>
        <v>0</v>
      </c>
      <c r="AY91" s="40">
        <f t="shared" si="45"/>
        <v>0</v>
      </c>
      <c r="AZ91" s="41">
        <f t="shared" si="36"/>
        <v>0</v>
      </c>
      <c r="BA91" s="59"/>
      <c r="BB91" s="146">
        <f t="shared" si="37"/>
        <v>0</v>
      </c>
      <c r="BC91" s="59"/>
      <c r="BD91" s="33">
        <f t="shared" si="38"/>
        <v>0</v>
      </c>
      <c r="BE91" s="54">
        <f t="shared" si="39"/>
        <v>0</v>
      </c>
      <c r="BF91" s="55">
        <f t="shared" si="40"/>
        <v>0</v>
      </c>
      <c r="BG91" s="49">
        <f t="shared" si="41"/>
        <v>0</v>
      </c>
      <c r="BH91" s="46">
        <f t="shared" si="42"/>
        <v>0</v>
      </c>
      <c r="BI91" s="59"/>
      <c r="BJ91" s="59"/>
      <c r="BK91" s="59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Y91" s="117"/>
      <c r="CZ91" s="104"/>
      <c r="DA91" s="104"/>
      <c r="DB91" s="104"/>
      <c r="DC91" s="104"/>
      <c r="DD91" s="104"/>
      <c r="DE91" s="104"/>
      <c r="DF91" s="104"/>
      <c r="DG91" s="104"/>
      <c r="DH91" s="104"/>
      <c r="DI91" s="104"/>
      <c r="DJ91" s="104"/>
      <c r="DK91" s="104"/>
      <c r="DL91" s="104"/>
      <c r="DM91" s="104"/>
      <c r="DN91" s="104"/>
      <c r="DO91" s="104"/>
      <c r="DP91" s="104"/>
      <c r="DQ91" s="104"/>
      <c r="DR91" s="104"/>
      <c r="DS91" s="104"/>
      <c r="DT91" s="104"/>
      <c r="DU91" s="104"/>
      <c r="DV91" s="104"/>
    </row>
    <row r="92" spans="1:126" ht="17" x14ac:dyDescent="0.15">
      <c r="A92" s="57"/>
      <c r="B92" s="58"/>
      <c r="C92" s="47"/>
      <c r="D92" s="47"/>
      <c r="E92" s="47"/>
      <c r="F92" s="47"/>
      <c r="G92" s="48"/>
      <c r="H92" s="47"/>
      <c r="I92" s="47"/>
      <c r="J92" s="47"/>
      <c r="K92" s="47"/>
      <c r="L92" s="48"/>
      <c r="M92" s="47"/>
      <c r="N92" s="47"/>
      <c r="O92" s="47"/>
      <c r="P92" s="47"/>
      <c r="Q92" s="48"/>
      <c r="R92" s="47"/>
      <c r="S92" s="47"/>
      <c r="T92" s="47"/>
      <c r="U92" s="47"/>
      <c r="V92" s="48"/>
      <c r="W92" s="47"/>
      <c r="X92" s="47"/>
      <c r="Y92" s="47"/>
      <c r="Z92" s="47"/>
      <c r="AA92" s="48"/>
      <c r="AB92" s="47"/>
      <c r="AC92" s="47"/>
      <c r="AD92" s="47"/>
      <c r="AE92" s="47"/>
      <c r="AF92" s="48"/>
      <c r="AG92" s="47"/>
      <c r="AH92" s="47"/>
      <c r="AI92" s="47"/>
      <c r="AJ92" s="47"/>
      <c r="AK92" s="48"/>
      <c r="AL92" s="32"/>
      <c r="AM92" s="33">
        <f t="shared" si="48"/>
        <v>0</v>
      </c>
      <c r="AN92" s="34">
        <f t="shared" si="48"/>
        <v>0</v>
      </c>
      <c r="AO92" s="35">
        <f t="shared" si="51"/>
        <v>0</v>
      </c>
      <c r="AP92" s="35">
        <f t="shared" si="51"/>
        <v>0</v>
      </c>
      <c r="AQ92" s="34">
        <f t="shared" si="49"/>
        <v>0</v>
      </c>
      <c r="AR92" s="217">
        <f t="shared" si="35"/>
        <v>0</v>
      </c>
      <c r="AS92" s="32"/>
      <c r="AT92" s="50">
        <f t="shared" si="50"/>
        <v>0</v>
      </c>
      <c r="AU92" s="51">
        <f t="shared" si="43"/>
        <v>0</v>
      </c>
      <c r="AV92" s="52">
        <f t="shared" si="44"/>
        <v>0</v>
      </c>
      <c r="AW92" s="53">
        <f t="shared" si="46"/>
        <v>0</v>
      </c>
      <c r="AX92" s="51">
        <f t="shared" si="47"/>
        <v>0</v>
      </c>
      <c r="AY92" s="40">
        <f t="shared" si="45"/>
        <v>0</v>
      </c>
      <c r="AZ92" s="41">
        <f t="shared" si="36"/>
        <v>0</v>
      </c>
      <c r="BA92" s="59"/>
      <c r="BB92" s="146">
        <f t="shared" si="37"/>
        <v>0</v>
      </c>
      <c r="BC92" s="59"/>
      <c r="BD92" s="33">
        <f t="shared" si="38"/>
        <v>0</v>
      </c>
      <c r="BE92" s="54">
        <f t="shared" si="39"/>
        <v>0</v>
      </c>
      <c r="BF92" s="55">
        <f t="shared" si="40"/>
        <v>0</v>
      </c>
      <c r="BG92" s="49">
        <f t="shared" si="41"/>
        <v>0</v>
      </c>
      <c r="BH92" s="46">
        <f t="shared" si="42"/>
        <v>0</v>
      </c>
      <c r="BI92" s="59"/>
      <c r="BJ92" s="59"/>
      <c r="BK92" s="59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Y92" s="117"/>
      <c r="CZ92" s="104"/>
      <c r="DA92" s="104"/>
      <c r="DB92" s="104"/>
      <c r="DC92" s="104"/>
      <c r="DD92" s="104"/>
      <c r="DE92" s="104"/>
      <c r="DF92" s="104"/>
      <c r="DG92" s="104"/>
      <c r="DH92" s="104"/>
      <c r="DI92" s="104"/>
      <c r="DJ92" s="104"/>
      <c r="DK92" s="104"/>
      <c r="DL92" s="104"/>
      <c r="DM92" s="104"/>
      <c r="DN92" s="104"/>
      <c r="DO92" s="104"/>
      <c r="DP92" s="104"/>
      <c r="DQ92" s="104"/>
      <c r="DR92" s="104"/>
      <c r="DS92" s="104"/>
      <c r="DT92" s="104"/>
      <c r="DU92" s="104"/>
      <c r="DV92" s="104"/>
    </row>
    <row r="93" spans="1:126" ht="17" x14ac:dyDescent="0.15">
      <c r="A93" s="57"/>
      <c r="B93" s="58"/>
      <c r="C93" s="47"/>
      <c r="D93" s="47"/>
      <c r="E93" s="47"/>
      <c r="F93" s="47"/>
      <c r="G93" s="48"/>
      <c r="H93" s="47"/>
      <c r="I93" s="47"/>
      <c r="J93" s="47"/>
      <c r="K93" s="47"/>
      <c r="L93" s="48"/>
      <c r="M93" s="47"/>
      <c r="N93" s="47"/>
      <c r="O93" s="47"/>
      <c r="P93" s="47"/>
      <c r="Q93" s="48"/>
      <c r="R93" s="47"/>
      <c r="S93" s="47"/>
      <c r="T93" s="47"/>
      <c r="U93" s="47"/>
      <c r="V93" s="48"/>
      <c r="W93" s="47"/>
      <c r="X93" s="47"/>
      <c r="Y93" s="47"/>
      <c r="Z93" s="47"/>
      <c r="AA93" s="48"/>
      <c r="AB93" s="47"/>
      <c r="AC93" s="47"/>
      <c r="AD93" s="47"/>
      <c r="AE93" s="47"/>
      <c r="AF93" s="48"/>
      <c r="AG93" s="47"/>
      <c r="AH93" s="47"/>
      <c r="AI93" s="47"/>
      <c r="AJ93" s="47"/>
      <c r="AK93" s="48"/>
      <c r="AL93" s="32"/>
      <c r="AM93" s="33">
        <f t="shared" si="48"/>
        <v>0</v>
      </c>
      <c r="AN93" s="34">
        <f t="shared" si="48"/>
        <v>0</v>
      </c>
      <c r="AO93" s="35">
        <f t="shared" si="51"/>
        <v>0</v>
      </c>
      <c r="AP93" s="35">
        <f t="shared" si="51"/>
        <v>0</v>
      </c>
      <c r="AQ93" s="34">
        <f t="shared" si="49"/>
        <v>0</v>
      </c>
      <c r="AR93" s="217">
        <f t="shared" si="35"/>
        <v>0</v>
      </c>
      <c r="AS93" s="32"/>
      <c r="AT93" s="50">
        <f t="shared" si="50"/>
        <v>0</v>
      </c>
      <c r="AU93" s="51">
        <f t="shared" si="43"/>
        <v>0</v>
      </c>
      <c r="AV93" s="52">
        <f t="shared" si="44"/>
        <v>0</v>
      </c>
      <c r="AW93" s="53">
        <f t="shared" si="46"/>
        <v>0</v>
      </c>
      <c r="AX93" s="51">
        <f t="shared" si="47"/>
        <v>0</v>
      </c>
      <c r="AY93" s="40">
        <f t="shared" si="45"/>
        <v>0</v>
      </c>
      <c r="AZ93" s="41">
        <f t="shared" si="36"/>
        <v>0</v>
      </c>
      <c r="BA93" s="59"/>
      <c r="BB93" s="146">
        <f t="shared" si="37"/>
        <v>0</v>
      </c>
      <c r="BC93" s="59"/>
      <c r="BD93" s="33">
        <f t="shared" si="38"/>
        <v>0</v>
      </c>
      <c r="BE93" s="54">
        <f t="shared" si="39"/>
        <v>0</v>
      </c>
      <c r="BF93" s="55">
        <f t="shared" si="40"/>
        <v>0</v>
      </c>
      <c r="BG93" s="49">
        <f t="shared" si="41"/>
        <v>0</v>
      </c>
      <c r="BH93" s="46">
        <f t="shared" si="42"/>
        <v>0</v>
      </c>
      <c r="BI93" s="59"/>
      <c r="BJ93" s="59"/>
      <c r="BK93" s="59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Y93" s="117"/>
      <c r="CZ93" s="104"/>
      <c r="DA93" s="104"/>
      <c r="DB93" s="104"/>
      <c r="DC93" s="104"/>
      <c r="DD93" s="104"/>
      <c r="DE93" s="104"/>
      <c r="DF93" s="104"/>
      <c r="DG93" s="104"/>
      <c r="DH93" s="104"/>
      <c r="DI93" s="104"/>
      <c r="DJ93" s="104"/>
      <c r="DK93" s="104"/>
      <c r="DL93" s="104"/>
      <c r="DM93" s="104"/>
      <c r="DN93" s="104"/>
      <c r="DO93" s="104"/>
      <c r="DP93" s="104"/>
      <c r="DQ93" s="104"/>
      <c r="DR93" s="104"/>
      <c r="DS93" s="104"/>
      <c r="DT93" s="104"/>
      <c r="DU93" s="104"/>
      <c r="DV93" s="104"/>
    </row>
    <row r="94" spans="1:126" ht="17" x14ac:dyDescent="0.15">
      <c r="A94" s="57"/>
      <c r="B94" s="58"/>
      <c r="C94" s="47"/>
      <c r="D94" s="47"/>
      <c r="E94" s="47"/>
      <c r="F94" s="47"/>
      <c r="G94" s="48"/>
      <c r="H94" s="47"/>
      <c r="I94" s="47"/>
      <c r="J94" s="47"/>
      <c r="K94" s="47"/>
      <c r="L94" s="48"/>
      <c r="M94" s="47"/>
      <c r="N94" s="47"/>
      <c r="O94" s="47"/>
      <c r="P94" s="47"/>
      <c r="Q94" s="48"/>
      <c r="R94" s="47"/>
      <c r="S94" s="47"/>
      <c r="T94" s="47"/>
      <c r="U94" s="47"/>
      <c r="V94" s="48"/>
      <c r="W94" s="47"/>
      <c r="X94" s="47"/>
      <c r="Y94" s="47"/>
      <c r="Z94" s="47"/>
      <c r="AA94" s="48"/>
      <c r="AB94" s="47"/>
      <c r="AC94" s="47"/>
      <c r="AD94" s="47"/>
      <c r="AE94" s="47"/>
      <c r="AF94" s="48"/>
      <c r="AG94" s="47"/>
      <c r="AH94" s="47"/>
      <c r="AI94" s="47"/>
      <c r="AJ94" s="47"/>
      <c r="AK94" s="48"/>
      <c r="AL94" s="32"/>
      <c r="AM94" s="33">
        <f t="shared" si="48"/>
        <v>0</v>
      </c>
      <c r="AN94" s="34">
        <f t="shared" si="48"/>
        <v>0</v>
      </c>
      <c r="AO94" s="35">
        <f t="shared" si="51"/>
        <v>0</v>
      </c>
      <c r="AP94" s="35">
        <f t="shared" si="51"/>
        <v>0</v>
      </c>
      <c r="AQ94" s="34">
        <f t="shared" si="49"/>
        <v>0</v>
      </c>
      <c r="AR94" s="217">
        <f t="shared" si="35"/>
        <v>0</v>
      </c>
      <c r="AS94" s="32"/>
      <c r="AT94" s="50">
        <f t="shared" si="50"/>
        <v>0</v>
      </c>
      <c r="AU94" s="51">
        <f t="shared" si="43"/>
        <v>0</v>
      </c>
      <c r="AV94" s="52">
        <f t="shared" si="44"/>
        <v>0</v>
      </c>
      <c r="AW94" s="53">
        <f t="shared" si="46"/>
        <v>0</v>
      </c>
      <c r="AX94" s="51">
        <f t="shared" si="47"/>
        <v>0</v>
      </c>
      <c r="AY94" s="40">
        <f t="shared" si="45"/>
        <v>0</v>
      </c>
      <c r="AZ94" s="41">
        <f t="shared" si="36"/>
        <v>0</v>
      </c>
      <c r="BA94" s="59"/>
      <c r="BB94" s="146">
        <f t="shared" si="37"/>
        <v>0</v>
      </c>
      <c r="BC94" s="59"/>
      <c r="BD94" s="33">
        <f t="shared" si="38"/>
        <v>0</v>
      </c>
      <c r="BE94" s="54">
        <f t="shared" si="39"/>
        <v>0</v>
      </c>
      <c r="BF94" s="55">
        <f t="shared" si="40"/>
        <v>0</v>
      </c>
      <c r="BG94" s="49">
        <f t="shared" si="41"/>
        <v>0</v>
      </c>
      <c r="BH94" s="46">
        <f t="shared" si="42"/>
        <v>0</v>
      </c>
      <c r="BI94" s="59"/>
      <c r="BJ94" s="59"/>
      <c r="BK94" s="59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Y94" s="117"/>
      <c r="CZ94" s="104"/>
      <c r="DA94" s="104"/>
      <c r="DB94" s="104"/>
      <c r="DC94" s="104"/>
      <c r="DD94" s="104"/>
      <c r="DE94" s="104"/>
      <c r="DF94" s="104"/>
      <c r="DG94" s="104"/>
      <c r="DH94" s="104"/>
      <c r="DI94" s="104"/>
      <c r="DJ94" s="104"/>
      <c r="DK94" s="104"/>
      <c r="DL94" s="104"/>
      <c r="DM94" s="104"/>
      <c r="DN94" s="104"/>
      <c r="DO94" s="104"/>
      <c r="DP94" s="104"/>
      <c r="DQ94" s="104"/>
      <c r="DR94" s="104"/>
      <c r="DS94" s="104"/>
      <c r="DT94" s="104"/>
      <c r="DU94" s="104"/>
      <c r="DV94" s="104"/>
    </row>
    <row r="95" spans="1:126" ht="17" x14ac:dyDescent="0.15">
      <c r="A95" s="57"/>
      <c r="B95" s="58"/>
      <c r="C95" s="47"/>
      <c r="D95" s="47"/>
      <c r="E95" s="47"/>
      <c r="F95" s="47"/>
      <c r="G95" s="48"/>
      <c r="H95" s="47"/>
      <c r="I95" s="47"/>
      <c r="J95" s="47"/>
      <c r="K95" s="47"/>
      <c r="L95" s="48"/>
      <c r="M95" s="47"/>
      <c r="N95" s="47"/>
      <c r="O95" s="47"/>
      <c r="P95" s="47"/>
      <c r="Q95" s="48"/>
      <c r="R95" s="47"/>
      <c r="S95" s="47"/>
      <c r="T95" s="47"/>
      <c r="U95" s="47"/>
      <c r="V95" s="48"/>
      <c r="W95" s="47"/>
      <c r="X95" s="47"/>
      <c r="Y95" s="47"/>
      <c r="Z95" s="47"/>
      <c r="AA95" s="48"/>
      <c r="AB95" s="47"/>
      <c r="AC95" s="47"/>
      <c r="AD95" s="47"/>
      <c r="AE95" s="47"/>
      <c r="AF95" s="48"/>
      <c r="AG95" s="47"/>
      <c r="AH95" s="47"/>
      <c r="AI95" s="47"/>
      <c r="AJ95" s="47"/>
      <c r="AK95" s="48"/>
      <c r="AL95" s="32"/>
      <c r="AM95" s="33">
        <f t="shared" si="48"/>
        <v>0</v>
      </c>
      <c r="AN95" s="34">
        <f t="shared" si="48"/>
        <v>0</v>
      </c>
      <c r="AO95" s="35">
        <f t="shared" si="51"/>
        <v>0</v>
      </c>
      <c r="AP95" s="35">
        <f t="shared" si="51"/>
        <v>0</v>
      </c>
      <c r="AQ95" s="34">
        <f t="shared" si="49"/>
        <v>0</v>
      </c>
      <c r="AR95" s="217">
        <f t="shared" si="35"/>
        <v>0</v>
      </c>
      <c r="AS95" s="32"/>
      <c r="AT95" s="50">
        <f t="shared" si="50"/>
        <v>0</v>
      </c>
      <c r="AU95" s="51">
        <f t="shared" si="43"/>
        <v>0</v>
      </c>
      <c r="AV95" s="52">
        <f t="shared" si="44"/>
        <v>0</v>
      </c>
      <c r="AW95" s="53">
        <f t="shared" si="46"/>
        <v>0</v>
      </c>
      <c r="AX95" s="51">
        <f t="shared" si="47"/>
        <v>0</v>
      </c>
      <c r="AY95" s="40">
        <f t="shared" si="45"/>
        <v>0</v>
      </c>
      <c r="AZ95" s="41">
        <f t="shared" si="36"/>
        <v>0</v>
      </c>
      <c r="BA95" s="59"/>
      <c r="BB95" s="146">
        <f t="shared" si="37"/>
        <v>0</v>
      </c>
      <c r="BC95" s="59"/>
      <c r="BD95" s="33">
        <f t="shared" si="38"/>
        <v>0</v>
      </c>
      <c r="BE95" s="54">
        <f t="shared" si="39"/>
        <v>0</v>
      </c>
      <c r="BF95" s="55">
        <f t="shared" si="40"/>
        <v>0</v>
      </c>
      <c r="BG95" s="49">
        <f t="shared" si="41"/>
        <v>0</v>
      </c>
      <c r="BH95" s="46">
        <f t="shared" si="42"/>
        <v>0</v>
      </c>
      <c r="BI95" s="59"/>
      <c r="BJ95" s="59"/>
      <c r="BK95" s="59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Y95" s="117"/>
      <c r="CZ95" s="104"/>
      <c r="DA95" s="104"/>
      <c r="DB95" s="104"/>
      <c r="DC95" s="104"/>
      <c r="DD95" s="104"/>
      <c r="DE95" s="104"/>
      <c r="DF95" s="104"/>
      <c r="DG95" s="104"/>
      <c r="DH95" s="104"/>
      <c r="DI95" s="104"/>
      <c r="DJ95" s="104"/>
      <c r="DK95" s="104"/>
      <c r="DL95" s="104"/>
      <c r="DM95" s="104"/>
      <c r="DN95" s="104"/>
      <c r="DO95" s="104"/>
      <c r="DP95" s="104"/>
      <c r="DQ95" s="104"/>
      <c r="DR95" s="104"/>
      <c r="DS95" s="104"/>
      <c r="DT95" s="104"/>
      <c r="DU95" s="104"/>
      <c r="DV95" s="104"/>
    </row>
    <row r="96" spans="1:126" ht="18" thickBot="1" x14ac:dyDescent="0.2">
      <c r="A96" s="57"/>
      <c r="B96" s="58"/>
      <c r="C96" s="47"/>
      <c r="D96" s="47"/>
      <c r="E96" s="47"/>
      <c r="F96" s="47"/>
      <c r="G96" s="48"/>
      <c r="H96" s="47"/>
      <c r="I96" s="47"/>
      <c r="J96" s="47"/>
      <c r="K96" s="47"/>
      <c r="L96" s="48"/>
      <c r="M96" s="47"/>
      <c r="N96" s="47"/>
      <c r="O96" s="47"/>
      <c r="P96" s="47"/>
      <c r="Q96" s="48"/>
      <c r="R96" s="47"/>
      <c r="S96" s="47"/>
      <c r="T96" s="47"/>
      <c r="U96" s="47"/>
      <c r="V96" s="48"/>
      <c r="W96" s="47"/>
      <c r="X96" s="47"/>
      <c r="Y96" s="47"/>
      <c r="Z96" s="47"/>
      <c r="AA96" s="48"/>
      <c r="AB96" s="47"/>
      <c r="AC96" s="47"/>
      <c r="AD96" s="47"/>
      <c r="AE96" s="47"/>
      <c r="AF96" s="48"/>
      <c r="AG96" s="47"/>
      <c r="AH96" s="47"/>
      <c r="AI96" s="47"/>
      <c r="AJ96" s="47"/>
      <c r="AK96" s="48"/>
      <c r="AL96" s="32"/>
      <c r="AM96" s="33">
        <f t="shared" si="48"/>
        <v>0</v>
      </c>
      <c r="AN96" s="34">
        <f t="shared" si="48"/>
        <v>0</v>
      </c>
      <c r="AO96" s="35">
        <f t="shared" si="51"/>
        <v>0</v>
      </c>
      <c r="AP96" s="35">
        <f t="shared" si="51"/>
        <v>0</v>
      </c>
      <c r="AQ96" s="34">
        <f t="shared" si="49"/>
        <v>0</v>
      </c>
      <c r="AR96" s="217">
        <f t="shared" si="35"/>
        <v>0</v>
      </c>
      <c r="AS96" s="32"/>
      <c r="AT96" s="50">
        <f t="shared" si="50"/>
        <v>0</v>
      </c>
      <c r="AU96" s="61">
        <f t="shared" si="43"/>
        <v>0</v>
      </c>
      <c r="AV96" s="62">
        <f t="shared" si="44"/>
        <v>0</v>
      </c>
      <c r="AW96" s="63">
        <f t="shared" si="46"/>
        <v>0</v>
      </c>
      <c r="AX96" s="61">
        <f t="shared" si="47"/>
        <v>0</v>
      </c>
      <c r="AY96" s="40">
        <f t="shared" si="45"/>
        <v>0</v>
      </c>
      <c r="AZ96" s="41">
        <f t="shared" si="36"/>
        <v>0</v>
      </c>
      <c r="BA96" s="59"/>
      <c r="BB96" s="146">
        <f t="shared" si="37"/>
        <v>0</v>
      </c>
      <c r="BC96" s="59"/>
      <c r="BD96" s="33">
        <f t="shared" si="38"/>
        <v>0</v>
      </c>
      <c r="BE96" s="54">
        <f t="shared" si="39"/>
        <v>0</v>
      </c>
      <c r="BF96" s="55">
        <f t="shared" si="40"/>
        <v>0</v>
      </c>
      <c r="BG96" s="49">
        <f t="shared" si="41"/>
        <v>0</v>
      </c>
      <c r="BH96" s="46">
        <f t="shared" si="42"/>
        <v>0</v>
      </c>
      <c r="BI96" s="59"/>
      <c r="BJ96" s="59"/>
      <c r="BK96" s="59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Y96" s="117"/>
      <c r="CZ96" s="104"/>
      <c r="DA96" s="104"/>
      <c r="DB96" s="104"/>
      <c r="DC96" s="104"/>
      <c r="DD96" s="104"/>
      <c r="DE96" s="104"/>
      <c r="DF96" s="104"/>
      <c r="DG96" s="104"/>
      <c r="DH96" s="104"/>
      <c r="DI96" s="104"/>
      <c r="DJ96" s="104"/>
      <c r="DK96" s="104"/>
      <c r="DL96" s="104"/>
      <c r="DM96" s="104"/>
      <c r="DN96" s="104"/>
      <c r="DO96" s="104"/>
      <c r="DP96" s="104"/>
      <c r="DQ96" s="104"/>
      <c r="DR96" s="104"/>
      <c r="DS96" s="104"/>
      <c r="DT96" s="104"/>
      <c r="DU96" s="104"/>
      <c r="DV96" s="104"/>
    </row>
    <row r="97" spans="1:126" ht="18" thickBot="1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D97" s="32"/>
      <c r="BE97" s="32"/>
      <c r="BF97" s="32"/>
      <c r="BG97" s="32"/>
      <c r="BH97" s="32"/>
      <c r="CN97" s="15"/>
      <c r="CO97" s="15"/>
      <c r="CP97" s="15"/>
      <c r="CY97" s="117"/>
      <c r="CZ97" s="104"/>
      <c r="DA97" s="104"/>
      <c r="DB97" s="104"/>
      <c r="DC97" s="104"/>
      <c r="DD97" s="104"/>
      <c r="DE97" s="104"/>
      <c r="DF97" s="104"/>
      <c r="DG97" s="104"/>
      <c r="DH97" s="104"/>
      <c r="DI97" s="104"/>
      <c r="DJ97" s="104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4"/>
      <c r="DV97" s="104"/>
    </row>
    <row r="98" spans="1:126" ht="12" customHeight="1" thickTop="1" thickBot="1" x14ac:dyDescent="0.2">
      <c r="A98" s="64" t="s">
        <v>18</v>
      </c>
      <c r="B98" s="65"/>
      <c r="C98" s="66">
        <f>COUNTIF(C7:C96,"oui")+COUNTIF(C7:C96,"G")+COUNTIF(C7:C96,"A*")+COUNTIF(C7:C96,"VT")</f>
        <v>3</v>
      </c>
      <c r="D98" s="66">
        <f t="shared" ref="D98:AK98" si="52">COUNTIF(D7:D96,"oui")+COUNTIF(D7:D96,"G")+COUNTIF(D7:D96,"A*")+COUNTIF(D7:D96,"VT")</f>
        <v>6</v>
      </c>
      <c r="E98" s="66">
        <f>COUNTIF(E7:E96,"oui")+COUNTIF(E7:E96,"G")+COUNTIF(E7:E96,"A*")+COUNTIF(E7:E96,"V*")++COUNTIF(E7:E96,"F*")</f>
        <v>9</v>
      </c>
      <c r="F98" s="66">
        <f>COUNTIF(F7:F96,"oui")+COUNTIF(F7:F96,"G")+COUNTIF(F7:F96,"A*")+COUNTIF(F7:F96,"V*")++COUNTIF(F7:F96,"F*")</f>
        <v>8</v>
      </c>
      <c r="G98" s="66">
        <f t="shared" si="52"/>
        <v>7</v>
      </c>
      <c r="H98" s="66">
        <f t="shared" si="52"/>
        <v>2</v>
      </c>
      <c r="I98" s="66">
        <f t="shared" si="52"/>
        <v>6</v>
      </c>
      <c r="J98" s="66">
        <f t="shared" ref="J98:K98" si="53">COUNTIF(J7:J96,"oui")+COUNTIF(J7:J96,"G")+COUNTIF(J7:J96,"A*")+COUNTIF(J7:J96,"V*")++COUNTIF(J7:J96,"F*")</f>
        <v>5</v>
      </c>
      <c r="K98" s="66">
        <f t="shared" si="53"/>
        <v>9</v>
      </c>
      <c r="L98" s="66">
        <f t="shared" si="52"/>
        <v>8</v>
      </c>
      <c r="M98" s="66">
        <f t="shared" si="52"/>
        <v>2</v>
      </c>
      <c r="N98" s="66">
        <f t="shared" si="52"/>
        <v>3</v>
      </c>
      <c r="O98" s="66">
        <f t="shared" ref="O98:P98" si="54">COUNTIF(O7:O96,"oui")+COUNTIF(O7:O96,"G")+COUNTIF(O7:O96,"A*")+COUNTIF(O7:O96,"V*")++COUNTIF(O7:O96,"F*")</f>
        <v>5</v>
      </c>
      <c r="P98" s="66">
        <f t="shared" si="54"/>
        <v>8</v>
      </c>
      <c r="Q98" s="66">
        <f t="shared" si="52"/>
        <v>8</v>
      </c>
      <c r="R98" s="66">
        <f t="shared" si="52"/>
        <v>2</v>
      </c>
      <c r="S98" s="66">
        <f t="shared" si="52"/>
        <v>6</v>
      </c>
      <c r="T98" s="66">
        <f t="shared" ref="T98:U98" si="55">COUNTIF(T7:T96,"oui")+COUNTIF(T7:T96,"G")+COUNTIF(T7:T96,"A*")+COUNTIF(T7:T96,"V*")++COUNTIF(T7:T96,"F*")</f>
        <v>9</v>
      </c>
      <c r="U98" s="66">
        <f t="shared" si="55"/>
        <v>10</v>
      </c>
      <c r="V98" s="66">
        <f t="shared" si="52"/>
        <v>5</v>
      </c>
      <c r="W98" s="66">
        <f t="shared" si="52"/>
        <v>1</v>
      </c>
      <c r="X98" s="66">
        <f t="shared" si="52"/>
        <v>4</v>
      </c>
      <c r="Y98" s="66">
        <f t="shared" ref="Y98:Z98" si="56">COUNTIF(Y7:Y96,"oui")+COUNTIF(Y7:Y96,"G")+COUNTIF(Y7:Y96,"A*")+COUNTIF(Y7:Y96,"V*")++COUNTIF(Y7:Y96,"F*")</f>
        <v>5</v>
      </c>
      <c r="Z98" s="66">
        <f t="shared" si="56"/>
        <v>5</v>
      </c>
      <c r="AA98" s="66">
        <f t="shared" si="52"/>
        <v>5</v>
      </c>
      <c r="AB98" s="66">
        <f t="shared" si="52"/>
        <v>1</v>
      </c>
      <c r="AC98" s="66">
        <f t="shared" si="52"/>
        <v>3</v>
      </c>
      <c r="AD98" s="66">
        <f t="shared" ref="AD98:AE98" si="57">COUNTIF(AD7:AD96,"oui")+COUNTIF(AD7:AD96,"G")+COUNTIF(AD7:AD96,"A*")+COUNTIF(AD7:AD96,"V*")++COUNTIF(AD7:AD96,"F*")</f>
        <v>7</v>
      </c>
      <c r="AE98" s="66">
        <f t="shared" si="57"/>
        <v>6</v>
      </c>
      <c r="AF98" s="66">
        <f t="shared" si="52"/>
        <v>4</v>
      </c>
      <c r="AG98" s="66">
        <f t="shared" si="52"/>
        <v>4</v>
      </c>
      <c r="AH98" s="66">
        <f t="shared" si="52"/>
        <v>6</v>
      </c>
      <c r="AI98" s="66">
        <f t="shared" ref="AI98:AJ98" si="58">COUNTIF(AI7:AI96,"oui")+COUNTIF(AI7:AI96,"G")+COUNTIF(AI7:AI96,"A*")+COUNTIF(AI7:AI96,"V*")++COUNTIF(AI7:AI96,"F*")</f>
        <v>8</v>
      </c>
      <c r="AJ98" s="66">
        <f t="shared" si="58"/>
        <v>9</v>
      </c>
      <c r="AK98" s="66">
        <f t="shared" si="52"/>
        <v>5</v>
      </c>
      <c r="AL98" s="32"/>
      <c r="AM98" s="70">
        <f t="shared" ref="AM98:AR98" si="59">SUM(AM7:AM96)</f>
        <v>15</v>
      </c>
      <c r="AN98" s="71">
        <f t="shared" si="59"/>
        <v>34</v>
      </c>
      <c r="AO98" s="71">
        <f t="shared" si="59"/>
        <v>48</v>
      </c>
      <c r="AP98" s="71">
        <f t="shared" si="59"/>
        <v>55</v>
      </c>
      <c r="AQ98" s="71">
        <f t="shared" si="59"/>
        <v>42</v>
      </c>
      <c r="AR98" s="72">
        <f t="shared" si="59"/>
        <v>194</v>
      </c>
      <c r="AS98" s="32"/>
      <c r="AT98" s="68"/>
      <c r="AU98" s="68"/>
      <c r="AV98" s="68">
        <f>SUM(AV7:AV96)</f>
        <v>9</v>
      </c>
      <c r="AW98" s="68"/>
      <c r="AX98" s="68"/>
      <c r="AY98" s="68">
        <f>SUM(AY7:AY96)</f>
        <v>29</v>
      </c>
      <c r="AZ98" s="32"/>
      <c r="BD98" s="68">
        <f>SUM(BD7:BD96)</f>
        <v>0</v>
      </c>
      <c r="BE98" s="68">
        <f>SUM(BE7:BE96)</f>
        <v>0</v>
      </c>
      <c r="BF98" s="68">
        <f>SUM(BF7:BF96)</f>
        <v>0</v>
      </c>
      <c r="BG98" s="69">
        <f>SUM(BG7:BG96)</f>
        <v>0</v>
      </c>
      <c r="BH98" s="32"/>
      <c r="CN98" s="15"/>
      <c r="CO98" s="15"/>
      <c r="CP98" s="15"/>
      <c r="CY98" s="117"/>
      <c r="CZ98" s="104"/>
      <c r="DA98" s="104"/>
      <c r="DB98" s="104"/>
      <c r="DC98" s="104"/>
      <c r="DD98" s="104"/>
      <c r="DE98" s="104"/>
      <c r="DF98" s="104"/>
      <c r="DG98" s="104"/>
      <c r="DH98" s="104"/>
      <c r="DI98" s="104"/>
      <c r="DJ98" s="104"/>
      <c r="DK98" s="104"/>
      <c r="DL98" s="104"/>
      <c r="DM98" s="104"/>
      <c r="DN98" s="104"/>
      <c r="DO98" s="104"/>
      <c r="DP98" s="104"/>
      <c r="DQ98" s="104"/>
      <c r="DR98" s="104"/>
      <c r="DS98" s="104"/>
      <c r="DT98" s="104"/>
      <c r="DU98" s="104"/>
      <c r="DV98" s="104"/>
    </row>
    <row r="99" spans="1:126" s="80" customFormat="1" ht="12" customHeight="1" x14ac:dyDescent="0.15">
      <c r="A99" s="73" t="s">
        <v>21</v>
      </c>
      <c r="B99" s="74"/>
      <c r="C99" s="75"/>
      <c r="D99" s="76"/>
      <c r="E99" s="76">
        <f>IF((29-E101)&gt;3,3,IF((29-E101)&lt;1,1,29-E101))</f>
        <v>1</v>
      </c>
      <c r="F99" s="76">
        <f>IF((22-F101)&gt;5,5,IF((22-F101)&lt;3,3,22-F101))</f>
        <v>4</v>
      </c>
      <c r="G99" s="76"/>
      <c r="H99" s="75"/>
      <c r="I99" s="76"/>
      <c r="J99" s="76">
        <f>IF((29-J101)&gt;3,3,IF((29-J101)&lt;1,1,29-J101))</f>
        <v>1</v>
      </c>
      <c r="K99" s="76">
        <f>IF((22-K101)&gt;5,5,IF((22-K101)&lt;3,3,22-K101))</f>
        <v>4</v>
      </c>
      <c r="L99" s="76"/>
      <c r="M99" s="75"/>
      <c r="N99" s="76"/>
      <c r="O99" s="76">
        <f>IF((29-O101)&gt;3,3,IF((29-O101)&lt;1,1,29-O101))</f>
        <v>1</v>
      </c>
      <c r="P99" s="76">
        <f>IF((22-P101)&gt;5,5,IF((22-P101)&lt;3,3,22-P101))</f>
        <v>5</v>
      </c>
      <c r="Q99" s="76"/>
      <c r="R99" s="75"/>
      <c r="S99" s="76"/>
      <c r="T99" s="76">
        <f>IF((29-T101)&gt;3,3,IF((29-T101)&lt;1,1,29-T101))</f>
        <v>1</v>
      </c>
      <c r="U99" s="76">
        <f>IF((22-U101)&gt;5,5,IF((22-U101)&lt;3,3,22-U101))</f>
        <v>4</v>
      </c>
      <c r="V99" s="76"/>
      <c r="W99" s="77"/>
      <c r="X99" s="78"/>
      <c r="Y99" s="76">
        <f>IF((29-Y101)&gt;3,3,IF((29-Y101)&lt;1,1,29-Y101))</f>
        <v>1</v>
      </c>
      <c r="Z99" s="76">
        <f>IF((22-Z101)&gt;5,5,IF((22-Z101)&lt;3,3,22-Z101))</f>
        <v>4</v>
      </c>
      <c r="AA99" s="78"/>
      <c r="AB99" s="77"/>
      <c r="AC99" s="78"/>
      <c r="AD99" s="76">
        <f>IF((29-AD101)&gt;3,3,IF((29-AD101)&lt;1,1,29-AD101))</f>
        <v>2</v>
      </c>
      <c r="AE99" s="76">
        <f>IF((22-AE101)&gt;5,5,IF((22-AE101)&lt;3,3,22-AE101))</f>
        <v>4</v>
      </c>
      <c r="AF99" s="78"/>
      <c r="AG99" s="77"/>
      <c r="AH99" s="78"/>
      <c r="AI99" s="76">
        <f>IF((29-AI101)&gt;3,3,IF((29-AI101)&lt;1,1,29-AI101))</f>
        <v>2</v>
      </c>
      <c r="AJ99" s="76">
        <f>IF((22-AJ101)&gt;5,5,IF((22-AJ101)&lt;3,3,22-AJ101))</f>
        <v>4</v>
      </c>
      <c r="AK99" s="78"/>
      <c r="AL99" s="79"/>
      <c r="AM99" s="77"/>
      <c r="AN99" s="77"/>
      <c r="AO99" s="77"/>
      <c r="AP99" s="77"/>
      <c r="AQ99" s="77"/>
      <c r="AR99" s="77"/>
      <c r="AS99" s="79"/>
      <c r="AT99" s="77"/>
      <c r="AU99" s="77"/>
      <c r="AV99" s="77"/>
      <c r="AW99" s="77"/>
      <c r="AX99" s="77"/>
      <c r="AY99" s="77"/>
      <c r="AZ99" s="79">
        <v>1</v>
      </c>
      <c r="BD99" s="77"/>
      <c r="BE99" s="77"/>
      <c r="BF99" s="77"/>
      <c r="BG99" s="77"/>
      <c r="BH99" s="79"/>
      <c r="CN99" s="81"/>
      <c r="CO99" s="81"/>
      <c r="CP99" s="81"/>
      <c r="CY99" s="117"/>
      <c r="CZ99" s="104"/>
      <c r="DA99" s="104"/>
      <c r="DB99" s="104"/>
      <c r="DC99" s="104"/>
      <c r="DD99" s="104"/>
      <c r="DE99" s="104"/>
      <c r="DF99" s="104"/>
      <c r="DG99" s="104"/>
      <c r="DH99" s="104"/>
      <c r="DI99" s="104"/>
      <c r="DJ99" s="104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4"/>
      <c r="DV99" s="104"/>
    </row>
    <row r="100" spans="1:126" ht="12" customHeight="1" x14ac:dyDescent="0.15">
      <c r="A100" s="82" t="s">
        <v>5</v>
      </c>
      <c r="B100" s="83"/>
      <c r="C100" s="84">
        <f t="shared" ref="C100:AK100" si="60">COUNTIF(C7:C96,"R")+COUNTIF(C7:C96,"G")</f>
        <v>0</v>
      </c>
      <c r="D100" s="85">
        <f t="shared" si="60"/>
        <v>0</v>
      </c>
      <c r="E100" s="85">
        <f>COUNTIF(E7:E96,"R")+COUNTIF(E7:E96,"G")+COUNTIF(E7:E96,"v1")+COUNTIF(E7:E96,"v2")+COUNTIF(E7:E96,"v3")+COUNTIF(E7:E96,"F1")+COUNTIF(E7:E96,"f2")</f>
        <v>1</v>
      </c>
      <c r="F100" s="85">
        <f>COUNTIF(F7:F96,"R")+COUNTIF(F7:F96,"G")+COUNTIF(F7:F96,"v1")+COUNTIF(F7:F96,"v2")+COUNTIF(F7:F96,"v3")+COUNTIF(F7:F96,"F1")+COUNTIF(F7:F96,"f2")</f>
        <v>4</v>
      </c>
      <c r="G100" s="86">
        <f t="shared" si="60"/>
        <v>0</v>
      </c>
      <c r="H100" s="84">
        <f t="shared" si="60"/>
        <v>0</v>
      </c>
      <c r="I100" s="85">
        <f t="shared" si="60"/>
        <v>0</v>
      </c>
      <c r="J100" s="85">
        <f>COUNTIF(J7:J96,"R")+COUNTIF(J7:J96,"G")+COUNTIF(J7:J96,"v1")+COUNTIF(J7:J96,"v2")+COUNTIF(J7:J96,"v3")+COUNTIF(J7:J96,"F1")+COUNTIF(J7:J96,"f2")</f>
        <v>1</v>
      </c>
      <c r="K100" s="85">
        <f>COUNTIF(K7:K96,"R")+COUNTIF(K7:K96,"G")+COUNTIF(K7:K96,"v1")+COUNTIF(K7:K96,"v2")+COUNTIF(K7:K96,"v3")+COUNTIF(K7:K96,"F1")+COUNTIF(K7:K96,"f2")</f>
        <v>4</v>
      </c>
      <c r="L100" s="86">
        <f t="shared" si="60"/>
        <v>0</v>
      </c>
      <c r="M100" s="84">
        <f t="shared" si="60"/>
        <v>0</v>
      </c>
      <c r="N100" s="85">
        <f t="shared" si="60"/>
        <v>0</v>
      </c>
      <c r="O100" s="85">
        <f>COUNTIF(O7:O96,"R")+COUNTIF(O7:O96,"G")+COUNTIF(O7:O96,"v1")+COUNTIF(O7:O96,"v2")+COUNTIF(O7:O96,"v3")+COUNTIF(O7:O96,"F1")+COUNTIF(O7:O96,"f2")</f>
        <v>1</v>
      </c>
      <c r="P100" s="85">
        <f>COUNTIF(P7:P96,"R")+COUNTIF(P7:P96,"G")+COUNTIF(P7:P96,"v1")+COUNTIF(P7:P96,"v2")+COUNTIF(P7:P96,"v3")+COUNTIF(P7:P96,"F1")+COUNTIF(P7:P96,"f2")</f>
        <v>5</v>
      </c>
      <c r="Q100" s="86">
        <f t="shared" si="60"/>
        <v>0</v>
      </c>
      <c r="R100" s="84">
        <f t="shared" si="60"/>
        <v>0</v>
      </c>
      <c r="S100" s="85">
        <f t="shared" si="60"/>
        <v>0</v>
      </c>
      <c r="T100" s="85">
        <f>COUNTIF(T7:T96,"R")+COUNTIF(T7:T96,"G")+COUNTIF(T7:T96,"v1")+COUNTIF(T7:T96,"v2")+COUNTIF(T7:T96,"v3")+COUNTIF(T7:T96,"F1")+COUNTIF(T7:T96,"f2")</f>
        <v>1</v>
      </c>
      <c r="U100" s="85">
        <f>COUNTIF(U7:U96,"R")+COUNTIF(U7:U96,"G")+COUNTIF(U7:U96,"v1")+COUNTIF(U7:U96,"v2")+COUNTIF(U7:U96,"v3")+COUNTIF(U7:U96,"F1")+COUNTIF(U7:U96,"f2")</f>
        <v>4</v>
      </c>
      <c r="V100" s="86">
        <f t="shared" si="60"/>
        <v>0</v>
      </c>
      <c r="W100" s="84">
        <f t="shared" si="60"/>
        <v>0</v>
      </c>
      <c r="X100" s="85">
        <f t="shared" si="60"/>
        <v>0</v>
      </c>
      <c r="Y100" s="85">
        <f>COUNTIF(Y7:Y96,"R")+COUNTIF(Y7:Y96,"G")+COUNTIF(Y7:Y96,"v1")+COUNTIF(Y7:Y96,"v2")+COUNTIF(Y7:Y96,"v3")+COUNTIF(Y7:Y96,"F1")+COUNTIF(Y7:Y96,"f2")</f>
        <v>1</v>
      </c>
      <c r="Z100" s="85">
        <f>COUNTIF(Z7:Z96,"R")+COUNTIF(Z7:Z96,"G")+COUNTIF(Z7:Z96,"v1")+COUNTIF(Z7:Z96,"v2")+COUNTIF(Z7:Z96,"v3")+COUNTIF(Z7:Z96,"F1")+COUNTIF(Z7:Z96,"f2")</f>
        <v>4</v>
      </c>
      <c r="AA100" s="86">
        <f t="shared" si="60"/>
        <v>0</v>
      </c>
      <c r="AB100" s="84">
        <f t="shared" si="60"/>
        <v>0</v>
      </c>
      <c r="AC100" s="85">
        <f t="shared" si="60"/>
        <v>0</v>
      </c>
      <c r="AD100" s="85">
        <f>COUNTIF(AD7:AD96,"R")+COUNTIF(AD7:AD96,"G")+COUNTIF(AD7:AD96,"v1")+COUNTIF(AD7:AD96,"v2")+COUNTIF(AD7:AD96,"v3")+COUNTIF(AD7:AD96,"F1")+COUNTIF(AD7:AD96,"f2")</f>
        <v>2</v>
      </c>
      <c r="AE100" s="85">
        <f>COUNTIF(AE7:AE96,"R")+COUNTIF(AE7:AE96,"G")+COUNTIF(AE7:AE96,"v1")+COUNTIF(AE7:AE96,"v2")+COUNTIF(AE7:AE96,"v3")+COUNTIF(AE7:AE96,"F1")+COUNTIF(AE7:AE96,"f2")</f>
        <v>4</v>
      </c>
      <c r="AF100" s="86">
        <f t="shared" si="60"/>
        <v>0</v>
      </c>
      <c r="AG100" s="84">
        <f t="shared" si="60"/>
        <v>0</v>
      </c>
      <c r="AH100" s="85">
        <f t="shared" si="60"/>
        <v>0</v>
      </c>
      <c r="AI100" s="85">
        <f>COUNTIF(AI7:AI96,"R")+COUNTIF(AI7:AI96,"G")+COUNTIF(AI7:AI96,"v1")+COUNTIF(AI7:AI96,"v2")+COUNTIF(AI7:AI96,"v3")+COUNTIF(AI7:AI96,"F1")+COUNTIF(AI7:AI96,"f2")</f>
        <v>2</v>
      </c>
      <c r="AJ100" s="85">
        <f>COUNTIF(AJ7:AJ96,"R")+COUNTIF(AJ7:AJ96,"G")+COUNTIF(AJ7:AJ96,"v1")+COUNTIF(AJ7:AJ96,"v2")+COUNTIF(AJ7:AJ96,"v3")+COUNTIF(AJ7:AJ96,"F1")+COUNTIF(AJ7:AJ96,"f2")</f>
        <v>4</v>
      </c>
      <c r="AK100" s="86">
        <f t="shared" si="60"/>
        <v>0</v>
      </c>
      <c r="AL100" s="87"/>
      <c r="AM100" s="87"/>
      <c r="CY100" s="117"/>
      <c r="CZ100" s="104"/>
      <c r="DA100" s="104"/>
      <c r="DB100" s="104"/>
      <c r="DC100" s="104"/>
      <c r="DD100" s="104"/>
      <c r="DE100" s="104"/>
      <c r="DF100" s="104"/>
      <c r="DG100" s="104"/>
      <c r="DH100" s="104"/>
      <c r="DI100" s="104"/>
      <c r="DJ100" s="104"/>
      <c r="DK100" s="104"/>
      <c r="DL100" s="104"/>
      <c r="DM100" s="104"/>
      <c r="DN100" s="104"/>
      <c r="DO100" s="104"/>
      <c r="DP100" s="104"/>
      <c r="DQ100" s="104"/>
      <c r="DR100" s="104"/>
      <c r="DS100" s="104"/>
      <c r="DT100" s="104"/>
      <c r="DU100" s="104"/>
      <c r="DV100" s="104"/>
    </row>
    <row r="101" spans="1:126" s="90" customFormat="1" ht="15" customHeight="1" x14ac:dyDescent="0.15">
      <c r="A101" s="88" t="s">
        <v>22</v>
      </c>
      <c r="B101" s="89"/>
      <c r="C101" s="89"/>
      <c r="D101" s="89"/>
      <c r="E101" s="89">
        <v>28</v>
      </c>
      <c r="F101" s="89">
        <v>18</v>
      </c>
      <c r="G101" s="89"/>
      <c r="H101" s="89"/>
      <c r="I101" s="89"/>
      <c r="J101" s="89">
        <v>29</v>
      </c>
      <c r="K101" s="89">
        <v>18</v>
      </c>
      <c r="L101" s="89"/>
      <c r="M101" s="89"/>
      <c r="N101" s="89"/>
      <c r="O101" s="89">
        <v>28</v>
      </c>
      <c r="P101" s="89">
        <v>17</v>
      </c>
      <c r="Q101" s="89"/>
      <c r="R101" s="89"/>
      <c r="S101" s="89"/>
      <c r="T101" s="89">
        <v>29</v>
      </c>
      <c r="U101" s="89">
        <v>18</v>
      </c>
      <c r="V101" s="89"/>
      <c r="W101" s="89"/>
      <c r="X101" s="89"/>
      <c r="Y101" s="89">
        <v>29</v>
      </c>
      <c r="Z101" s="89">
        <v>18</v>
      </c>
      <c r="AA101" s="89"/>
      <c r="AB101" s="89"/>
      <c r="AC101" s="89"/>
      <c r="AD101" s="89">
        <v>27</v>
      </c>
      <c r="AE101" s="89">
        <v>18</v>
      </c>
      <c r="AF101" s="89"/>
      <c r="AG101" s="89"/>
      <c r="AH101" s="89"/>
      <c r="AI101" s="89">
        <v>27</v>
      </c>
      <c r="AJ101" s="89">
        <v>18</v>
      </c>
      <c r="AK101" s="89"/>
      <c r="CY101" s="117"/>
      <c r="CZ101" s="104"/>
      <c r="DA101" s="104"/>
      <c r="DB101" s="104"/>
      <c r="DC101" s="104"/>
      <c r="DD101" s="104"/>
      <c r="DE101" s="104"/>
      <c r="DF101" s="104"/>
      <c r="DG101" s="104"/>
      <c r="DH101" s="104"/>
      <c r="DI101" s="104"/>
      <c r="DJ101" s="104"/>
      <c r="DK101" s="104"/>
      <c r="DL101" s="104"/>
      <c r="DM101" s="104"/>
      <c r="DN101" s="104"/>
      <c r="DO101" s="104"/>
      <c r="DP101" s="104"/>
      <c r="DQ101" s="104"/>
      <c r="DR101" s="104"/>
      <c r="DS101" s="104"/>
      <c r="DT101" s="104"/>
      <c r="DU101" s="104"/>
      <c r="DV101" s="104"/>
    </row>
    <row r="102" spans="1:126" ht="15" customHeight="1" x14ac:dyDescent="0.15">
      <c r="C102" s="122" t="str">
        <f>IF(COUNTIF(C7:C96,"BT")+COUNTIF(C7:C96,"BR")=2,"ok","")</f>
        <v/>
      </c>
      <c r="D102" s="122" t="str">
        <f>IF(COUNTIF(D7:D96,"BT")+COUNTIF(D7:D96,"BR")=2,"ok","")</f>
        <v/>
      </c>
      <c r="E102" s="122" t="str">
        <f>IF(E99=E100,"ok","")</f>
        <v>ok</v>
      </c>
      <c r="F102" s="175" t="str">
        <f>IF(F99=F100,"ok","")</f>
        <v>ok</v>
      </c>
      <c r="H102" s="122" t="str">
        <f>IF(COUNTIF(H7:H96,"BT")+COUNTIF(H7:H96,"BR")=2,"ok","")</f>
        <v/>
      </c>
      <c r="I102" s="122" t="str">
        <f>IF(COUNTIF(I7:I96,"BT")+COUNTIF(I7:I96,"BR")=2,"ok","")</f>
        <v/>
      </c>
      <c r="J102" s="122" t="str">
        <f>IF(J99=J100,"ok","")</f>
        <v>ok</v>
      </c>
      <c r="K102" s="122" t="str">
        <f>IF(K99=K100,"ok","")</f>
        <v>ok</v>
      </c>
      <c r="M102" s="122" t="str">
        <f>IF(COUNTIF(M7:M96,"BT")+COUNTIF(M7:M96,"BR")=2,"ok","")</f>
        <v/>
      </c>
      <c r="N102" s="122" t="str">
        <f>IF(COUNTIF(N7:N96,"BT")+COUNTIF(N7:N96,"BR")=2,"ok","")</f>
        <v/>
      </c>
      <c r="O102" s="122" t="str">
        <f>IF(O99=O100,"ok","")</f>
        <v>ok</v>
      </c>
      <c r="P102" s="122" t="str">
        <f>IF(P99=P100,"ok","")</f>
        <v>ok</v>
      </c>
      <c r="R102" s="122" t="str">
        <f>IF(COUNTIF(R7:R96,"BT")+COUNTIF(R7:R96,"BR")=2,"ok","")</f>
        <v/>
      </c>
      <c r="S102" s="122" t="str">
        <f>IF(COUNTIF(S7:S96,"BT")+COUNTIF(S7:S96,"BR")=2,"ok","")</f>
        <v/>
      </c>
      <c r="T102" s="122" t="str">
        <f>IF(T99=T100,"ok","")</f>
        <v>ok</v>
      </c>
      <c r="U102" s="122" t="str">
        <f>IF(U99=U100,"ok","")</f>
        <v>ok</v>
      </c>
      <c r="W102" s="122" t="str">
        <f>IF(COUNTIF(W7:W96,"BT")+COUNTIF(W7:W96,"BR")=2,"ok","")</f>
        <v/>
      </c>
      <c r="X102" s="122" t="str">
        <f>IF(COUNTIF(X7:X96,"BT")+COUNTIF(X7:X96,"BR")=2,"ok","")</f>
        <v/>
      </c>
      <c r="Y102" s="122" t="str">
        <f>IF(Y99=Y100,"ok","")</f>
        <v>ok</v>
      </c>
      <c r="Z102" s="122" t="str">
        <f>IF(Z99=Z100,"ok","")</f>
        <v>ok</v>
      </c>
      <c r="AD102" s="122" t="str">
        <f>IF(AD99=AD100,"ok","")</f>
        <v>ok</v>
      </c>
      <c r="AE102" s="122" t="str">
        <f>IF(AE99=AE100,"ok","")</f>
        <v>ok</v>
      </c>
      <c r="AI102" s="122" t="str">
        <f>IF(AI99=AI100,"ok","")</f>
        <v>ok</v>
      </c>
      <c r="AJ102" s="122" t="str">
        <f>IF(AJ99=AJ100,"ok","")</f>
        <v>ok</v>
      </c>
      <c r="CY102" s="117"/>
      <c r="CZ102" s="104"/>
      <c r="DA102" s="104"/>
      <c r="DB102" s="104"/>
      <c r="DC102" s="104"/>
      <c r="DD102" s="104"/>
      <c r="DE102" s="104"/>
      <c r="DF102" s="104"/>
      <c r="DG102" s="104"/>
      <c r="DH102" s="104"/>
      <c r="DI102" s="104"/>
      <c r="DJ102" s="104"/>
      <c r="DK102" s="104"/>
      <c r="DL102" s="104"/>
      <c r="DM102" s="104"/>
      <c r="DN102" s="104"/>
      <c r="DO102" s="104"/>
      <c r="DP102" s="104"/>
      <c r="DQ102" s="104"/>
      <c r="DR102" s="104"/>
      <c r="DS102" s="104"/>
      <c r="DT102" s="104"/>
      <c r="DU102" s="104"/>
      <c r="DV102" s="104"/>
    </row>
    <row r="103" spans="1:126" ht="15" customHeight="1" x14ac:dyDescent="0.15">
      <c r="CY103" s="117"/>
      <c r="CZ103" s="104"/>
      <c r="DA103" s="104"/>
      <c r="DB103" s="104"/>
      <c r="DC103" s="104"/>
      <c r="DD103" s="104"/>
      <c r="DE103" s="104"/>
      <c r="DF103" s="104"/>
      <c r="DG103" s="104"/>
      <c r="DH103" s="104"/>
      <c r="DI103" s="104"/>
      <c r="DJ103" s="104"/>
      <c r="DK103" s="104"/>
      <c r="DL103" s="104"/>
      <c r="DM103" s="104"/>
      <c r="DN103" s="104"/>
      <c r="DO103" s="104"/>
      <c r="DP103" s="104"/>
      <c r="DQ103" s="104"/>
      <c r="DR103" s="104"/>
      <c r="DS103" s="104"/>
      <c r="DT103" s="104"/>
      <c r="DU103" s="104"/>
      <c r="DV103" s="104"/>
    </row>
    <row r="104" spans="1:126" s="90" customFormat="1" ht="15" customHeight="1" thickBot="1" x14ac:dyDescent="0.2">
      <c r="A104" s="178" t="s">
        <v>23</v>
      </c>
      <c r="E104" s="90">
        <f>COUNTIF(E7:E96,"g")</f>
        <v>0</v>
      </c>
      <c r="F104" s="90">
        <f>COUNTIF(F7:F96,"g")</f>
        <v>0</v>
      </c>
      <c r="J104" s="90">
        <f>COUNTIF(J7:J96,"g")</f>
        <v>0</v>
      </c>
      <c r="K104" s="90">
        <f>COUNTIF(K7:K96,"g")</f>
        <v>0</v>
      </c>
      <c r="O104" s="90">
        <f>COUNTIF(O7:O96,"g")</f>
        <v>0</v>
      </c>
      <c r="P104" s="90">
        <f>COUNTIF(P7:P96,"g")</f>
        <v>0</v>
      </c>
      <c r="T104" s="90">
        <f>COUNTIF(T7:T96,"g")</f>
        <v>0</v>
      </c>
      <c r="U104" s="90">
        <f>COUNTIF(U7:U96,"g")</f>
        <v>0</v>
      </c>
      <c r="Y104" s="90">
        <f>COUNTIF(Y7:Y96,"g")</f>
        <v>0</v>
      </c>
      <c r="Z104" s="90">
        <f>COUNTIF(Z7:Z96,"g")</f>
        <v>0</v>
      </c>
      <c r="AD104" s="90">
        <f>COUNTIF(AD7:AD96,"g")</f>
        <v>0</v>
      </c>
      <c r="AE104" s="90">
        <f>COUNTIF(AE7:AE96,"g")</f>
        <v>0</v>
      </c>
      <c r="AI104" s="90">
        <f>COUNTIF(AI7:AI96,"g")</f>
        <v>0</v>
      </c>
      <c r="AJ104" s="90">
        <f>COUNTIF(AJ7:AJ96,"g")</f>
        <v>0</v>
      </c>
      <c r="CY104" s="117"/>
      <c r="CZ104" s="104"/>
      <c r="DA104" s="104"/>
      <c r="DB104" s="104"/>
      <c r="DC104" s="104"/>
      <c r="DD104" s="104"/>
      <c r="DE104" s="104"/>
      <c r="DF104" s="104"/>
      <c r="DG104" s="104"/>
      <c r="DH104" s="104"/>
      <c r="DI104" s="104"/>
      <c r="DJ104" s="104"/>
      <c r="DK104" s="104"/>
      <c r="DL104" s="104"/>
      <c r="DM104" s="104"/>
      <c r="DN104" s="104"/>
      <c r="DO104" s="104"/>
      <c r="DP104" s="104"/>
      <c r="DQ104" s="104"/>
      <c r="DR104" s="104"/>
      <c r="DS104" s="104"/>
      <c r="DT104" s="104"/>
      <c r="DU104" s="104"/>
      <c r="DV104" s="104"/>
    </row>
    <row r="105" spans="1:126" s="90" customFormat="1" ht="15" customHeight="1" x14ac:dyDescent="0.15">
      <c r="A105" s="178" t="s">
        <v>16</v>
      </c>
      <c r="D105" s="91">
        <f>IF(E99=3,2,E99)</f>
        <v>1</v>
      </c>
      <c r="E105" s="176">
        <f>COUNTIF(E7:E96,"v1")+COUNTIF(E7:E96,"v2")+COUNTIF(E7:E96,"v3")</f>
        <v>1</v>
      </c>
      <c r="F105" s="92">
        <f>COUNTIF(F7:F96,"v1")+COUNTIF(F7:F96,"v2")+COUNTIF(F7:F96,"v3")</f>
        <v>3</v>
      </c>
      <c r="G105" s="93">
        <f>IF(F99&gt;3,3,F99)</f>
        <v>3</v>
      </c>
      <c r="I105" s="91">
        <f>IF(J99=3,2,J99)</f>
        <v>1</v>
      </c>
      <c r="J105" s="176">
        <f>COUNTIF(J7:J96,"v1")+COUNTIF(J7:J96,"v2")+COUNTIF(J7:J96,"v3")</f>
        <v>1</v>
      </c>
      <c r="K105" s="92">
        <f>COUNTIF(K7:K96,"v1")+COUNTIF(K7:K96,"v2")+COUNTIF(K7:K96,"v3")</f>
        <v>3</v>
      </c>
      <c r="L105" s="93">
        <f>IF(K99&gt;3,3,K99)</f>
        <v>3</v>
      </c>
      <c r="N105" s="91">
        <f>IF(O99=3,2,O99)</f>
        <v>1</v>
      </c>
      <c r="O105" s="176">
        <f>COUNTIF(O7:O96,"v1")+COUNTIF(O7:O96,"v2")+COUNTIF(O7:O96,"v3")</f>
        <v>1</v>
      </c>
      <c r="P105" s="92">
        <f>COUNTIF(P7:P96,"v1")+COUNTIF(P7:P96,"v2")+COUNTIF(P7:P96,"v3")</f>
        <v>3</v>
      </c>
      <c r="Q105" s="93">
        <f>IF(P99&gt;3,3,P99)</f>
        <v>3</v>
      </c>
      <c r="S105" s="91">
        <f>IF(T99=3,2,T99)</f>
        <v>1</v>
      </c>
      <c r="T105" s="176">
        <f>COUNTIF(T7:T96,"v1")+COUNTIF(T7:T96,"v2")+COUNTIF(T7:T96,"v3")</f>
        <v>1</v>
      </c>
      <c r="U105" s="92">
        <f>COUNTIF(U7:U96,"v1")+COUNTIF(U7:U96,"v2")+COUNTIF(U7:U96,"v3")</f>
        <v>3</v>
      </c>
      <c r="V105" s="93">
        <f>IF(U99&gt;3,3,U99)</f>
        <v>3</v>
      </c>
      <c r="X105" s="91">
        <f>IF(Y99=3,2,Y99)</f>
        <v>1</v>
      </c>
      <c r="Y105" s="176">
        <f>COUNTIF(Y7:Y96,"v1")+COUNTIF(Y7:Y96,"v2")+COUNTIF(Y7:Y96,"v3")</f>
        <v>1</v>
      </c>
      <c r="Z105" s="92">
        <f>COUNTIF(Z7:Z96,"v1")+COUNTIF(Z7:Z96,"v2")+COUNTIF(Z7:Z96,"v3")</f>
        <v>3</v>
      </c>
      <c r="AA105" s="93">
        <f>IF(Z99&gt;3,3,Z99)</f>
        <v>3</v>
      </c>
      <c r="AC105" s="91">
        <f>IF(AD99=3,2,AD99)</f>
        <v>2</v>
      </c>
      <c r="AD105" s="176">
        <f>COUNTIF(AD7:AD96,"v1")+COUNTIF(AD7:AD96,"v2")+COUNTIF(AD7:AD96,"v3")</f>
        <v>2</v>
      </c>
      <c r="AE105" s="92">
        <f>COUNTIF(AE7:AE96,"v1")+COUNTIF(AE7:AE96,"v2")+COUNTIF(AE7:AE96,"v3")</f>
        <v>3</v>
      </c>
      <c r="AF105" s="93">
        <f>IF(AE99&gt;3,3,AE99)</f>
        <v>3</v>
      </c>
      <c r="AH105" s="91">
        <f>IF(AI99=3,2,AI99)</f>
        <v>2</v>
      </c>
      <c r="AI105" s="176">
        <f>COUNTIF(AI7:AI96,"v1")+COUNTIF(AI7:AI96,"v2")+COUNTIF(AI7:AI96,"v3")</f>
        <v>2</v>
      </c>
      <c r="AJ105" s="92">
        <f>COUNTIF(AJ7:AJ96,"v1")+COUNTIF(AJ7:AJ96,"v2")+COUNTIF(AJ7:AJ96,"v3")</f>
        <v>3</v>
      </c>
      <c r="AK105" s="93">
        <f>IF(AJ99&gt;3,3,AJ99)</f>
        <v>3</v>
      </c>
      <c r="CY105" s="117"/>
      <c r="CZ105" s="104"/>
      <c r="DA105" s="104"/>
      <c r="DB105" s="104"/>
      <c r="DC105" s="104"/>
      <c r="DD105" s="104"/>
      <c r="DE105" s="104"/>
      <c r="DF105" s="104"/>
      <c r="DG105" s="104"/>
      <c r="DH105" s="104"/>
      <c r="DI105" s="104"/>
      <c r="DJ105" s="104"/>
      <c r="DK105" s="104"/>
      <c r="DL105" s="104"/>
      <c r="DM105" s="104"/>
      <c r="DN105" s="104"/>
      <c r="DO105" s="104"/>
      <c r="DP105" s="104"/>
      <c r="DQ105" s="104"/>
      <c r="DR105" s="104"/>
      <c r="DS105" s="104"/>
      <c r="DT105" s="104"/>
      <c r="DU105" s="104"/>
      <c r="DV105" s="104"/>
    </row>
    <row r="106" spans="1:126" s="90" customFormat="1" ht="15" customHeight="1" thickBot="1" x14ac:dyDescent="0.2">
      <c r="A106" s="178" t="s">
        <v>24</v>
      </c>
      <c r="D106" s="94">
        <f>IF(E99=3,1,0)</f>
        <v>0</v>
      </c>
      <c r="E106" s="177">
        <f>COUNTIF(E7:E96,"F1")+COUNTIF(E7:E96,"f2")</f>
        <v>0</v>
      </c>
      <c r="F106" s="95">
        <f>COUNTIF(F7:F96,"F1")+COUNTIF(F7:F96,"f2")</f>
        <v>1</v>
      </c>
      <c r="G106" s="96">
        <f>IF(F99&gt;3,F99-G105,0)</f>
        <v>1</v>
      </c>
      <c r="I106" s="94">
        <f>IF(J99=3,1,0)</f>
        <v>0</v>
      </c>
      <c r="J106" s="177">
        <f>COUNTIF(J7:J96,"F1")+COUNTIF(J7:J96,"f2")</f>
        <v>0</v>
      </c>
      <c r="K106" s="95">
        <f>COUNTIF(K7:K96,"F1")+COUNTIF(K7:K96,"f2")</f>
        <v>1</v>
      </c>
      <c r="L106" s="96">
        <f>IF(K99&gt;3,K99-L105,0)</f>
        <v>1</v>
      </c>
      <c r="N106" s="94">
        <f>IF(O99=3,1,0)</f>
        <v>0</v>
      </c>
      <c r="O106" s="177">
        <f>COUNTIF(O7:O96,"F1")+COUNTIF(O7:O96,"f2")</f>
        <v>0</v>
      </c>
      <c r="P106" s="95">
        <f>COUNTIF(P7:P96,"F1")+COUNTIF(P7:P96,"f2")</f>
        <v>2</v>
      </c>
      <c r="Q106" s="96">
        <f>IF(P99&gt;3,P99-Q105,0)</f>
        <v>2</v>
      </c>
      <c r="S106" s="94">
        <f>IF(T99=3,1,0)</f>
        <v>0</v>
      </c>
      <c r="T106" s="177">
        <f>COUNTIF(T7:T96,"F1")+COUNTIF(T7:T96,"f2")</f>
        <v>0</v>
      </c>
      <c r="U106" s="95">
        <f>COUNTIF(U7:U96,"F1")+COUNTIF(U7:U96,"f2")</f>
        <v>1</v>
      </c>
      <c r="V106" s="96">
        <f>IF(U99&gt;3,U99-V105,0)</f>
        <v>1</v>
      </c>
      <c r="X106" s="94">
        <f>IF(Y99=3,1,0)</f>
        <v>0</v>
      </c>
      <c r="Y106" s="177">
        <f>COUNTIF(Y7:Y96,"F1")+COUNTIF(Y7:Y96,"f2")</f>
        <v>0</v>
      </c>
      <c r="Z106" s="95">
        <f>COUNTIF(Z7:Z96,"F1")+COUNTIF(Z7:Z96,"f2")</f>
        <v>1</v>
      </c>
      <c r="AA106" s="96">
        <f>IF(Z99&gt;3,Z99-AA105,0)</f>
        <v>1</v>
      </c>
      <c r="AC106" s="94">
        <f>IF(AD99=3,1,0)</f>
        <v>0</v>
      </c>
      <c r="AD106" s="177">
        <f>COUNTIF(AD7:AD96,"F1")+COUNTIF(AD7:AD96,"f2")</f>
        <v>0</v>
      </c>
      <c r="AE106" s="95">
        <f>COUNTIF(AE7:AE96,"F1")+COUNTIF(AE7:AE96,"f2")</f>
        <v>1</v>
      </c>
      <c r="AF106" s="96">
        <f>IF(AE99&gt;3,AE99-AF105,0)</f>
        <v>1</v>
      </c>
      <c r="AH106" s="94">
        <f>IF(AI99=3,1,0)</f>
        <v>0</v>
      </c>
      <c r="AI106" s="177">
        <f>COUNTIF(AI7:AI96,"F1")+COUNTIF(AI7:AI96,"f2")</f>
        <v>0</v>
      </c>
      <c r="AJ106" s="95">
        <f>COUNTIF(AJ7:AJ96,"F1")+COUNTIF(AJ7:AJ96,"f2")</f>
        <v>1</v>
      </c>
      <c r="AK106" s="96">
        <f>IF(AJ99&gt;3,AJ99-AK105,0)</f>
        <v>1</v>
      </c>
      <c r="CY106" s="117"/>
      <c r="CZ106" s="104"/>
      <c r="DA106" s="104"/>
      <c r="DB106" s="104"/>
      <c r="DC106" s="104"/>
      <c r="DD106" s="104"/>
      <c r="DE106" s="104"/>
      <c r="DF106" s="104"/>
      <c r="DG106" s="104"/>
      <c r="DH106" s="104"/>
      <c r="DI106" s="104"/>
      <c r="DJ106" s="104"/>
      <c r="DK106" s="104"/>
      <c r="DL106" s="104"/>
      <c r="DM106" s="104"/>
      <c r="DN106" s="104"/>
      <c r="DO106" s="104"/>
      <c r="DP106" s="104"/>
      <c r="DQ106" s="104"/>
      <c r="DR106" s="104"/>
      <c r="DS106" s="104"/>
      <c r="DT106" s="104"/>
      <c r="DU106" s="104"/>
      <c r="DV106" s="104"/>
    </row>
    <row r="107" spans="1:126" s="178" customFormat="1" ht="15" customHeight="1" x14ac:dyDescent="0.15">
      <c r="A107" s="178" t="s">
        <v>42</v>
      </c>
      <c r="C107" s="178">
        <f t="shared" ref="C107:D107" si="61">COUNTIF(C7:C96,"vT")</f>
        <v>1</v>
      </c>
      <c r="D107" s="178">
        <f t="shared" si="61"/>
        <v>1</v>
      </c>
      <c r="E107" s="178">
        <f>COUNTIF(E7:E96,"vT")</f>
        <v>1</v>
      </c>
      <c r="F107" s="178">
        <f t="shared" ref="F107:AK107" si="62">COUNTIF(F7:F96,"vT")</f>
        <v>1</v>
      </c>
      <c r="G107" s="178">
        <f t="shared" si="62"/>
        <v>1</v>
      </c>
      <c r="H107" s="178">
        <f t="shared" si="62"/>
        <v>1</v>
      </c>
      <c r="I107" s="178">
        <f t="shared" si="62"/>
        <v>1</v>
      </c>
      <c r="J107" s="178">
        <f t="shared" si="62"/>
        <v>1</v>
      </c>
      <c r="K107" s="178">
        <f t="shared" si="62"/>
        <v>1</v>
      </c>
      <c r="L107" s="178">
        <f t="shared" si="62"/>
        <v>1</v>
      </c>
      <c r="M107" s="178">
        <f t="shared" si="62"/>
        <v>1</v>
      </c>
      <c r="N107" s="178">
        <f t="shared" si="62"/>
        <v>1</v>
      </c>
      <c r="O107" s="178">
        <f t="shared" si="62"/>
        <v>1</v>
      </c>
      <c r="P107" s="178">
        <f t="shared" si="62"/>
        <v>1</v>
      </c>
      <c r="Q107" s="178">
        <f t="shared" si="62"/>
        <v>1</v>
      </c>
      <c r="R107" s="178">
        <f t="shared" si="62"/>
        <v>1</v>
      </c>
      <c r="S107" s="178">
        <f t="shared" si="62"/>
        <v>1</v>
      </c>
      <c r="T107" s="178">
        <f t="shared" si="62"/>
        <v>1</v>
      </c>
      <c r="U107" s="178">
        <f t="shared" si="62"/>
        <v>1</v>
      </c>
      <c r="V107" s="178">
        <f t="shared" si="62"/>
        <v>1</v>
      </c>
      <c r="W107" s="178">
        <f t="shared" si="62"/>
        <v>1</v>
      </c>
      <c r="X107" s="178">
        <f t="shared" si="62"/>
        <v>1</v>
      </c>
      <c r="Y107" s="178">
        <f t="shared" si="62"/>
        <v>1</v>
      </c>
      <c r="Z107" s="178">
        <f t="shared" si="62"/>
        <v>1</v>
      </c>
      <c r="AA107" s="178">
        <f t="shared" si="62"/>
        <v>1</v>
      </c>
      <c r="AB107" s="178">
        <f t="shared" si="62"/>
        <v>1</v>
      </c>
      <c r="AC107" s="178">
        <f t="shared" si="62"/>
        <v>1</v>
      </c>
      <c r="AD107" s="178">
        <f t="shared" si="62"/>
        <v>1</v>
      </c>
      <c r="AE107" s="178">
        <f t="shared" si="62"/>
        <v>1</v>
      </c>
      <c r="AF107" s="178">
        <f t="shared" si="62"/>
        <v>1</v>
      </c>
      <c r="AG107" s="178">
        <f t="shared" si="62"/>
        <v>1</v>
      </c>
      <c r="AH107" s="178">
        <f t="shared" si="62"/>
        <v>1</v>
      </c>
      <c r="AI107" s="178">
        <f t="shared" si="62"/>
        <v>1</v>
      </c>
      <c r="AJ107" s="178">
        <f t="shared" si="62"/>
        <v>1</v>
      </c>
      <c r="AK107" s="178">
        <f t="shared" si="62"/>
        <v>1</v>
      </c>
      <c r="CY107" s="179"/>
      <c r="CZ107" s="180"/>
      <c r="DA107" s="180"/>
      <c r="DB107" s="180"/>
      <c r="DC107" s="180"/>
      <c r="DD107" s="180"/>
      <c r="DE107" s="180"/>
      <c r="DF107" s="180"/>
      <c r="DG107" s="180"/>
      <c r="DH107" s="180"/>
      <c r="DI107" s="180"/>
      <c r="DJ107" s="180"/>
      <c r="DK107" s="180"/>
      <c r="DL107" s="180"/>
      <c r="DM107" s="180"/>
      <c r="DN107" s="180"/>
      <c r="DO107" s="180"/>
      <c r="DP107" s="180"/>
      <c r="DQ107" s="180"/>
      <c r="DR107" s="180"/>
      <c r="DS107" s="180"/>
      <c r="DT107" s="180"/>
      <c r="DU107" s="180"/>
      <c r="DV107" s="180"/>
    </row>
    <row r="108" spans="1:126" ht="15" customHeight="1" x14ac:dyDescent="0.15">
      <c r="CY108" s="117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</row>
    <row r="109" spans="1:126" ht="15" customHeight="1" x14ac:dyDescent="0.15">
      <c r="CY109" s="117"/>
      <c r="CZ109" s="104"/>
      <c r="DA109" s="104"/>
      <c r="DB109" s="104"/>
      <c r="DC109" s="104"/>
      <c r="DD109" s="104"/>
      <c r="DE109" s="104"/>
      <c r="DF109" s="104"/>
      <c r="DG109" s="104"/>
      <c r="DH109" s="104"/>
      <c r="DI109" s="104"/>
      <c r="DJ109" s="104"/>
      <c r="DK109" s="104"/>
      <c r="DL109" s="104"/>
      <c r="DM109" s="104"/>
      <c r="DN109" s="104"/>
      <c r="DO109" s="104"/>
      <c r="DP109" s="104"/>
      <c r="DQ109" s="104"/>
      <c r="DR109" s="104"/>
      <c r="DS109" s="104"/>
      <c r="DT109" s="104"/>
      <c r="DU109" s="104"/>
      <c r="DV109" s="104"/>
    </row>
    <row r="110" spans="1:126" ht="15" customHeight="1" x14ac:dyDescent="0.15">
      <c r="CY110" s="117"/>
      <c r="CZ110" s="104"/>
      <c r="DA110" s="104"/>
      <c r="DB110" s="104"/>
      <c r="DC110" s="104"/>
      <c r="DD110" s="104"/>
      <c r="DE110" s="104"/>
      <c r="DF110" s="104"/>
      <c r="DG110" s="104"/>
      <c r="DH110" s="104"/>
      <c r="DI110" s="104"/>
      <c r="DJ110" s="104"/>
      <c r="DK110" s="104"/>
      <c r="DL110" s="104"/>
      <c r="DM110" s="104"/>
      <c r="DN110" s="104"/>
      <c r="DO110" s="104"/>
      <c r="DP110" s="104"/>
      <c r="DQ110" s="104"/>
      <c r="DR110" s="104"/>
      <c r="DS110" s="104"/>
      <c r="DT110" s="104"/>
      <c r="DU110" s="104"/>
      <c r="DV110" s="104"/>
    </row>
    <row r="111" spans="1:126" ht="15" customHeight="1" x14ac:dyDescent="0.15">
      <c r="CY111" s="117"/>
      <c r="CZ111" s="104"/>
      <c r="DA111" s="104"/>
      <c r="DB111" s="104"/>
      <c r="DC111" s="104"/>
      <c r="DD111" s="104"/>
      <c r="DE111" s="104"/>
      <c r="DF111" s="104"/>
      <c r="DG111" s="104"/>
      <c r="DH111" s="104"/>
      <c r="DI111" s="104"/>
      <c r="DJ111" s="104"/>
      <c r="DK111" s="104"/>
      <c r="DL111" s="104"/>
      <c r="DM111" s="104"/>
      <c r="DN111" s="104"/>
      <c r="DO111" s="104"/>
      <c r="DP111" s="104"/>
      <c r="DQ111" s="104"/>
      <c r="DR111" s="104"/>
      <c r="DS111" s="104"/>
      <c r="DT111" s="104"/>
      <c r="DU111" s="104"/>
      <c r="DV111" s="104"/>
    </row>
    <row r="112" spans="1:126" ht="12.75" customHeight="1" x14ac:dyDescent="0.15">
      <c r="CY112" s="117"/>
      <c r="CZ112" s="104"/>
      <c r="DA112" s="104"/>
      <c r="DB112" s="104"/>
      <c r="DC112" s="104"/>
      <c r="DD112" s="104"/>
      <c r="DE112" s="104"/>
      <c r="DF112" s="104"/>
      <c r="DG112" s="104"/>
      <c r="DH112" s="104"/>
      <c r="DI112" s="104"/>
      <c r="DJ112" s="104"/>
      <c r="DK112" s="104"/>
      <c r="DL112" s="104"/>
      <c r="DM112" s="104"/>
      <c r="DN112" s="104"/>
      <c r="DO112" s="104"/>
      <c r="DP112" s="104"/>
      <c r="DQ112" s="104"/>
      <c r="DR112" s="104"/>
      <c r="DS112" s="104"/>
      <c r="DT112" s="104"/>
      <c r="DU112" s="104"/>
      <c r="DV112" s="104"/>
    </row>
    <row r="113" spans="9:126" ht="12.75" customHeight="1" x14ac:dyDescent="0.15">
      <c r="CY113" s="117"/>
      <c r="CZ113" s="104"/>
      <c r="DA113" s="104"/>
      <c r="DB113" s="104"/>
      <c r="DC113" s="104"/>
      <c r="DD113" s="104"/>
      <c r="DE113" s="104"/>
      <c r="DF113" s="104"/>
      <c r="DG113" s="104"/>
      <c r="DH113" s="104"/>
      <c r="DI113" s="104"/>
      <c r="DJ113" s="104"/>
      <c r="DK113" s="104"/>
      <c r="DL113" s="104"/>
      <c r="DM113" s="104"/>
      <c r="DN113" s="104"/>
      <c r="DO113" s="104"/>
      <c r="DP113" s="104"/>
      <c r="DQ113" s="104"/>
      <c r="DR113" s="104"/>
      <c r="DS113" s="104"/>
      <c r="DT113" s="104"/>
      <c r="DU113" s="104"/>
      <c r="DV113" s="104"/>
    </row>
    <row r="114" spans="9:126" ht="12.75" customHeight="1" x14ac:dyDescent="0.15">
      <c r="CY114" s="117"/>
      <c r="CZ114" s="104"/>
      <c r="DA114" s="104"/>
      <c r="DB114" s="104"/>
      <c r="DC114" s="104"/>
      <c r="DD114" s="104"/>
      <c r="DE114" s="104"/>
      <c r="DF114" s="104"/>
      <c r="DG114" s="104"/>
      <c r="DH114" s="104"/>
      <c r="DI114" s="104"/>
      <c r="DJ114" s="104"/>
      <c r="DK114" s="104"/>
      <c r="DL114" s="104"/>
      <c r="DM114" s="104"/>
      <c r="DN114" s="104"/>
      <c r="DO114" s="104"/>
      <c r="DP114" s="104"/>
      <c r="DQ114" s="104"/>
      <c r="DR114" s="104"/>
      <c r="DS114" s="104"/>
      <c r="DT114" s="104"/>
      <c r="DU114" s="104"/>
      <c r="DV114" s="104"/>
    </row>
    <row r="115" spans="9:126" ht="12.75" customHeight="1" x14ac:dyDescent="0.15">
      <c r="CY115" s="117"/>
      <c r="CZ115" s="104"/>
      <c r="DA115" s="104"/>
      <c r="DB115" s="104"/>
      <c r="DC115" s="104"/>
      <c r="DD115" s="104"/>
      <c r="DE115" s="104"/>
      <c r="DF115" s="104"/>
      <c r="DG115" s="104"/>
      <c r="DH115" s="104"/>
      <c r="DI115" s="104"/>
      <c r="DJ115" s="104"/>
      <c r="DK115" s="104"/>
      <c r="DL115" s="104"/>
      <c r="DM115" s="104"/>
      <c r="DN115" s="104"/>
      <c r="DO115" s="104"/>
      <c r="DP115" s="104"/>
      <c r="DQ115" s="104"/>
      <c r="DR115" s="104"/>
      <c r="DS115" s="104"/>
      <c r="DT115" s="104"/>
      <c r="DU115" s="104"/>
      <c r="DV115" s="104"/>
    </row>
    <row r="116" spans="9:126" ht="12.75" customHeight="1" x14ac:dyDescent="0.15">
      <c r="CY116" s="117"/>
      <c r="CZ116" s="104"/>
      <c r="DA116" s="104"/>
      <c r="DB116" s="104"/>
      <c r="DC116" s="104"/>
      <c r="DD116" s="104"/>
      <c r="DE116" s="104"/>
      <c r="DF116" s="104"/>
      <c r="DG116" s="104"/>
      <c r="DH116" s="104"/>
      <c r="DI116" s="104"/>
      <c r="DJ116" s="104"/>
      <c r="DK116" s="104"/>
      <c r="DL116" s="104"/>
      <c r="DM116" s="104"/>
      <c r="DN116" s="104"/>
      <c r="DO116" s="104"/>
      <c r="DP116" s="104"/>
      <c r="DQ116" s="104"/>
      <c r="DR116" s="104"/>
      <c r="DS116" s="104"/>
      <c r="DT116" s="104"/>
      <c r="DU116" s="104"/>
      <c r="DV116" s="104"/>
    </row>
    <row r="117" spans="9:126" ht="12.75" customHeight="1" x14ac:dyDescent="0.15">
      <c r="I117" s="122" t="str">
        <f t="shared" ref="I117:AK117" si="63">IFERROR(INDEX($A$7:$A$96,MATCH("A2",I$7:I$96,0)),"")</f>
        <v>Diaz L</v>
      </c>
      <c r="J117" s="122" t="str">
        <f t="shared" si="63"/>
        <v>Sangaré</v>
      </c>
      <c r="K117" s="122" t="str">
        <f t="shared" si="63"/>
        <v>Tohno.T</v>
      </c>
      <c r="L117" s="122" t="str">
        <f t="shared" si="63"/>
        <v>Penichon</v>
      </c>
      <c r="M117" s="122" t="str">
        <f t="shared" si="63"/>
        <v/>
      </c>
      <c r="N117" s="122" t="str">
        <f t="shared" si="63"/>
        <v>Sangaré</v>
      </c>
      <c r="O117" s="122" t="str">
        <f t="shared" si="63"/>
        <v>Tohno.T</v>
      </c>
      <c r="P117" s="122" t="str">
        <f t="shared" si="63"/>
        <v>Diantété</v>
      </c>
      <c r="Q117" s="122" t="str">
        <f t="shared" si="63"/>
        <v>Gendre</v>
      </c>
      <c r="R117" s="122" t="str">
        <f t="shared" si="63"/>
        <v/>
      </c>
      <c r="S117" s="122" t="str">
        <f t="shared" si="63"/>
        <v>Tohno.T</v>
      </c>
      <c r="T117" s="122" t="str">
        <f t="shared" si="63"/>
        <v>Gabelle</v>
      </c>
      <c r="U117" s="122" t="str">
        <f t="shared" si="63"/>
        <v>Crotti</v>
      </c>
      <c r="V117" s="122" t="str">
        <f t="shared" si="63"/>
        <v>Baret</v>
      </c>
      <c r="W117" s="122" t="str">
        <f t="shared" si="63"/>
        <v/>
      </c>
      <c r="X117" s="122" t="str">
        <f t="shared" si="63"/>
        <v>Sangaré</v>
      </c>
      <c r="Y117" s="122" t="str">
        <f t="shared" si="63"/>
        <v>Tohno.T</v>
      </c>
      <c r="Z117" s="122" t="str">
        <f t="shared" si="63"/>
        <v/>
      </c>
      <c r="AA117" s="122" t="str">
        <f t="shared" si="63"/>
        <v>Penichon</v>
      </c>
      <c r="AB117" s="122" t="str">
        <f t="shared" si="63"/>
        <v/>
      </c>
      <c r="AC117" s="122" t="str">
        <f t="shared" si="63"/>
        <v>Sangaré</v>
      </c>
      <c r="AD117" s="122" t="str">
        <f t="shared" si="63"/>
        <v>Fourcroy</v>
      </c>
      <c r="AE117" s="122" t="str">
        <f t="shared" si="63"/>
        <v/>
      </c>
      <c r="AF117" s="122" t="str">
        <f t="shared" si="63"/>
        <v>Baret</v>
      </c>
      <c r="AG117" s="122" t="str">
        <f t="shared" si="63"/>
        <v>Baret</v>
      </c>
      <c r="AH117" s="122" t="str">
        <f t="shared" si="63"/>
        <v>Diantété</v>
      </c>
      <c r="AI117" s="122" t="str">
        <f t="shared" si="63"/>
        <v>Sangaré</v>
      </c>
      <c r="AJ117" s="122" t="str">
        <f t="shared" si="63"/>
        <v>Baret</v>
      </c>
      <c r="AK117" s="122" t="str">
        <f t="shared" si="63"/>
        <v>Penichon</v>
      </c>
      <c r="CY117" s="117"/>
      <c r="CZ117" s="104"/>
      <c r="DA117" s="104"/>
      <c r="DB117" s="104"/>
      <c r="DC117" s="104"/>
      <c r="DD117" s="104"/>
      <c r="DE117" s="104"/>
      <c r="DF117" s="104"/>
      <c r="DG117" s="104"/>
      <c r="DH117" s="104"/>
      <c r="DI117" s="104"/>
      <c r="DJ117" s="104"/>
      <c r="DK117" s="104"/>
      <c r="DL117" s="104"/>
      <c r="DM117" s="104"/>
      <c r="DN117" s="104"/>
      <c r="DO117" s="104"/>
      <c r="DP117" s="104"/>
      <c r="DQ117" s="104"/>
      <c r="DR117" s="104"/>
      <c r="DS117" s="104"/>
      <c r="DT117" s="104"/>
      <c r="DU117" s="104"/>
      <c r="DV117" s="104"/>
    </row>
    <row r="118" spans="9:126" ht="12.75" customHeight="1" x14ac:dyDescent="0.15">
      <c r="I118" s="122" t="str">
        <f t="shared" ref="I118:AK118" si="64">IFERROR(INDEX($A$7:$A$96,MATCH("A3",I$7:I$96,0)),"")</f>
        <v>Baret</v>
      </c>
      <c r="J118" s="122" t="str">
        <f t="shared" si="64"/>
        <v>Baret</v>
      </c>
      <c r="K118" s="122" t="str">
        <f t="shared" si="64"/>
        <v>Fourcroy</v>
      </c>
      <c r="L118" s="122" t="str">
        <f t="shared" si="64"/>
        <v>Gendre</v>
      </c>
      <c r="M118" s="122" t="str">
        <f t="shared" si="64"/>
        <v/>
      </c>
      <c r="N118" s="122" t="str">
        <f t="shared" si="64"/>
        <v/>
      </c>
      <c r="O118" s="122" t="str">
        <f t="shared" si="64"/>
        <v>Sangaré</v>
      </c>
      <c r="P118" s="122" t="str">
        <f t="shared" si="64"/>
        <v/>
      </c>
      <c r="Q118" s="122" t="str">
        <f t="shared" si="64"/>
        <v>Baret</v>
      </c>
      <c r="R118" s="122" t="str">
        <f t="shared" si="64"/>
        <v/>
      </c>
      <c r="S118" s="122" t="str">
        <f t="shared" si="64"/>
        <v>Lesbegueries</v>
      </c>
      <c r="T118" s="122" t="str">
        <f t="shared" si="64"/>
        <v>Antoniotti</v>
      </c>
      <c r="U118" s="122" t="str">
        <f t="shared" si="64"/>
        <v>Lesbegueries</v>
      </c>
      <c r="V118" s="122" t="str">
        <f t="shared" si="64"/>
        <v>Lesbegueries</v>
      </c>
      <c r="W118" s="122" t="str">
        <f t="shared" si="64"/>
        <v/>
      </c>
      <c r="X118" s="122" t="str">
        <f t="shared" si="64"/>
        <v>Lesbegueries</v>
      </c>
      <c r="Y118" s="122" t="str">
        <f t="shared" si="64"/>
        <v>Lesbegueries</v>
      </c>
      <c r="Z118" s="122" t="str">
        <f t="shared" si="64"/>
        <v/>
      </c>
      <c r="AA118" s="122" t="str">
        <f t="shared" si="64"/>
        <v>Diantété</v>
      </c>
      <c r="AB118" s="122" t="str">
        <f t="shared" si="64"/>
        <v/>
      </c>
      <c r="AC118" s="122" t="str">
        <f t="shared" si="64"/>
        <v/>
      </c>
      <c r="AD118" s="122" t="str">
        <f t="shared" si="64"/>
        <v>Tohno.T</v>
      </c>
      <c r="AE118" s="122" t="str">
        <f t="shared" si="64"/>
        <v/>
      </c>
      <c r="AF118" s="122" t="str">
        <f t="shared" si="64"/>
        <v>Jamme</v>
      </c>
      <c r="AG118" s="122" t="str">
        <f t="shared" si="64"/>
        <v>Sangaré</v>
      </c>
      <c r="AH118" s="122" t="str">
        <f t="shared" si="64"/>
        <v>Baret</v>
      </c>
      <c r="AI118" s="122" t="str">
        <f t="shared" si="64"/>
        <v>Baret</v>
      </c>
      <c r="AJ118" s="122" t="str">
        <f t="shared" si="64"/>
        <v>Tohno.T</v>
      </c>
      <c r="AK118" s="122" t="str">
        <f t="shared" si="64"/>
        <v>Delort</v>
      </c>
      <c r="CY118" s="117"/>
      <c r="CZ118" s="104"/>
      <c r="DA118" s="104"/>
      <c r="DB118" s="104"/>
      <c r="DC118" s="104"/>
      <c r="DD118" s="104"/>
      <c r="DE118" s="104"/>
      <c r="DF118" s="104"/>
      <c r="DG118" s="104"/>
      <c r="DH118" s="104"/>
      <c r="DI118" s="104"/>
      <c r="DJ118" s="104"/>
      <c r="DK118" s="104"/>
      <c r="DL118" s="104"/>
      <c r="DM118" s="104"/>
      <c r="DN118" s="104"/>
      <c r="DO118" s="104"/>
      <c r="DP118" s="104"/>
      <c r="DQ118" s="104"/>
      <c r="DR118" s="104"/>
      <c r="DS118" s="104"/>
      <c r="DT118" s="104"/>
      <c r="DU118" s="104"/>
      <c r="DV118" s="104"/>
    </row>
    <row r="119" spans="9:126" ht="12.75" customHeight="1" x14ac:dyDescent="0.15">
      <c r="I119" s="122" t="str">
        <f t="shared" ref="I119:AK119" si="65">IFERROR(INDEX($A$7:$A$96,MATCH("A4",I$7:I$96,0)),"")</f>
        <v>Sangaré</v>
      </c>
      <c r="J119" s="122" t="str">
        <f t="shared" si="65"/>
        <v/>
      </c>
      <c r="K119" s="122" t="str">
        <f t="shared" si="65"/>
        <v>Delort</v>
      </c>
      <c r="L119" s="122" t="str">
        <f t="shared" si="65"/>
        <v>Jamme</v>
      </c>
      <c r="M119" s="122" t="str">
        <f t="shared" si="65"/>
        <v/>
      </c>
      <c r="N119" s="122" t="str">
        <f t="shared" si="65"/>
        <v/>
      </c>
      <c r="O119" s="122" t="str">
        <f t="shared" si="65"/>
        <v>Diaz L</v>
      </c>
      <c r="P119" s="122" t="str">
        <f t="shared" si="65"/>
        <v/>
      </c>
      <c r="Q119" s="122" t="str">
        <f t="shared" si="65"/>
        <v>Labaste</v>
      </c>
      <c r="R119" s="122" t="str">
        <f t="shared" si="65"/>
        <v/>
      </c>
      <c r="S119" s="122" t="str">
        <f t="shared" si="65"/>
        <v>Sangaré</v>
      </c>
      <c r="T119" s="122" t="str">
        <f t="shared" si="65"/>
        <v>Sangaré</v>
      </c>
      <c r="U119" s="122" t="str">
        <f t="shared" si="65"/>
        <v>Diantété</v>
      </c>
      <c r="V119" s="122" t="str">
        <f t="shared" si="65"/>
        <v>Verdon</v>
      </c>
      <c r="W119" s="122" t="str">
        <f t="shared" si="65"/>
        <v/>
      </c>
      <c r="X119" s="122" t="str">
        <f t="shared" si="65"/>
        <v/>
      </c>
      <c r="Y119" s="122" t="str">
        <f t="shared" si="65"/>
        <v/>
      </c>
      <c r="Z119" s="122" t="str">
        <f t="shared" si="65"/>
        <v/>
      </c>
      <c r="AA119" s="122" t="str">
        <f t="shared" si="65"/>
        <v>Sangaré</v>
      </c>
      <c r="AB119" s="122" t="str">
        <f t="shared" si="65"/>
        <v/>
      </c>
      <c r="AC119" s="122" t="str">
        <f t="shared" si="65"/>
        <v/>
      </c>
      <c r="AD119" s="122" t="str">
        <f t="shared" si="65"/>
        <v>Sangaré</v>
      </c>
      <c r="AE119" s="122" t="str">
        <f t="shared" si="65"/>
        <v/>
      </c>
      <c r="AF119" s="122" t="str">
        <f t="shared" si="65"/>
        <v/>
      </c>
      <c r="AG119" s="122" t="str">
        <f t="shared" si="65"/>
        <v/>
      </c>
      <c r="AH119" s="122" t="str">
        <f t="shared" si="65"/>
        <v>Sangaré</v>
      </c>
      <c r="AI119" s="122" t="str">
        <f t="shared" si="65"/>
        <v>Tohno.T</v>
      </c>
      <c r="AJ119" s="122" t="str">
        <f t="shared" si="65"/>
        <v>Diantété</v>
      </c>
      <c r="AK119" s="122" t="str">
        <f t="shared" si="65"/>
        <v>Sangaré</v>
      </c>
      <c r="CY119" s="117"/>
      <c r="CZ119" s="104"/>
      <c r="DA119" s="104"/>
      <c r="DB119" s="104"/>
      <c r="DC119" s="104"/>
      <c r="DD119" s="104"/>
      <c r="DE119" s="104"/>
      <c r="DF119" s="104"/>
      <c r="DG119" s="104"/>
      <c r="DH119" s="104"/>
      <c r="DI119" s="104"/>
      <c r="DJ119" s="104"/>
      <c r="DK119" s="104"/>
      <c r="DL119" s="104"/>
      <c r="DM119" s="104"/>
      <c r="DN119" s="104"/>
      <c r="DO119" s="104"/>
      <c r="DP119" s="104"/>
      <c r="DQ119" s="104"/>
      <c r="DR119" s="104"/>
      <c r="DS119" s="104"/>
      <c r="DT119" s="104"/>
      <c r="DU119" s="104"/>
      <c r="DV119" s="104"/>
    </row>
    <row r="120" spans="9:126" ht="12.75" customHeight="1" x14ac:dyDescent="0.15">
      <c r="I120" s="122" t="str">
        <f t="shared" ref="I120:AK120" si="66">IFERROR(INDEX($A$7:$A$96,MATCH("A5",I$7:I$96,0)),"")</f>
        <v>Delort</v>
      </c>
      <c r="J120" s="122" t="str">
        <f t="shared" si="66"/>
        <v/>
      </c>
      <c r="K120" s="122" t="str">
        <f t="shared" si="66"/>
        <v/>
      </c>
      <c r="L120" s="122" t="str">
        <f t="shared" si="66"/>
        <v>Delort</v>
      </c>
      <c r="M120" s="122" t="str">
        <f t="shared" si="66"/>
        <v/>
      </c>
      <c r="N120" s="122" t="str">
        <f t="shared" si="66"/>
        <v/>
      </c>
      <c r="O120" s="122" t="str">
        <f t="shared" si="66"/>
        <v/>
      </c>
      <c r="P120" s="122" t="str">
        <f t="shared" si="66"/>
        <v/>
      </c>
      <c r="Q120" s="122" t="str">
        <f t="shared" si="66"/>
        <v>Soukiassian</v>
      </c>
      <c r="R120" s="122" t="str">
        <f t="shared" si="66"/>
        <v/>
      </c>
      <c r="S120" s="122" t="str">
        <f t="shared" si="66"/>
        <v>Baret</v>
      </c>
      <c r="T120" s="122" t="str">
        <f t="shared" si="66"/>
        <v>Tohno.T</v>
      </c>
      <c r="U120" s="122" t="str">
        <f t="shared" si="66"/>
        <v>Gabelle</v>
      </c>
      <c r="V120" s="122" t="str">
        <f t="shared" si="66"/>
        <v/>
      </c>
      <c r="W120" s="122" t="str">
        <f t="shared" si="66"/>
        <v/>
      </c>
      <c r="X120" s="122" t="str">
        <f t="shared" si="66"/>
        <v/>
      </c>
      <c r="Y120" s="122" t="str">
        <f t="shared" si="66"/>
        <v/>
      </c>
      <c r="Z120" s="122" t="str">
        <f t="shared" si="66"/>
        <v/>
      </c>
      <c r="AA120" s="122" t="str">
        <f t="shared" si="66"/>
        <v/>
      </c>
      <c r="AB120" s="122" t="str">
        <f t="shared" si="66"/>
        <v/>
      </c>
      <c r="AC120" s="122" t="str">
        <f t="shared" si="66"/>
        <v/>
      </c>
      <c r="AD120" s="122" t="str">
        <f t="shared" si="66"/>
        <v/>
      </c>
      <c r="AE120" s="122" t="str">
        <f t="shared" si="66"/>
        <v/>
      </c>
      <c r="AF120" s="122" t="str">
        <f t="shared" si="66"/>
        <v/>
      </c>
      <c r="AG120" s="122" t="str">
        <f t="shared" si="66"/>
        <v/>
      </c>
      <c r="AH120" s="122" t="str">
        <f t="shared" si="66"/>
        <v>Tohno.T</v>
      </c>
      <c r="AI120" s="122" t="str">
        <f t="shared" si="66"/>
        <v>Diantété</v>
      </c>
      <c r="AJ120" s="122" t="str">
        <f t="shared" si="66"/>
        <v/>
      </c>
      <c r="AK120" s="122" t="str">
        <f t="shared" si="66"/>
        <v/>
      </c>
      <c r="CY120" s="117"/>
      <c r="CZ120" s="104"/>
      <c r="DA120" s="104"/>
      <c r="DB120" s="104"/>
      <c r="DC120" s="104"/>
      <c r="DD120" s="104"/>
      <c r="DE120" s="104"/>
      <c r="DF120" s="104"/>
      <c r="DG120" s="104"/>
      <c r="DH120" s="104"/>
      <c r="DI120" s="104"/>
      <c r="DJ120" s="104"/>
      <c r="DK120" s="104"/>
      <c r="DL120" s="104"/>
      <c r="DM120" s="104"/>
      <c r="DN120" s="104"/>
      <c r="DO120" s="104"/>
      <c r="DP120" s="104"/>
      <c r="DQ120" s="104"/>
      <c r="DR120" s="104"/>
      <c r="DS120" s="104"/>
      <c r="DT120" s="104"/>
      <c r="DU120" s="104"/>
      <c r="DV120" s="104"/>
    </row>
    <row r="121" spans="9:126" ht="12.75" customHeight="1" x14ac:dyDescent="0.15">
      <c r="I121" s="122" t="str">
        <f t="shared" ref="I121:AK121" si="67">IFERROR(INDEX($A$7:$A$96,MATCH("A6",I$7:I$96,0)),"")</f>
        <v/>
      </c>
      <c r="J121" s="122" t="str">
        <f t="shared" si="67"/>
        <v/>
      </c>
      <c r="K121" s="122" t="str">
        <f t="shared" si="67"/>
        <v/>
      </c>
      <c r="L121" s="122" t="str">
        <f t="shared" si="67"/>
        <v>Baret</v>
      </c>
      <c r="M121" s="122" t="str">
        <f t="shared" si="67"/>
        <v/>
      </c>
      <c r="N121" s="122" t="str">
        <f t="shared" si="67"/>
        <v/>
      </c>
      <c r="O121" s="122" t="str">
        <f t="shared" si="67"/>
        <v/>
      </c>
      <c r="P121" s="122" t="str">
        <f t="shared" si="67"/>
        <v/>
      </c>
      <c r="Q121" s="122" t="str">
        <f t="shared" si="67"/>
        <v>Sangaré</v>
      </c>
      <c r="R121" s="122" t="str">
        <f t="shared" si="67"/>
        <v/>
      </c>
      <c r="S121" s="122" t="str">
        <f t="shared" si="67"/>
        <v/>
      </c>
      <c r="T121" s="122" t="str">
        <f t="shared" si="67"/>
        <v>Lesbegueries</v>
      </c>
      <c r="U121" s="122" t="str">
        <f t="shared" si="67"/>
        <v/>
      </c>
      <c r="V121" s="122" t="str">
        <f t="shared" si="67"/>
        <v/>
      </c>
      <c r="W121" s="122" t="str">
        <f t="shared" si="67"/>
        <v/>
      </c>
      <c r="X121" s="122" t="str">
        <f t="shared" si="67"/>
        <v/>
      </c>
      <c r="Y121" s="122" t="str">
        <f t="shared" si="67"/>
        <v/>
      </c>
      <c r="Z121" s="122" t="str">
        <f t="shared" si="67"/>
        <v/>
      </c>
      <c r="AA121" s="122" t="str">
        <f t="shared" si="67"/>
        <v/>
      </c>
      <c r="AB121" s="122" t="str">
        <f t="shared" si="67"/>
        <v/>
      </c>
      <c r="AC121" s="122" t="str">
        <f t="shared" si="67"/>
        <v/>
      </c>
      <c r="AD121" s="122" t="str">
        <f t="shared" si="67"/>
        <v/>
      </c>
      <c r="AE121" s="122" t="str">
        <f t="shared" si="67"/>
        <v/>
      </c>
      <c r="AF121" s="122" t="str">
        <f t="shared" si="67"/>
        <v/>
      </c>
      <c r="AG121" s="122" t="str">
        <f t="shared" si="67"/>
        <v/>
      </c>
      <c r="AH121" s="122" t="str">
        <f t="shared" si="67"/>
        <v/>
      </c>
      <c r="AI121" s="122" t="str">
        <f t="shared" si="67"/>
        <v/>
      </c>
      <c r="AJ121" s="122" t="str">
        <f t="shared" si="67"/>
        <v/>
      </c>
      <c r="AK121" s="122" t="str">
        <f t="shared" si="67"/>
        <v/>
      </c>
      <c r="CY121" s="117"/>
      <c r="CZ121" s="104"/>
      <c r="DA121" s="104"/>
      <c r="DB121" s="104"/>
      <c r="DC121" s="104"/>
      <c r="DD121" s="104"/>
      <c r="DE121" s="104"/>
      <c r="DF121" s="104"/>
      <c r="DG121" s="104"/>
      <c r="DH121" s="104"/>
      <c r="DI121" s="104"/>
      <c r="DJ121" s="104"/>
      <c r="DK121" s="104"/>
      <c r="DL121" s="104"/>
      <c r="DM121" s="104"/>
      <c r="DN121" s="104"/>
      <c r="DO121" s="104"/>
      <c r="DP121" s="104"/>
      <c r="DQ121" s="104"/>
      <c r="DR121" s="104"/>
      <c r="DS121" s="104"/>
      <c r="DT121" s="104"/>
      <c r="DU121" s="104"/>
      <c r="DV121" s="104"/>
    </row>
    <row r="122" spans="9:126" ht="12.75" customHeight="1" x14ac:dyDescent="0.15">
      <c r="I122" s="122" t="str">
        <f t="shared" ref="I122:AK122" si="68">IFERROR(INDEX($A$7:$A$96,MATCH("A7",I$7:I$96,0)),"")</f>
        <v/>
      </c>
      <c r="J122" s="122" t="str">
        <f t="shared" si="68"/>
        <v/>
      </c>
      <c r="K122" s="122" t="str">
        <f t="shared" si="68"/>
        <v/>
      </c>
      <c r="L122" s="122" t="str">
        <f t="shared" si="68"/>
        <v>Diantété</v>
      </c>
      <c r="M122" s="122" t="str">
        <f t="shared" si="68"/>
        <v/>
      </c>
      <c r="N122" s="122" t="str">
        <f t="shared" si="68"/>
        <v/>
      </c>
      <c r="O122" s="122" t="str">
        <f t="shared" si="68"/>
        <v/>
      </c>
      <c r="P122" s="122" t="str">
        <f t="shared" si="68"/>
        <v/>
      </c>
      <c r="Q122" s="122" t="str">
        <f t="shared" si="68"/>
        <v>Lesbegueries</v>
      </c>
      <c r="R122" s="122" t="str">
        <f t="shared" si="68"/>
        <v/>
      </c>
      <c r="S122" s="122" t="str">
        <f t="shared" si="68"/>
        <v/>
      </c>
      <c r="T122" s="122" t="str">
        <f t="shared" si="68"/>
        <v>Baret</v>
      </c>
      <c r="U122" s="122" t="str">
        <f t="shared" si="68"/>
        <v/>
      </c>
      <c r="V122" s="122" t="str">
        <f t="shared" si="68"/>
        <v/>
      </c>
      <c r="W122" s="122" t="str">
        <f t="shared" si="68"/>
        <v/>
      </c>
      <c r="X122" s="122" t="str">
        <f t="shared" si="68"/>
        <v/>
      </c>
      <c r="Y122" s="122" t="str">
        <f t="shared" si="68"/>
        <v/>
      </c>
      <c r="Z122" s="122" t="str">
        <f t="shared" si="68"/>
        <v/>
      </c>
      <c r="AA122" s="122" t="str">
        <f t="shared" si="68"/>
        <v/>
      </c>
      <c r="AB122" s="122" t="str">
        <f t="shared" si="68"/>
        <v/>
      </c>
      <c r="AC122" s="122" t="str">
        <f t="shared" si="68"/>
        <v/>
      </c>
      <c r="AD122" s="122" t="str">
        <f t="shared" si="68"/>
        <v/>
      </c>
      <c r="AE122" s="122" t="str">
        <f t="shared" si="68"/>
        <v/>
      </c>
      <c r="AF122" s="122" t="str">
        <f t="shared" si="68"/>
        <v/>
      </c>
      <c r="AG122" s="122" t="str">
        <f t="shared" si="68"/>
        <v/>
      </c>
      <c r="AH122" s="122" t="str">
        <f t="shared" si="68"/>
        <v/>
      </c>
      <c r="AI122" s="122" t="str">
        <f t="shared" si="68"/>
        <v/>
      </c>
      <c r="AJ122" s="122" t="str">
        <f t="shared" si="68"/>
        <v/>
      </c>
      <c r="AK122" s="122" t="str">
        <f t="shared" si="68"/>
        <v/>
      </c>
      <c r="CY122" s="117"/>
      <c r="CZ122" s="104"/>
      <c r="DA122" s="104"/>
      <c r="DB122" s="104"/>
      <c r="DC122" s="104"/>
      <c r="DD122" s="104"/>
      <c r="DE122" s="104"/>
      <c r="DF122" s="104"/>
      <c r="DG122" s="104"/>
      <c r="DH122" s="104"/>
      <c r="DI122" s="104"/>
      <c r="DJ122" s="104"/>
      <c r="DK122" s="104"/>
      <c r="DL122" s="104"/>
      <c r="DM122" s="104"/>
      <c r="DN122" s="104"/>
      <c r="DO122" s="104"/>
      <c r="DP122" s="104"/>
      <c r="DQ122" s="104"/>
      <c r="DR122" s="104"/>
      <c r="DS122" s="104"/>
      <c r="DT122" s="104"/>
      <c r="DU122" s="104"/>
      <c r="DV122" s="104"/>
    </row>
    <row r="123" spans="9:126" ht="12.75" customHeight="1" x14ac:dyDescent="0.15">
      <c r="I123" s="122" t="str">
        <f t="shared" ref="I123:AK123" si="69">IFERROR(INDEX($A$7:$A$96,MATCH("A8",I$7:I$96,0)),"")</f>
        <v/>
      </c>
      <c r="J123" s="122" t="str">
        <f t="shared" si="69"/>
        <v/>
      </c>
      <c r="K123" s="122" t="str">
        <f t="shared" si="69"/>
        <v/>
      </c>
      <c r="L123" s="122" t="str">
        <f t="shared" si="69"/>
        <v/>
      </c>
      <c r="M123" s="122" t="str">
        <f t="shared" si="69"/>
        <v/>
      </c>
      <c r="N123" s="122" t="str">
        <f t="shared" si="69"/>
        <v/>
      </c>
      <c r="O123" s="122" t="str">
        <f t="shared" si="69"/>
        <v/>
      </c>
      <c r="P123" s="122" t="str">
        <f t="shared" si="69"/>
        <v/>
      </c>
      <c r="Q123" s="122" t="str">
        <f t="shared" si="69"/>
        <v/>
      </c>
      <c r="R123" s="122" t="str">
        <f t="shared" si="69"/>
        <v/>
      </c>
      <c r="S123" s="122" t="str">
        <f t="shared" si="69"/>
        <v/>
      </c>
      <c r="T123" s="122" t="str">
        <f t="shared" si="69"/>
        <v/>
      </c>
      <c r="U123" s="122" t="str">
        <f t="shared" si="69"/>
        <v/>
      </c>
      <c r="V123" s="122" t="str">
        <f t="shared" si="69"/>
        <v/>
      </c>
      <c r="W123" s="122" t="str">
        <f t="shared" si="69"/>
        <v/>
      </c>
      <c r="X123" s="122" t="str">
        <f t="shared" si="69"/>
        <v/>
      </c>
      <c r="Y123" s="122" t="str">
        <f t="shared" si="69"/>
        <v/>
      </c>
      <c r="Z123" s="122" t="str">
        <f t="shared" si="69"/>
        <v/>
      </c>
      <c r="AA123" s="122" t="str">
        <f t="shared" si="69"/>
        <v/>
      </c>
      <c r="AB123" s="122" t="str">
        <f t="shared" si="69"/>
        <v/>
      </c>
      <c r="AC123" s="122" t="str">
        <f t="shared" si="69"/>
        <v/>
      </c>
      <c r="AD123" s="122" t="str">
        <f t="shared" si="69"/>
        <v/>
      </c>
      <c r="AE123" s="122" t="str">
        <f t="shared" si="69"/>
        <v/>
      </c>
      <c r="AF123" s="122" t="str">
        <f t="shared" si="69"/>
        <v/>
      </c>
      <c r="AG123" s="122" t="str">
        <f t="shared" si="69"/>
        <v/>
      </c>
      <c r="AH123" s="122" t="str">
        <f t="shared" si="69"/>
        <v/>
      </c>
      <c r="AI123" s="122" t="str">
        <f t="shared" si="69"/>
        <v/>
      </c>
      <c r="AJ123" s="122" t="str">
        <f t="shared" si="69"/>
        <v/>
      </c>
      <c r="AK123" s="122" t="str">
        <f t="shared" si="69"/>
        <v/>
      </c>
      <c r="CY123" s="117"/>
      <c r="CZ123" s="104"/>
      <c r="DA123" s="104"/>
      <c r="DB123" s="104"/>
      <c r="DC123" s="104"/>
      <c r="DD123" s="104"/>
      <c r="DE123" s="104"/>
      <c r="DF123" s="104"/>
      <c r="DG123" s="104"/>
      <c r="DH123" s="104"/>
      <c r="DI123" s="104"/>
      <c r="DJ123" s="104"/>
      <c r="DK123" s="104"/>
      <c r="DL123" s="104"/>
      <c r="DM123" s="104"/>
      <c r="DN123" s="104"/>
      <c r="DO123" s="104"/>
      <c r="DP123" s="104"/>
      <c r="DQ123" s="104"/>
      <c r="DR123" s="104"/>
      <c r="DS123" s="104"/>
      <c r="DT123" s="104"/>
      <c r="DU123" s="104"/>
      <c r="DV123" s="104"/>
    </row>
    <row r="124" spans="9:126" ht="12.75" customHeight="1" x14ac:dyDescent="0.15">
      <c r="I124" s="122" t="str">
        <f t="shared" ref="I124:AK124" si="70">IFERROR(INDEX($A$7:$A$96,MATCH("A9",I$7:I$96,0)),"")</f>
        <v/>
      </c>
      <c r="J124" s="122" t="str">
        <f t="shared" si="70"/>
        <v/>
      </c>
      <c r="K124" s="122" t="str">
        <f t="shared" si="70"/>
        <v/>
      </c>
      <c r="L124" s="122" t="str">
        <f t="shared" si="70"/>
        <v/>
      </c>
      <c r="M124" s="122" t="str">
        <f t="shared" si="70"/>
        <v/>
      </c>
      <c r="N124" s="122" t="str">
        <f t="shared" si="70"/>
        <v/>
      </c>
      <c r="O124" s="122" t="str">
        <f t="shared" si="70"/>
        <v/>
      </c>
      <c r="P124" s="122" t="str">
        <f t="shared" si="70"/>
        <v/>
      </c>
      <c r="Q124" s="122" t="str">
        <f t="shared" si="70"/>
        <v/>
      </c>
      <c r="R124" s="122" t="str">
        <f t="shared" si="70"/>
        <v/>
      </c>
      <c r="S124" s="122" t="str">
        <f t="shared" si="70"/>
        <v/>
      </c>
      <c r="T124" s="122" t="str">
        <f t="shared" si="70"/>
        <v/>
      </c>
      <c r="U124" s="122" t="str">
        <f t="shared" si="70"/>
        <v/>
      </c>
      <c r="V124" s="122" t="str">
        <f t="shared" si="70"/>
        <v/>
      </c>
      <c r="W124" s="122" t="str">
        <f t="shared" si="70"/>
        <v/>
      </c>
      <c r="X124" s="122" t="str">
        <f t="shared" si="70"/>
        <v/>
      </c>
      <c r="Y124" s="122" t="str">
        <f t="shared" si="70"/>
        <v/>
      </c>
      <c r="Z124" s="122" t="str">
        <f t="shared" si="70"/>
        <v/>
      </c>
      <c r="AA124" s="122" t="str">
        <f t="shared" si="70"/>
        <v/>
      </c>
      <c r="AB124" s="122" t="str">
        <f t="shared" si="70"/>
        <v/>
      </c>
      <c r="AC124" s="122" t="str">
        <f t="shared" si="70"/>
        <v/>
      </c>
      <c r="AD124" s="122" t="str">
        <f t="shared" si="70"/>
        <v/>
      </c>
      <c r="AE124" s="122" t="str">
        <f t="shared" si="70"/>
        <v/>
      </c>
      <c r="AF124" s="122" t="str">
        <f t="shared" si="70"/>
        <v/>
      </c>
      <c r="AG124" s="122" t="str">
        <f t="shared" si="70"/>
        <v/>
      </c>
      <c r="AH124" s="122" t="str">
        <f t="shared" si="70"/>
        <v/>
      </c>
      <c r="AI124" s="122" t="str">
        <f t="shared" si="70"/>
        <v/>
      </c>
      <c r="AJ124" s="122" t="str">
        <f t="shared" si="70"/>
        <v/>
      </c>
      <c r="AK124" s="122" t="str">
        <f t="shared" si="70"/>
        <v/>
      </c>
      <c r="CY124" s="117"/>
      <c r="CZ124" s="104"/>
      <c r="DA124" s="104"/>
      <c r="DB124" s="104"/>
      <c r="DC124" s="104"/>
      <c r="DD124" s="104"/>
      <c r="DE124" s="104"/>
      <c r="DF124" s="104"/>
      <c r="DG124" s="104"/>
      <c r="DH124" s="104"/>
      <c r="DI124" s="104"/>
      <c r="DJ124" s="104"/>
      <c r="DK124" s="104"/>
      <c r="DL124" s="104"/>
      <c r="DM124" s="104"/>
      <c r="DN124" s="104"/>
      <c r="DO124" s="104"/>
      <c r="DP124" s="104"/>
      <c r="DQ124" s="104"/>
      <c r="DR124" s="104"/>
      <c r="DS124" s="104"/>
      <c r="DT124" s="104"/>
      <c r="DU124" s="104"/>
      <c r="DV124" s="104"/>
    </row>
    <row r="125" spans="9:126" ht="12.75" customHeight="1" x14ac:dyDescent="0.15">
      <c r="CY125" s="117"/>
      <c r="CZ125" s="104"/>
      <c r="DA125" s="104"/>
      <c r="DB125" s="104"/>
      <c r="DC125" s="104"/>
      <c r="DD125" s="104"/>
      <c r="DE125" s="104"/>
      <c r="DF125" s="104"/>
      <c r="DG125" s="104"/>
      <c r="DH125" s="104"/>
      <c r="DI125" s="104"/>
      <c r="DJ125" s="104"/>
      <c r="DK125" s="104"/>
      <c r="DL125" s="104"/>
      <c r="DM125" s="104"/>
      <c r="DN125" s="104"/>
      <c r="DO125" s="104"/>
      <c r="DP125" s="104"/>
      <c r="DQ125" s="104"/>
      <c r="DR125" s="104"/>
      <c r="DS125" s="104"/>
      <c r="DT125" s="104"/>
      <c r="DU125" s="104"/>
      <c r="DV125" s="104"/>
    </row>
    <row r="126" spans="9:126" ht="12.75" customHeight="1" x14ac:dyDescent="0.15">
      <c r="CY126" s="117"/>
      <c r="CZ126" s="104"/>
      <c r="DA126" s="104"/>
      <c r="DB126" s="104"/>
      <c r="DC126" s="104"/>
      <c r="DD126" s="104"/>
      <c r="DE126" s="104"/>
      <c r="DF126" s="104"/>
      <c r="DG126" s="104"/>
      <c r="DH126" s="104"/>
      <c r="DI126" s="104"/>
      <c r="DJ126" s="104"/>
      <c r="DK126" s="104"/>
      <c r="DL126" s="104"/>
      <c r="DM126" s="104"/>
      <c r="DN126" s="104"/>
      <c r="DO126" s="104"/>
      <c r="DP126" s="104"/>
      <c r="DQ126" s="104"/>
      <c r="DR126" s="104"/>
      <c r="DS126" s="104"/>
      <c r="DT126" s="104"/>
      <c r="DU126" s="104"/>
      <c r="DV126" s="104"/>
    </row>
    <row r="127" spans="9:126" ht="12.75" customHeight="1" x14ac:dyDescent="0.15">
      <c r="CY127" s="117"/>
      <c r="CZ127" s="104"/>
      <c r="DA127" s="104"/>
      <c r="DB127" s="104"/>
      <c r="DC127" s="104"/>
      <c r="DD127" s="104"/>
      <c r="DE127" s="104"/>
      <c r="DF127" s="104"/>
      <c r="DG127" s="104"/>
      <c r="DH127" s="104"/>
      <c r="DI127" s="104"/>
      <c r="DJ127" s="104"/>
      <c r="DK127" s="104"/>
      <c r="DL127" s="104"/>
      <c r="DM127" s="104"/>
      <c r="DN127" s="104"/>
      <c r="DO127" s="104"/>
      <c r="DP127" s="104"/>
      <c r="DQ127" s="104"/>
      <c r="DR127" s="104"/>
      <c r="DS127" s="104"/>
      <c r="DT127" s="104"/>
      <c r="DU127" s="104"/>
      <c r="DV127" s="104"/>
    </row>
    <row r="128" spans="9:126" ht="12.75" customHeight="1" x14ac:dyDescent="0.15">
      <c r="CY128" s="117"/>
      <c r="CZ128" s="104"/>
      <c r="DA128" s="104"/>
      <c r="DB128" s="104"/>
      <c r="DC128" s="104"/>
      <c r="DD128" s="104"/>
      <c r="DE128" s="104"/>
      <c r="DF128" s="104"/>
      <c r="DG128" s="104"/>
      <c r="DH128" s="104"/>
      <c r="DI128" s="104"/>
      <c r="DJ128" s="104"/>
      <c r="DK128" s="104"/>
      <c r="DL128" s="104"/>
      <c r="DM128" s="104"/>
      <c r="DN128" s="104"/>
      <c r="DO128" s="104"/>
      <c r="DP128" s="104"/>
      <c r="DQ128" s="104"/>
      <c r="DR128" s="104"/>
      <c r="DS128" s="104"/>
      <c r="DT128" s="104"/>
      <c r="DU128" s="104"/>
      <c r="DV128" s="104"/>
    </row>
    <row r="129" spans="103:126" ht="12.75" customHeight="1" x14ac:dyDescent="0.15">
      <c r="CY129" s="117"/>
      <c r="CZ129" s="104"/>
      <c r="DA129" s="104"/>
      <c r="DB129" s="104"/>
      <c r="DC129" s="104"/>
      <c r="DD129" s="104"/>
      <c r="DE129" s="104"/>
      <c r="DF129" s="104"/>
      <c r="DG129" s="104"/>
      <c r="DH129" s="104"/>
      <c r="DI129" s="104"/>
      <c r="DJ129" s="104"/>
      <c r="DK129" s="104"/>
      <c r="DL129" s="104"/>
      <c r="DM129" s="104"/>
      <c r="DN129" s="104"/>
      <c r="DO129" s="104"/>
      <c r="DP129" s="104"/>
      <c r="DQ129" s="104"/>
      <c r="DR129" s="104"/>
      <c r="DS129" s="104"/>
      <c r="DT129" s="104"/>
      <c r="DU129" s="104"/>
      <c r="DV129" s="104"/>
    </row>
    <row r="130" spans="103:126" ht="12.75" customHeight="1" x14ac:dyDescent="0.15">
      <c r="CY130" s="117"/>
      <c r="CZ130" s="104"/>
      <c r="DA130" s="104"/>
      <c r="DB130" s="104"/>
      <c r="DC130" s="104"/>
      <c r="DD130" s="104"/>
      <c r="DE130" s="104"/>
      <c r="DF130" s="104"/>
      <c r="DG130" s="104"/>
      <c r="DH130" s="104"/>
      <c r="DI130" s="104"/>
      <c r="DJ130" s="104"/>
      <c r="DK130" s="104"/>
      <c r="DL130" s="104"/>
      <c r="DM130" s="104"/>
      <c r="DN130" s="104"/>
      <c r="DO130" s="104"/>
      <c r="DP130" s="104"/>
      <c r="DQ130" s="104"/>
      <c r="DR130" s="104"/>
      <c r="DS130" s="104"/>
      <c r="DT130" s="104"/>
      <c r="DU130" s="104"/>
      <c r="DV130" s="104"/>
    </row>
    <row r="131" spans="103:126" ht="12.75" customHeight="1" x14ac:dyDescent="0.15">
      <c r="CY131" s="117"/>
      <c r="CZ131" s="104"/>
      <c r="DA131" s="104"/>
      <c r="DB131" s="104"/>
      <c r="DC131" s="104"/>
      <c r="DD131" s="104"/>
      <c r="DE131" s="104"/>
      <c r="DF131" s="104"/>
      <c r="DG131" s="104"/>
      <c r="DH131" s="104"/>
      <c r="DI131" s="104"/>
      <c r="DJ131" s="104"/>
      <c r="DK131" s="104"/>
      <c r="DL131" s="104"/>
      <c r="DM131" s="104"/>
      <c r="DN131" s="104"/>
      <c r="DO131" s="104"/>
      <c r="DP131" s="104"/>
      <c r="DQ131" s="104"/>
      <c r="DR131" s="104"/>
      <c r="DS131" s="104"/>
      <c r="DT131" s="104"/>
      <c r="DU131" s="104"/>
      <c r="DV131" s="104"/>
    </row>
    <row r="132" spans="103:126" ht="12.75" customHeight="1" x14ac:dyDescent="0.15">
      <c r="CY132" s="117"/>
      <c r="CZ132" s="104"/>
      <c r="DA132" s="104"/>
      <c r="DB132" s="104"/>
      <c r="DC132" s="104"/>
      <c r="DD132" s="104"/>
      <c r="DE132" s="104"/>
      <c r="DF132" s="104"/>
      <c r="DG132" s="104"/>
      <c r="DH132" s="104"/>
      <c r="DI132" s="104"/>
      <c r="DJ132" s="104"/>
      <c r="DK132" s="104"/>
      <c r="DL132" s="104"/>
      <c r="DM132" s="104"/>
      <c r="DN132" s="104"/>
      <c r="DO132" s="104"/>
      <c r="DP132" s="104"/>
      <c r="DQ132" s="104"/>
      <c r="DR132" s="104"/>
      <c r="DS132" s="104"/>
      <c r="DT132" s="104"/>
      <c r="DU132" s="104"/>
      <c r="DV132" s="104"/>
    </row>
    <row r="133" spans="103:126" ht="12.75" customHeight="1" x14ac:dyDescent="0.15">
      <c r="CY133" s="117"/>
      <c r="CZ133" s="104"/>
      <c r="DA133" s="104"/>
      <c r="DB133" s="104"/>
      <c r="DC133" s="104"/>
      <c r="DD133" s="104"/>
      <c r="DE133" s="104"/>
      <c r="DF133" s="104"/>
      <c r="DG133" s="104"/>
      <c r="DH133" s="104"/>
      <c r="DI133" s="104"/>
      <c r="DJ133" s="104"/>
      <c r="DK133" s="104"/>
      <c r="DL133" s="104"/>
      <c r="DM133" s="104"/>
      <c r="DN133" s="104"/>
      <c r="DO133" s="104"/>
      <c r="DP133" s="104"/>
      <c r="DQ133" s="104"/>
      <c r="DR133" s="104"/>
      <c r="DS133" s="104"/>
      <c r="DT133" s="104"/>
      <c r="DU133" s="104"/>
      <c r="DV133" s="104"/>
    </row>
    <row r="134" spans="103:126" ht="12.75" customHeight="1" x14ac:dyDescent="0.15">
      <c r="CY134" s="117"/>
      <c r="CZ134" s="104"/>
      <c r="DA134" s="104"/>
      <c r="DB134" s="104"/>
      <c r="DC134" s="104"/>
      <c r="DD134" s="104"/>
      <c r="DE134" s="104"/>
      <c r="DF134" s="104"/>
      <c r="DG134" s="104"/>
      <c r="DH134" s="104"/>
      <c r="DI134" s="104"/>
      <c r="DJ134" s="104"/>
      <c r="DK134" s="104"/>
      <c r="DL134" s="104"/>
      <c r="DM134" s="104"/>
      <c r="DN134" s="104"/>
      <c r="DO134" s="104"/>
      <c r="DP134" s="104"/>
      <c r="DQ134" s="104"/>
      <c r="DR134" s="104"/>
      <c r="DS134" s="104"/>
      <c r="DT134" s="104"/>
      <c r="DU134" s="104"/>
      <c r="DV134" s="104"/>
    </row>
    <row r="135" spans="103:126" ht="12.75" customHeight="1" x14ac:dyDescent="0.15">
      <c r="CY135" s="117"/>
      <c r="CZ135" s="104"/>
      <c r="DA135" s="104"/>
      <c r="DB135" s="104"/>
      <c r="DC135" s="104"/>
      <c r="DD135" s="104"/>
      <c r="DE135" s="104"/>
      <c r="DF135" s="104"/>
      <c r="DG135" s="104"/>
      <c r="DH135" s="104"/>
      <c r="DI135" s="104"/>
      <c r="DJ135" s="104"/>
      <c r="DK135" s="104"/>
      <c r="DL135" s="104"/>
      <c r="DM135" s="104"/>
      <c r="DN135" s="104"/>
      <c r="DO135" s="104"/>
      <c r="DP135" s="104"/>
      <c r="DQ135" s="104"/>
      <c r="DR135" s="104"/>
      <c r="DS135" s="104"/>
      <c r="DT135" s="104"/>
      <c r="DU135" s="104"/>
      <c r="DV135" s="104"/>
    </row>
    <row r="136" spans="103:126" ht="12.75" customHeight="1" x14ac:dyDescent="0.15">
      <c r="CY136" s="117"/>
      <c r="CZ136" s="104"/>
      <c r="DA136" s="104"/>
      <c r="DB136" s="104"/>
      <c r="DC136" s="104"/>
      <c r="DD136" s="104"/>
      <c r="DE136" s="104"/>
      <c r="DF136" s="104"/>
      <c r="DG136" s="104"/>
      <c r="DH136" s="104"/>
      <c r="DI136" s="104"/>
      <c r="DJ136" s="104"/>
      <c r="DK136" s="104"/>
      <c r="DL136" s="104"/>
      <c r="DM136" s="104"/>
      <c r="DN136" s="104"/>
      <c r="DO136" s="104"/>
      <c r="DP136" s="104"/>
      <c r="DQ136" s="104"/>
      <c r="DR136" s="104"/>
      <c r="DS136" s="104"/>
      <c r="DT136" s="104"/>
      <c r="DU136" s="104"/>
      <c r="DV136" s="104"/>
    </row>
    <row r="137" spans="103:126" ht="12.75" customHeight="1" x14ac:dyDescent="0.15">
      <c r="CY137" s="117"/>
      <c r="CZ137" s="104"/>
      <c r="DA137" s="104"/>
      <c r="DB137" s="104"/>
      <c r="DC137" s="104"/>
      <c r="DD137" s="104"/>
      <c r="DE137" s="104"/>
      <c r="DF137" s="104"/>
      <c r="DG137" s="104"/>
      <c r="DH137" s="104"/>
      <c r="DI137" s="104"/>
      <c r="DJ137" s="104"/>
      <c r="DK137" s="104"/>
      <c r="DL137" s="104"/>
      <c r="DM137" s="104"/>
      <c r="DN137" s="104"/>
      <c r="DO137" s="104"/>
      <c r="DP137" s="104"/>
      <c r="DQ137" s="104"/>
      <c r="DR137" s="104"/>
      <c r="DS137" s="104"/>
      <c r="DT137" s="104"/>
      <c r="DU137" s="104"/>
      <c r="DV137" s="104"/>
    </row>
    <row r="138" spans="103:126" ht="12.75" customHeight="1" x14ac:dyDescent="0.15">
      <c r="CY138" s="117"/>
      <c r="CZ138" s="104"/>
      <c r="DA138" s="104"/>
      <c r="DB138" s="104"/>
      <c r="DC138" s="104"/>
      <c r="DD138" s="104"/>
      <c r="DE138" s="104"/>
      <c r="DF138" s="104"/>
      <c r="DG138" s="104"/>
      <c r="DH138" s="104"/>
      <c r="DI138" s="104"/>
      <c r="DJ138" s="104"/>
      <c r="DK138" s="104"/>
      <c r="DL138" s="104"/>
      <c r="DM138" s="104"/>
      <c r="DN138" s="104"/>
      <c r="DO138" s="104"/>
      <c r="DP138" s="104"/>
      <c r="DQ138" s="104"/>
      <c r="DR138" s="104"/>
      <c r="DS138" s="104"/>
      <c r="DT138" s="104"/>
      <c r="DU138" s="104"/>
      <c r="DV138" s="104"/>
    </row>
    <row r="139" spans="103:126" ht="12.75" customHeight="1" x14ac:dyDescent="0.15">
      <c r="CY139" s="117"/>
      <c r="CZ139" s="104"/>
      <c r="DA139" s="104"/>
      <c r="DB139" s="104"/>
      <c r="DC139" s="104"/>
      <c r="DD139" s="104"/>
      <c r="DE139" s="104"/>
      <c r="DF139" s="104"/>
      <c r="DG139" s="104"/>
      <c r="DH139" s="104"/>
      <c r="DI139" s="104"/>
      <c r="DJ139" s="104"/>
      <c r="DK139" s="104"/>
      <c r="DL139" s="104"/>
      <c r="DM139" s="104"/>
      <c r="DN139" s="104"/>
      <c r="DO139" s="104"/>
      <c r="DP139" s="104"/>
      <c r="DQ139" s="104"/>
      <c r="DR139" s="104"/>
      <c r="DS139" s="104"/>
      <c r="DT139" s="104"/>
      <c r="DU139" s="104"/>
      <c r="DV139" s="104"/>
    </row>
    <row r="140" spans="103:126" ht="12.75" customHeight="1" x14ac:dyDescent="0.15">
      <c r="CY140" s="117"/>
      <c r="CZ140" s="104"/>
      <c r="DA140" s="104"/>
      <c r="DB140" s="104"/>
      <c r="DC140" s="104"/>
      <c r="DD140" s="104"/>
      <c r="DE140" s="104"/>
      <c r="DF140" s="104"/>
      <c r="DG140" s="104"/>
      <c r="DH140" s="104"/>
      <c r="DI140" s="104"/>
      <c r="DJ140" s="104"/>
      <c r="DK140" s="104"/>
      <c r="DL140" s="104"/>
      <c r="DM140" s="104"/>
      <c r="DN140" s="104"/>
      <c r="DO140" s="104"/>
      <c r="DP140" s="104"/>
      <c r="DQ140" s="104"/>
      <c r="DR140" s="104"/>
      <c r="DS140" s="104"/>
      <c r="DT140" s="104"/>
      <c r="DU140" s="104"/>
      <c r="DV140" s="104"/>
    </row>
    <row r="141" spans="103:126" ht="12.75" customHeight="1" x14ac:dyDescent="0.15">
      <c r="CY141" s="117"/>
      <c r="CZ141" s="104"/>
      <c r="DA141" s="104"/>
      <c r="DB141" s="104"/>
      <c r="DC141" s="104"/>
      <c r="DD141" s="104"/>
      <c r="DE141" s="104"/>
      <c r="DF141" s="104"/>
      <c r="DG141" s="104"/>
      <c r="DH141" s="104"/>
      <c r="DI141" s="104"/>
      <c r="DJ141" s="104"/>
      <c r="DK141" s="104"/>
      <c r="DL141" s="104"/>
      <c r="DM141" s="104"/>
      <c r="DN141" s="104"/>
      <c r="DO141" s="104"/>
      <c r="DP141" s="104"/>
      <c r="DQ141" s="104"/>
      <c r="DR141" s="104"/>
      <c r="DS141" s="104"/>
      <c r="DT141" s="104"/>
      <c r="DU141" s="104"/>
      <c r="DV141" s="104"/>
    </row>
    <row r="142" spans="103:126" ht="12.75" customHeight="1" x14ac:dyDescent="0.15">
      <c r="CY142" s="117"/>
      <c r="CZ142" s="104"/>
      <c r="DA142" s="104"/>
      <c r="DB142" s="104"/>
      <c r="DC142" s="104"/>
      <c r="DD142" s="104"/>
      <c r="DE142" s="104"/>
      <c r="DF142" s="104"/>
      <c r="DG142" s="104"/>
      <c r="DH142" s="104"/>
      <c r="DI142" s="104"/>
      <c r="DJ142" s="104"/>
      <c r="DK142" s="104"/>
      <c r="DL142" s="104"/>
      <c r="DM142" s="104"/>
      <c r="DN142" s="104"/>
      <c r="DO142" s="104"/>
      <c r="DP142" s="104"/>
      <c r="DQ142" s="104"/>
      <c r="DR142" s="104"/>
      <c r="DS142" s="104"/>
      <c r="DT142" s="104"/>
      <c r="DU142" s="104"/>
      <c r="DV142" s="104"/>
    </row>
    <row r="143" spans="103:126" ht="12.75" customHeight="1" x14ac:dyDescent="0.15">
      <c r="CY143" s="117"/>
      <c r="CZ143" s="104"/>
      <c r="DA143" s="104"/>
      <c r="DB143" s="104"/>
      <c r="DC143" s="104"/>
      <c r="DD143" s="104"/>
      <c r="DE143" s="104"/>
      <c r="DF143" s="104"/>
      <c r="DG143" s="104"/>
      <c r="DH143" s="104"/>
      <c r="DI143" s="104"/>
      <c r="DJ143" s="104"/>
      <c r="DK143" s="104"/>
      <c r="DL143" s="104"/>
      <c r="DM143" s="104"/>
      <c r="DN143" s="104"/>
      <c r="DO143" s="104"/>
      <c r="DP143" s="104"/>
      <c r="DQ143" s="104"/>
      <c r="DR143" s="104"/>
      <c r="DS143" s="104"/>
      <c r="DT143" s="104"/>
      <c r="DU143" s="104"/>
      <c r="DV143" s="104"/>
    </row>
    <row r="144" spans="103:126" ht="12.75" customHeight="1" x14ac:dyDescent="0.15">
      <c r="CY144" s="117"/>
      <c r="CZ144" s="104"/>
      <c r="DA144" s="104"/>
      <c r="DB144" s="104"/>
      <c r="DC144" s="104"/>
      <c r="DD144" s="104"/>
      <c r="DE144" s="104"/>
      <c r="DF144" s="104"/>
      <c r="DG144" s="104"/>
      <c r="DH144" s="104"/>
      <c r="DI144" s="104"/>
      <c r="DJ144" s="104"/>
      <c r="DK144" s="104"/>
      <c r="DL144" s="104"/>
      <c r="DM144" s="104"/>
      <c r="DN144" s="104"/>
      <c r="DO144" s="104"/>
      <c r="DP144" s="104"/>
      <c r="DQ144" s="104"/>
      <c r="DR144" s="104"/>
      <c r="DS144" s="104"/>
      <c r="DT144" s="104"/>
      <c r="DU144" s="104"/>
      <c r="DV144" s="104"/>
    </row>
    <row r="145" spans="103:126" ht="12.75" customHeight="1" x14ac:dyDescent="0.15">
      <c r="CY145" s="117"/>
      <c r="CZ145" s="104"/>
      <c r="DA145" s="104"/>
      <c r="DB145" s="104"/>
      <c r="DC145" s="104"/>
      <c r="DD145" s="104"/>
      <c r="DE145" s="104"/>
      <c r="DF145" s="104"/>
      <c r="DG145" s="104"/>
      <c r="DH145" s="104"/>
      <c r="DI145" s="104"/>
      <c r="DJ145" s="104"/>
      <c r="DK145" s="104"/>
      <c r="DL145" s="104"/>
      <c r="DM145" s="104"/>
      <c r="DN145" s="104"/>
      <c r="DO145" s="104"/>
      <c r="DP145" s="104"/>
      <c r="DQ145" s="104"/>
      <c r="DR145" s="104"/>
      <c r="DS145" s="104"/>
      <c r="DT145" s="104"/>
      <c r="DU145" s="104"/>
      <c r="DV145" s="104"/>
    </row>
    <row r="146" spans="103:126" ht="12.75" customHeight="1" x14ac:dyDescent="0.15">
      <c r="CY146" s="117"/>
      <c r="CZ146" s="104"/>
      <c r="DA146" s="104"/>
      <c r="DB146" s="104"/>
      <c r="DC146" s="104"/>
      <c r="DD146" s="104"/>
      <c r="DE146" s="104"/>
      <c r="DF146" s="104"/>
      <c r="DG146" s="104"/>
      <c r="DH146" s="104"/>
      <c r="DI146" s="104"/>
      <c r="DJ146" s="104"/>
      <c r="DK146" s="104"/>
      <c r="DL146" s="104"/>
      <c r="DM146" s="104"/>
      <c r="DN146" s="104"/>
      <c r="DO146" s="104"/>
      <c r="DP146" s="104"/>
      <c r="DQ146" s="104"/>
      <c r="DR146" s="104"/>
      <c r="DS146" s="104"/>
      <c r="DT146" s="104"/>
      <c r="DU146" s="104"/>
      <c r="DV146" s="104"/>
    </row>
    <row r="147" spans="103:126" ht="12.75" customHeight="1" x14ac:dyDescent="0.15">
      <c r="CY147" s="117"/>
      <c r="CZ147" s="104"/>
      <c r="DA147" s="104"/>
      <c r="DB147" s="104"/>
      <c r="DC147" s="104"/>
      <c r="DD147" s="104"/>
      <c r="DE147" s="104"/>
      <c r="DF147" s="104"/>
      <c r="DG147" s="104"/>
      <c r="DH147" s="104"/>
      <c r="DI147" s="104"/>
      <c r="DJ147" s="104"/>
      <c r="DK147" s="104"/>
      <c r="DL147" s="104"/>
      <c r="DM147" s="104"/>
      <c r="DN147" s="104"/>
      <c r="DO147" s="104"/>
      <c r="DP147" s="104"/>
      <c r="DQ147" s="104"/>
      <c r="DR147" s="104"/>
      <c r="DS147" s="104"/>
      <c r="DT147" s="104"/>
      <c r="DU147" s="104"/>
      <c r="DV147" s="104"/>
    </row>
    <row r="148" spans="103:126" ht="12.75" customHeight="1" x14ac:dyDescent="0.15">
      <c r="CY148" s="117"/>
      <c r="CZ148" s="104"/>
      <c r="DA148" s="104"/>
      <c r="DB148" s="104"/>
      <c r="DC148" s="104"/>
      <c r="DD148" s="104"/>
      <c r="DE148" s="104"/>
      <c r="DF148" s="104"/>
      <c r="DG148" s="104"/>
      <c r="DH148" s="104"/>
      <c r="DI148" s="104"/>
      <c r="DJ148" s="104"/>
      <c r="DK148" s="104"/>
      <c r="DL148" s="104"/>
      <c r="DM148" s="104"/>
      <c r="DN148" s="104"/>
      <c r="DO148" s="104"/>
      <c r="DP148" s="104"/>
      <c r="DQ148" s="104"/>
      <c r="DR148" s="104"/>
      <c r="DS148" s="104"/>
      <c r="DT148" s="104"/>
      <c r="DU148" s="104"/>
      <c r="DV148" s="104"/>
    </row>
    <row r="149" spans="103:126" ht="12.75" customHeight="1" x14ac:dyDescent="0.15">
      <c r="CY149" s="117"/>
      <c r="CZ149" s="104"/>
      <c r="DA149" s="104"/>
      <c r="DB149" s="104"/>
      <c r="DC149" s="104"/>
      <c r="DD149" s="104"/>
      <c r="DE149" s="104"/>
      <c r="DF149" s="104"/>
      <c r="DG149" s="104"/>
      <c r="DH149" s="104"/>
      <c r="DI149" s="104"/>
      <c r="DJ149" s="104"/>
      <c r="DK149" s="104"/>
      <c r="DL149" s="104"/>
      <c r="DM149" s="104"/>
      <c r="DN149" s="104"/>
      <c r="DO149" s="104"/>
      <c r="DP149" s="104"/>
      <c r="DQ149" s="104"/>
      <c r="DR149" s="104"/>
      <c r="DS149" s="104"/>
      <c r="DT149" s="104"/>
      <c r="DU149" s="104"/>
      <c r="DV149" s="104"/>
    </row>
    <row r="150" spans="103:126" ht="12.75" customHeight="1" x14ac:dyDescent="0.15">
      <c r="CY150" s="117"/>
      <c r="CZ150" s="104"/>
      <c r="DA150" s="104"/>
      <c r="DB150" s="104"/>
      <c r="DC150" s="104"/>
      <c r="DD150" s="104"/>
      <c r="DE150" s="104"/>
      <c r="DF150" s="104"/>
      <c r="DG150" s="104"/>
      <c r="DH150" s="104"/>
      <c r="DI150" s="104"/>
      <c r="DJ150" s="104"/>
      <c r="DK150" s="104"/>
      <c r="DL150" s="104"/>
      <c r="DM150" s="104"/>
      <c r="DN150" s="104"/>
      <c r="DO150" s="104"/>
      <c r="DP150" s="104"/>
      <c r="DQ150" s="104"/>
      <c r="DR150" s="104"/>
      <c r="DS150" s="104"/>
      <c r="DT150" s="104"/>
      <c r="DU150" s="104"/>
      <c r="DV150" s="104"/>
    </row>
    <row r="151" spans="103:126" ht="12.75" customHeight="1" x14ac:dyDescent="0.15">
      <c r="CY151" s="117"/>
      <c r="CZ151" s="104"/>
      <c r="DA151" s="104"/>
      <c r="DB151" s="104"/>
      <c r="DC151" s="104"/>
      <c r="DD151" s="104"/>
      <c r="DE151" s="104"/>
      <c r="DF151" s="104"/>
      <c r="DG151" s="104"/>
      <c r="DH151" s="104"/>
      <c r="DI151" s="104"/>
      <c r="DJ151" s="104"/>
      <c r="DK151" s="104"/>
      <c r="DL151" s="104"/>
      <c r="DM151" s="104"/>
      <c r="DN151" s="104"/>
      <c r="DO151" s="104"/>
      <c r="DP151" s="104"/>
      <c r="DQ151" s="104"/>
      <c r="DR151" s="104"/>
      <c r="DS151" s="104"/>
      <c r="DT151" s="104"/>
      <c r="DU151" s="104"/>
      <c r="DV151" s="104"/>
    </row>
    <row r="152" spans="103:126" ht="12.75" customHeight="1" x14ac:dyDescent="0.15">
      <c r="CY152" s="117"/>
      <c r="CZ152" s="104"/>
      <c r="DA152" s="104"/>
      <c r="DB152" s="104"/>
      <c r="DC152" s="104"/>
      <c r="DD152" s="104"/>
      <c r="DE152" s="104"/>
      <c r="DF152" s="104"/>
      <c r="DG152" s="104"/>
      <c r="DH152" s="104"/>
      <c r="DI152" s="104"/>
      <c r="DJ152" s="104"/>
      <c r="DK152" s="104"/>
      <c r="DL152" s="104"/>
      <c r="DM152" s="104"/>
      <c r="DN152" s="104"/>
      <c r="DO152" s="104"/>
      <c r="DP152" s="104"/>
      <c r="DQ152" s="104"/>
      <c r="DR152" s="104"/>
      <c r="DS152" s="104"/>
      <c r="DT152" s="104"/>
      <c r="DU152" s="104"/>
      <c r="DV152" s="104"/>
    </row>
    <row r="153" spans="103:126" ht="12.75" customHeight="1" x14ac:dyDescent="0.15">
      <c r="CY153" s="117"/>
      <c r="CZ153" s="104"/>
      <c r="DA153" s="104"/>
      <c r="DB153" s="104"/>
      <c r="DC153" s="104"/>
      <c r="DD153" s="104"/>
      <c r="DE153" s="104"/>
      <c r="DF153" s="104"/>
      <c r="DG153" s="104"/>
      <c r="DH153" s="104"/>
      <c r="DI153" s="104"/>
      <c r="DJ153" s="104"/>
      <c r="DK153" s="104"/>
      <c r="DL153" s="104"/>
      <c r="DM153" s="104"/>
      <c r="DN153" s="104"/>
      <c r="DO153" s="104"/>
      <c r="DP153" s="104"/>
      <c r="DQ153" s="104"/>
      <c r="DR153" s="104"/>
      <c r="DS153" s="104"/>
      <c r="DT153" s="104"/>
      <c r="DU153" s="104"/>
      <c r="DV153" s="104"/>
    </row>
    <row r="154" spans="103:126" ht="12.75" customHeight="1" x14ac:dyDescent="0.15">
      <c r="CY154" s="117"/>
      <c r="CZ154" s="104"/>
      <c r="DA154" s="104"/>
      <c r="DB154" s="104"/>
      <c r="DC154" s="104"/>
      <c r="DD154" s="104"/>
      <c r="DE154" s="104"/>
      <c r="DF154" s="104"/>
      <c r="DG154" s="104"/>
      <c r="DH154" s="104"/>
      <c r="DI154" s="104"/>
      <c r="DJ154" s="104"/>
      <c r="DK154" s="104"/>
      <c r="DL154" s="104"/>
      <c r="DM154" s="104"/>
      <c r="DN154" s="104"/>
      <c r="DO154" s="104"/>
      <c r="DP154" s="104"/>
      <c r="DQ154" s="104"/>
      <c r="DR154" s="104"/>
      <c r="DS154" s="104"/>
      <c r="DT154" s="104"/>
      <c r="DU154" s="104"/>
      <c r="DV154" s="104"/>
    </row>
    <row r="155" spans="103:126" ht="12.75" customHeight="1" x14ac:dyDescent="0.15">
      <c r="CY155" s="117"/>
      <c r="CZ155" s="104"/>
      <c r="DA155" s="104"/>
      <c r="DB155" s="104"/>
      <c r="DC155" s="104"/>
      <c r="DD155" s="104"/>
      <c r="DE155" s="104"/>
      <c r="DF155" s="104"/>
      <c r="DG155" s="104"/>
      <c r="DH155" s="104"/>
      <c r="DI155" s="104"/>
      <c r="DJ155" s="104"/>
      <c r="DK155" s="104"/>
      <c r="DL155" s="104"/>
      <c r="DM155" s="104"/>
      <c r="DN155" s="104"/>
      <c r="DO155" s="104"/>
      <c r="DP155" s="104"/>
      <c r="DQ155" s="104"/>
      <c r="DR155" s="104"/>
      <c r="DS155" s="104"/>
      <c r="DT155" s="104"/>
      <c r="DU155" s="104"/>
      <c r="DV155" s="104"/>
    </row>
    <row r="156" spans="103:126" ht="12.75" customHeight="1" x14ac:dyDescent="0.15">
      <c r="CY156" s="117"/>
      <c r="CZ156" s="104"/>
      <c r="DA156" s="104"/>
      <c r="DB156" s="104"/>
      <c r="DC156" s="104"/>
      <c r="DD156" s="104"/>
      <c r="DE156" s="104"/>
      <c r="DF156" s="104"/>
      <c r="DG156" s="104"/>
      <c r="DH156" s="104"/>
      <c r="DI156" s="104"/>
      <c r="DJ156" s="104"/>
      <c r="DK156" s="104"/>
      <c r="DL156" s="104"/>
      <c r="DM156" s="104"/>
      <c r="DN156" s="104"/>
      <c r="DO156" s="104"/>
      <c r="DP156" s="104"/>
      <c r="DQ156" s="104"/>
      <c r="DR156" s="104"/>
      <c r="DS156" s="104"/>
      <c r="DT156" s="104"/>
      <c r="DU156" s="104"/>
      <c r="DV156" s="104"/>
    </row>
    <row r="157" spans="103:126" ht="12.75" customHeight="1" x14ac:dyDescent="0.15">
      <c r="CY157" s="117"/>
      <c r="CZ157" s="104"/>
      <c r="DA157" s="104"/>
      <c r="DB157" s="104"/>
      <c r="DC157" s="104"/>
      <c r="DD157" s="104"/>
      <c r="DE157" s="104"/>
      <c r="DF157" s="104"/>
      <c r="DG157" s="104"/>
      <c r="DH157" s="104"/>
      <c r="DI157" s="104"/>
      <c r="DJ157" s="104"/>
      <c r="DK157" s="104"/>
      <c r="DL157" s="104"/>
      <c r="DM157" s="104"/>
      <c r="DN157" s="104"/>
      <c r="DO157" s="104"/>
      <c r="DP157" s="104"/>
      <c r="DQ157" s="104"/>
      <c r="DR157" s="104"/>
      <c r="DS157" s="104"/>
      <c r="DT157" s="104"/>
      <c r="DU157" s="104"/>
      <c r="DV157" s="104"/>
    </row>
    <row r="158" spans="103:126" ht="12.75" customHeight="1" x14ac:dyDescent="0.15">
      <c r="CY158" s="117"/>
      <c r="CZ158" s="104"/>
      <c r="DA158" s="104"/>
      <c r="DB158" s="104"/>
      <c r="DC158" s="104"/>
      <c r="DD158" s="104"/>
      <c r="DE158" s="104"/>
      <c r="DF158" s="104"/>
      <c r="DG158" s="104"/>
      <c r="DH158" s="104"/>
      <c r="DI158" s="104"/>
      <c r="DJ158" s="104"/>
      <c r="DK158" s="104"/>
      <c r="DL158" s="104"/>
      <c r="DM158" s="104"/>
      <c r="DN158" s="104"/>
      <c r="DO158" s="104"/>
      <c r="DP158" s="104"/>
      <c r="DQ158" s="104"/>
      <c r="DR158" s="104"/>
      <c r="DS158" s="104"/>
      <c r="DT158" s="104"/>
      <c r="DU158" s="104"/>
      <c r="DV158" s="104"/>
    </row>
    <row r="159" spans="103:126" ht="12.75" customHeight="1" x14ac:dyDescent="0.15">
      <c r="CY159" s="117"/>
      <c r="CZ159" s="104"/>
      <c r="DA159" s="104"/>
      <c r="DB159" s="104"/>
      <c r="DC159" s="104"/>
      <c r="DD159" s="104"/>
      <c r="DE159" s="104"/>
      <c r="DF159" s="104"/>
      <c r="DG159" s="104"/>
      <c r="DH159" s="104"/>
      <c r="DI159" s="104"/>
      <c r="DJ159" s="104"/>
      <c r="DK159" s="104"/>
      <c r="DL159" s="104"/>
      <c r="DM159" s="104"/>
      <c r="DN159" s="104"/>
      <c r="DO159" s="104"/>
      <c r="DP159" s="104"/>
      <c r="DQ159" s="104"/>
      <c r="DR159" s="104"/>
      <c r="DS159" s="104"/>
      <c r="DT159" s="104"/>
      <c r="DU159" s="104"/>
      <c r="DV159" s="104"/>
    </row>
    <row r="160" spans="103:126" ht="12.75" customHeight="1" x14ac:dyDescent="0.15">
      <c r="CY160" s="117"/>
      <c r="CZ160" s="104"/>
      <c r="DA160" s="104"/>
      <c r="DB160" s="104"/>
      <c r="DC160" s="104"/>
      <c r="DD160" s="104"/>
      <c r="DE160" s="104"/>
      <c r="DF160" s="104"/>
      <c r="DG160" s="104"/>
      <c r="DH160" s="104"/>
      <c r="DI160" s="104"/>
      <c r="DJ160" s="104"/>
      <c r="DK160" s="104"/>
      <c r="DL160" s="104"/>
      <c r="DM160" s="104"/>
      <c r="DN160" s="104"/>
      <c r="DO160" s="104"/>
      <c r="DP160" s="104"/>
      <c r="DQ160" s="104"/>
      <c r="DR160" s="104"/>
      <c r="DS160" s="104"/>
      <c r="DT160" s="104"/>
      <c r="DU160" s="104"/>
      <c r="DV160" s="104"/>
    </row>
    <row r="161" spans="103:126" ht="12.75" customHeight="1" x14ac:dyDescent="0.15">
      <c r="CY161" s="117"/>
      <c r="CZ161" s="104"/>
      <c r="DA161" s="104"/>
      <c r="DB161" s="104"/>
      <c r="DC161" s="104"/>
      <c r="DD161" s="104"/>
      <c r="DE161" s="104"/>
      <c r="DF161" s="104"/>
      <c r="DG161" s="104"/>
      <c r="DH161" s="104"/>
      <c r="DI161" s="104"/>
      <c r="DJ161" s="104"/>
      <c r="DK161" s="104"/>
      <c r="DL161" s="104"/>
      <c r="DM161" s="104"/>
      <c r="DN161" s="104"/>
      <c r="DO161" s="104"/>
      <c r="DP161" s="104"/>
      <c r="DQ161" s="104"/>
      <c r="DR161" s="104"/>
      <c r="DS161" s="104"/>
      <c r="DT161" s="104"/>
      <c r="DU161" s="104"/>
      <c r="DV161" s="104"/>
    </row>
    <row r="162" spans="103:126" ht="12.75" customHeight="1" x14ac:dyDescent="0.15">
      <c r="CY162" s="117"/>
      <c r="CZ162" s="104"/>
      <c r="DA162" s="104"/>
      <c r="DB162" s="104"/>
      <c r="DC162" s="104"/>
      <c r="DD162" s="104"/>
      <c r="DE162" s="104"/>
      <c r="DF162" s="104"/>
      <c r="DG162" s="104"/>
      <c r="DH162" s="104"/>
      <c r="DI162" s="104"/>
      <c r="DJ162" s="104"/>
      <c r="DK162" s="104"/>
      <c r="DL162" s="104"/>
      <c r="DM162" s="104"/>
      <c r="DN162" s="104"/>
      <c r="DO162" s="104"/>
      <c r="DP162" s="104"/>
      <c r="DQ162" s="104"/>
      <c r="DR162" s="104"/>
      <c r="DS162" s="104"/>
      <c r="DT162" s="104"/>
      <c r="DU162" s="104"/>
      <c r="DV162" s="104"/>
    </row>
    <row r="163" spans="103:126" ht="12.75" customHeight="1" x14ac:dyDescent="0.15">
      <c r="CY163" s="117"/>
      <c r="CZ163" s="104"/>
      <c r="DA163" s="104"/>
      <c r="DB163" s="104"/>
      <c r="DC163" s="104"/>
      <c r="DD163" s="104"/>
      <c r="DE163" s="104"/>
      <c r="DF163" s="104"/>
      <c r="DG163" s="104"/>
      <c r="DH163" s="104"/>
      <c r="DI163" s="104"/>
      <c r="DJ163" s="104"/>
      <c r="DK163" s="104"/>
      <c r="DL163" s="104"/>
      <c r="DM163" s="104"/>
      <c r="DN163" s="104"/>
      <c r="DO163" s="104"/>
      <c r="DP163" s="104"/>
      <c r="DQ163" s="104"/>
      <c r="DR163" s="104"/>
      <c r="DS163" s="104"/>
      <c r="DT163" s="104"/>
      <c r="DU163" s="104"/>
      <c r="DV163" s="104"/>
    </row>
    <row r="164" spans="103:126" ht="12.75" customHeight="1" x14ac:dyDescent="0.15">
      <c r="CY164" s="117"/>
      <c r="CZ164" s="104"/>
      <c r="DA164" s="104"/>
      <c r="DB164" s="104"/>
      <c r="DC164" s="104"/>
      <c r="DD164" s="104"/>
      <c r="DE164" s="104"/>
      <c r="DF164" s="104"/>
      <c r="DG164" s="104"/>
      <c r="DH164" s="104"/>
      <c r="DI164" s="104"/>
      <c r="DJ164" s="104"/>
      <c r="DK164" s="104"/>
      <c r="DL164" s="104"/>
      <c r="DM164" s="104"/>
      <c r="DN164" s="104"/>
      <c r="DO164" s="104"/>
      <c r="DP164" s="104"/>
      <c r="DQ164" s="104"/>
      <c r="DR164" s="104"/>
      <c r="DS164" s="104"/>
      <c r="DT164" s="104"/>
      <c r="DU164" s="104"/>
      <c r="DV164" s="104"/>
    </row>
    <row r="165" spans="103:126" ht="12.75" customHeight="1" x14ac:dyDescent="0.15">
      <c r="CY165" s="117"/>
      <c r="CZ165" s="104"/>
      <c r="DA165" s="104"/>
      <c r="DB165" s="104"/>
      <c r="DC165" s="104"/>
      <c r="DD165" s="104"/>
      <c r="DE165" s="104"/>
      <c r="DF165" s="104"/>
      <c r="DG165" s="104"/>
      <c r="DH165" s="104"/>
      <c r="DI165" s="104"/>
      <c r="DJ165" s="104"/>
      <c r="DK165" s="104"/>
      <c r="DL165" s="104"/>
      <c r="DM165" s="104"/>
      <c r="DN165" s="104"/>
      <c r="DO165" s="104"/>
      <c r="DP165" s="104"/>
      <c r="DQ165" s="104"/>
      <c r="DR165" s="104"/>
      <c r="DS165" s="104"/>
      <c r="DT165" s="104"/>
      <c r="DU165" s="104"/>
      <c r="DV165" s="104"/>
    </row>
    <row r="166" spans="103:126" ht="12.75" customHeight="1" x14ac:dyDescent="0.15">
      <c r="CY166" s="117"/>
      <c r="CZ166" s="104"/>
      <c r="DA166" s="104"/>
      <c r="DB166" s="104"/>
      <c r="DC166" s="104"/>
      <c r="DD166" s="104"/>
      <c r="DE166" s="104"/>
      <c r="DF166" s="104"/>
      <c r="DG166" s="104"/>
      <c r="DH166" s="104"/>
      <c r="DI166" s="104"/>
      <c r="DJ166" s="104"/>
      <c r="DK166" s="104"/>
      <c r="DL166" s="104"/>
      <c r="DM166" s="104"/>
      <c r="DN166" s="104"/>
      <c r="DO166" s="104"/>
      <c r="DP166" s="104"/>
      <c r="DQ166" s="104"/>
      <c r="DR166" s="104"/>
      <c r="DS166" s="104"/>
      <c r="DT166" s="104"/>
      <c r="DU166" s="104"/>
      <c r="DV166" s="104"/>
    </row>
    <row r="167" spans="103:126" ht="12.75" customHeight="1" x14ac:dyDescent="0.15">
      <c r="CY167" s="117"/>
      <c r="CZ167" s="104"/>
      <c r="DA167" s="104"/>
      <c r="DB167" s="104"/>
      <c r="DC167" s="104"/>
      <c r="DD167" s="104"/>
      <c r="DE167" s="104"/>
      <c r="DF167" s="104"/>
      <c r="DG167" s="104"/>
      <c r="DH167" s="104"/>
      <c r="DI167" s="104"/>
      <c r="DJ167" s="104"/>
      <c r="DK167" s="104"/>
      <c r="DL167" s="104"/>
      <c r="DM167" s="104"/>
      <c r="DN167" s="104"/>
      <c r="DO167" s="104"/>
      <c r="DP167" s="104"/>
      <c r="DQ167" s="104"/>
      <c r="DR167" s="104"/>
      <c r="DS167" s="104"/>
      <c r="DT167" s="104"/>
      <c r="DU167" s="104"/>
      <c r="DV167" s="104"/>
    </row>
    <row r="168" spans="103:126" ht="12.75" customHeight="1" x14ac:dyDescent="0.15">
      <c r="CY168" s="117"/>
      <c r="CZ168" s="104"/>
      <c r="DA168" s="104"/>
      <c r="DB168" s="104"/>
      <c r="DC168" s="104"/>
      <c r="DD168" s="104"/>
      <c r="DE168" s="104"/>
      <c r="DF168" s="104"/>
      <c r="DG168" s="104"/>
      <c r="DH168" s="104"/>
      <c r="DI168" s="104"/>
      <c r="DJ168" s="104"/>
      <c r="DK168" s="104"/>
      <c r="DL168" s="104"/>
      <c r="DM168" s="104"/>
      <c r="DN168" s="104"/>
      <c r="DO168" s="104"/>
      <c r="DP168" s="104"/>
      <c r="DQ168" s="104"/>
      <c r="DR168" s="104"/>
      <c r="DS168" s="104"/>
      <c r="DT168" s="104"/>
      <c r="DU168" s="104"/>
      <c r="DV168" s="104"/>
    </row>
    <row r="169" spans="103:126" ht="12.75" customHeight="1" x14ac:dyDescent="0.15">
      <c r="CY169" s="117"/>
      <c r="CZ169" s="104"/>
      <c r="DA169" s="104"/>
      <c r="DB169" s="104"/>
      <c r="DC169" s="104"/>
      <c r="DD169" s="104"/>
      <c r="DE169" s="104"/>
      <c r="DF169" s="104"/>
      <c r="DG169" s="104"/>
      <c r="DH169" s="104"/>
      <c r="DI169" s="104"/>
      <c r="DJ169" s="104"/>
      <c r="DK169" s="104"/>
      <c r="DL169" s="104"/>
      <c r="DM169" s="104"/>
      <c r="DN169" s="104"/>
      <c r="DO169" s="104"/>
      <c r="DP169" s="104"/>
      <c r="DQ169" s="104"/>
      <c r="DR169" s="104"/>
      <c r="DS169" s="104"/>
      <c r="DT169" s="104"/>
      <c r="DU169" s="104"/>
      <c r="DV169" s="104"/>
    </row>
    <row r="170" spans="103:126" ht="12.75" customHeight="1" x14ac:dyDescent="0.15">
      <c r="CY170" s="117"/>
      <c r="CZ170" s="104"/>
      <c r="DA170" s="104"/>
      <c r="DB170" s="104"/>
      <c r="DC170" s="104"/>
      <c r="DD170" s="104"/>
      <c r="DE170" s="104"/>
      <c r="DF170" s="104"/>
      <c r="DG170" s="104"/>
      <c r="DH170" s="104"/>
      <c r="DI170" s="104"/>
      <c r="DJ170" s="104"/>
      <c r="DK170" s="104"/>
      <c r="DL170" s="104"/>
      <c r="DM170" s="104"/>
      <c r="DN170" s="104"/>
      <c r="DO170" s="104"/>
      <c r="DP170" s="104"/>
      <c r="DQ170" s="104"/>
      <c r="DR170" s="104"/>
      <c r="DS170" s="104"/>
      <c r="DT170" s="104"/>
      <c r="DU170" s="104"/>
      <c r="DV170" s="104"/>
    </row>
    <row r="171" spans="103:126" ht="12.75" customHeight="1" x14ac:dyDescent="0.15">
      <c r="CY171" s="117"/>
      <c r="CZ171" s="104"/>
      <c r="DA171" s="104"/>
      <c r="DB171" s="104"/>
      <c r="DC171" s="104"/>
      <c r="DD171" s="104"/>
      <c r="DE171" s="104"/>
      <c r="DF171" s="104"/>
      <c r="DG171" s="104"/>
      <c r="DH171" s="104"/>
      <c r="DI171" s="104"/>
      <c r="DJ171" s="104"/>
      <c r="DK171" s="104"/>
      <c r="DL171" s="104"/>
      <c r="DM171" s="104"/>
      <c r="DN171" s="104"/>
      <c r="DO171" s="104"/>
      <c r="DP171" s="104"/>
      <c r="DQ171" s="104"/>
      <c r="DR171" s="104"/>
      <c r="DS171" s="104"/>
      <c r="DT171" s="104"/>
      <c r="DU171" s="104"/>
      <c r="DV171" s="104"/>
    </row>
    <row r="172" spans="103:126" ht="12.75" customHeight="1" x14ac:dyDescent="0.15">
      <c r="CY172" s="117"/>
      <c r="CZ172" s="104"/>
      <c r="DA172" s="104"/>
      <c r="DB172" s="104"/>
      <c r="DC172" s="104"/>
      <c r="DD172" s="104"/>
      <c r="DE172" s="104"/>
      <c r="DF172" s="104"/>
      <c r="DG172" s="104"/>
      <c r="DH172" s="104"/>
      <c r="DI172" s="104"/>
      <c r="DJ172" s="104"/>
      <c r="DK172" s="104"/>
      <c r="DL172" s="104"/>
      <c r="DM172" s="104"/>
      <c r="DN172" s="104"/>
      <c r="DO172" s="104"/>
      <c r="DP172" s="104"/>
      <c r="DQ172" s="104"/>
      <c r="DR172" s="104"/>
      <c r="DS172" s="104"/>
      <c r="DT172" s="104"/>
      <c r="DU172" s="104"/>
      <c r="DV172" s="104"/>
    </row>
    <row r="173" spans="103:126" ht="12.75" customHeight="1" x14ac:dyDescent="0.15">
      <c r="CY173" s="117"/>
      <c r="CZ173" s="104"/>
      <c r="DA173" s="104"/>
      <c r="DB173" s="104"/>
      <c r="DC173" s="104"/>
      <c r="DD173" s="104"/>
      <c r="DE173" s="104"/>
      <c r="DF173" s="104"/>
      <c r="DG173" s="104"/>
      <c r="DH173" s="104"/>
      <c r="DI173" s="104"/>
      <c r="DJ173" s="104"/>
      <c r="DK173" s="104"/>
      <c r="DL173" s="104"/>
      <c r="DM173" s="104"/>
      <c r="DN173" s="104"/>
      <c r="DO173" s="104"/>
      <c r="DP173" s="104"/>
      <c r="DQ173" s="104"/>
      <c r="DR173" s="104"/>
      <c r="DS173" s="104"/>
      <c r="DT173" s="104"/>
      <c r="DU173" s="104"/>
      <c r="DV173" s="104"/>
    </row>
    <row r="174" spans="103:126" ht="12.75" customHeight="1" x14ac:dyDescent="0.15">
      <c r="CY174" s="117"/>
      <c r="CZ174" s="104"/>
      <c r="DA174" s="104"/>
      <c r="DB174" s="104"/>
      <c r="DC174" s="104"/>
      <c r="DD174" s="104"/>
      <c r="DE174" s="104"/>
      <c r="DF174" s="104"/>
      <c r="DG174" s="104"/>
      <c r="DH174" s="104"/>
      <c r="DI174" s="104"/>
      <c r="DJ174" s="104"/>
      <c r="DK174" s="104"/>
      <c r="DL174" s="104"/>
      <c r="DM174" s="104"/>
      <c r="DN174" s="104"/>
      <c r="DO174" s="104"/>
      <c r="DP174" s="104"/>
      <c r="DQ174" s="104"/>
      <c r="DR174" s="104"/>
      <c r="DS174" s="104"/>
      <c r="DT174" s="104"/>
      <c r="DU174" s="104"/>
      <c r="DV174" s="104"/>
    </row>
    <row r="175" spans="103:126" ht="12.75" customHeight="1" x14ac:dyDescent="0.15">
      <c r="CY175" s="117"/>
      <c r="CZ175" s="104"/>
      <c r="DA175" s="104"/>
      <c r="DB175" s="104"/>
      <c r="DC175" s="104"/>
      <c r="DD175" s="104"/>
      <c r="DE175" s="104"/>
      <c r="DF175" s="104"/>
      <c r="DG175" s="104"/>
      <c r="DH175" s="104"/>
      <c r="DI175" s="104"/>
      <c r="DJ175" s="104"/>
      <c r="DK175" s="104"/>
      <c r="DL175" s="104"/>
      <c r="DM175" s="104"/>
      <c r="DN175" s="104"/>
      <c r="DO175" s="104"/>
      <c r="DP175" s="104"/>
      <c r="DQ175" s="104"/>
      <c r="DR175" s="104"/>
      <c r="DS175" s="104"/>
      <c r="DT175" s="104"/>
      <c r="DU175" s="104"/>
      <c r="DV175" s="104"/>
    </row>
    <row r="176" spans="103:126" ht="12.75" customHeight="1" x14ac:dyDescent="0.15">
      <c r="CY176" s="117"/>
      <c r="CZ176" s="104"/>
      <c r="DA176" s="104"/>
      <c r="DB176" s="104"/>
      <c r="DC176" s="104"/>
      <c r="DD176" s="104"/>
      <c r="DE176" s="104"/>
      <c r="DF176" s="104"/>
      <c r="DG176" s="104"/>
      <c r="DH176" s="104"/>
      <c r="DI176" s="104"/>
      <c r="DJ176" s="104"/>
      <c r="DK176" s="104"/>
      <c r="DL176" s="104"/>
      <c r="DM176" s="104"/>
      <c r="DN176" s="104"/>
      <c r="DO176" s="104"/>
      <c r="DP176" s="104"/>
      <c r="DQ176" s="104"/>
      <c r="DR176" s="104"/>
      <c r="DS176" s="104"/>
      <c r="DT176" s="104"/>
      <c r="DU176" s="104"/>
      <c r="DV176" s="104"/>
    </row>
    <row r="177" spans="103:126" ht="12.75" customHeight="1" x14ac:dyDescent="0.15">
      <c r="CY177" s="117"/>
      <c r="CZ177" s="104"/>
      <c r="DA177" s="104"/>
      <c r="DB177" s="104"/>
      <c r="DC177" s="104"/>
      <c r="DD177" s="104"/>
      <c r="DE177" s="104"/>
      <c r="DF177" s="104"/>
      <c r="DG177" s="104"/>
      <c r="DH177" s="104"/>
      <c r="DI177" s="104"/>
      <c r="DJ177" s="104"/>
      <c r="DK177" s="104"/>
      <c r="DL177" s="104"/>
      <c r="DM177" s="104"/>
      <c r="DN177" s="104"/>
      <c r="DO177" s="104"/>
      <c r="DP177" s="104"/>
      <c r="DQ177" s="104"/>
      <c r="DR177" s="104"/>
      <c r="DS177" s="104"/>
      <c r="DT177" s="104"/>
      <c r="DU177" s="104"/>
      <c r="DV177" s="104"/>
    </row>
    <row r="178" spans="103:126" ht="12.75" customHeight="1" x14ac:dyDescent="0.15">
      <c r="CY178" s="117"/>
      <c r="CZ178" s="104"/>
      <c r="DA178" s="104"/>
      <c r="DB178" s="104"/>
      <c r="DC178" s="104"/>
      <c r="DD178" s="104"/>
      <c r="DE178" s="104"/>
      <c r="DF178" s="104"/>
      <c r="DG178" s="104"/>
      <c r="DH178" s="104"/>
      <c r="DI178" s="104"/>
      <c r="DJ178" s="104"/>
      <c r="DK178" s="104"/>
      <c r="DL178" s="104"/>
      <c r="DM178" s="104"/>
      <c r="DN178" s="104"/>
      <c r="DO178" s="104"/>
      <c r="DP178" s="104"/>
      <c r="DQ178" s="104"/>
      <c r="DR178" s="104"/>
      <c r="DS178" s="104"/>
      <c r="DT178" s="104"/>
      <c r="DU178" s="104"/>
      <c r="DV178" s="104"/>
    </row>
    <row r="179" spans="103:126" ht="12.75" customHeight="1" x14ac:dyDescent="0.15">
      <c r="CY179" s="117"/>
      <c r="CZ179" s="104"/>
      <c r="DA179" s="104"/>
      <c r="DB179" s="104"/>
      <c r="DC179" s="104"/>
      <c r="DD179" s="104"/>
      <c r="DE179" s="104"/>
      <c r="DF179" s="104"/>
      <c r="DG179" s="104"/>
      <c r="DH179" s="104"/>
      <c r="DI179" s="104"/>
      <c r="DJ179" s="104"/>
      <c r="DK179" s="104"/>
      <c r="DL179" s="104"/>
      <c r="DM179" s="104"/>
      <c r="DN179" s="104"/>
      <c r="DO179" s="104"/>
      <c r="DP179" s="104"/>
      <c r="DQ179" s="104"/>
      <c r="DR179" s="104"/>
      <c r="DS179" s="104"/>
      <c r="DT179" s="104"/>
      <c r="DU179" s="104"/>
      <c r="DV179" s="104"/>
    </row>
    <row r="180" spans="103:126" ht="12.75" customHeight="1" x14ac:dyDescent="0.15">
      <c r="CY180" s="117"/>
      <c r="CZ180" s="104"/>
      <c r="DA180" s="104"/>
      <c r="DB180" s="104"/>
      <c r="DC180" s="104"/>
      <c r="DD180" s="104"/>
      <c r="DE180" s="104"/>
      <c r="DF180" s="104"/>
      <c r="DG180" s="104"/>
      <c r="DH180" s="104"/>
      <c r="DI180" s="104"/>
      <c r="DJ180" s="104"/>
      <c r="DK180" s="104"/>
      <c r="DL180" s="104"/>
      <c r="DM180" s="104"/>
      <c r="DN180" s="104"/>
      <c r="DO180" s="104"/>
      <c r="DP180" s="104"/>
      <c r="DQ180" s="104"/>
      <c r="DR180" s="104"/>
      <c r="DS180" s="104"/>
      <c r="DT180" s="104"/>
      <c r="DU180" s="104"/>
      <c r="DV180" s="104"/>
    </row>
    <row r="181" spans="103:126" ht="12.75" customHeight="1" x14ac:dyDescent="0.15">
      <c r="CY181" s="117"/>
      <c r="CZ181" s="104"/>
      <c r="DA181" s="104"/>
      <c r="DB181" s="104"/>
      <c r="DC181" s="104"/>
      <c r="DD181" s="104"/>
      <c r="DE181" s="104"/>
      <c r="DF181" s="104"/>
      <c r="DG181" s="104"/>
      <c r="DH181" s="104"/>
      <c r="DI181" s="104"/>
      <c r="DJ181" s="104"/>
      <c r="DK181" s="104"/>
      <c r="DL181" s="104"/>
      <c r="DM181" s="104"/>
      <c r="DN181" s="104"/>
      <c r="DO181" s="104"/>
      <c r="DP181" s="104"/>
      <c r="DQ181" s="104"/>
      <c r="DR181" s="104"/>
      <c r="DS181" s="104"/>
      <c r="DT181" s="104"/>
      <c r="DU181" s="104"/>
      <c r="DV181" s="104"/>
    </row>
    <row r="182" spans="103:126" ht="12.75" customHeight="1" x14ac:dyDescent="0.15">
      <c r="CY182" s="117"/>
      <c r="CZ182" s="104"/>
      <c r="DA182" s="104"/>
      <c r="DB182" s="104"/>
      <c r="DC182" s="104"/>
      <c r="DD182" s="104"/>
      <c r="DE182" s="104"/>
      <c r="DF182" s="104"/>
      <c r="DG182" s="104"/>
      <c r="DH182" s="104"/>
      <c r="DI182" s="104"/>
      <c r="DJ182" s="104"/>
      <c r="DK182" s="104"/>
      <c r="DL182" s="104"/>
      <c r="DM182" s="104"/>
      <c r="DN182" s="104"/>
      <c r="DO182" s="104"/>
      <c r="DP182" s="104"/>
      <c r="DQ182" s="104"/>
      <c r="DR182" s="104"/>
      <c r="DS182" s="104"/>
      <c r="DT182" s="104"/>
      <c r="DU182" s="104"/>
      <c r="DV182" s="104"/>
    </row>
    <row r="183" spans="103:126" ht="12.75" customHeight="1" x14ac:dyDescent="0.15">
      <c r="CY183" s="117"/>
      <c r="CZ183" s="104"/>
      <c r="DA183" s="104"/>
      <c r="DB183" s="104"/>
      <c r="DC183" s="104"/>
      <c r="DD183" s="104"/>
      <c r="DE183" s="104"/>
      <c r="DF183" s="104"/>
      <c r="DG183" s="104"/>
      <c r="DH183" s="104"/>
      <c r="DI183" s="104"/>
      <c r="DJ183" s="104"/>
      <c r="DK183" s="104"/>
      <c r="DL183" s="104"/>
      <c r="DM183" s="104"/>
      <c r="DN183" s="104"/>
      <c r="DO183" s="104"/>
      <c r="DP183" s="104"/>
      <c r="DQ183" s="104"/>
      <c r="DR183" s="104"/>
      <c r="DS183" s="104"/>
      <c r="DT183" s="104"/>
      <c r="DU183" s="104"/>
      <c r="DV183" s="104"/>
    </row>
    <row r="184" spans="103:126" ht="12.75" customHeight="1" x14ac:dyDescent="0.15">
      <c r="CY184" s="117"/>
      <c r="CZ184" s="104"/>
      <c r="DA184" s="104"/>
      <c r="DB184" s="104"/>
      <c r="DC184" s="104"/>
      <c r="DD184" s="104"/>
      <c r="DE184" s="104"/>
      <c r="DF184" s="104"/>
      <c r="DG184" s="104"/>
      <c r="DH184" s="104"/>
      <c r="DI184" s="104"/>
      <c r="DJ184" s="104"/>
      <c r="DK184" s="104"/>
      <c r="DL184" s="104"/>
      <c r="DM184" s="104"/>
      <c r="DN184" s="104"/>
      <c r="DO184" s="104"/>
      <c r="DP184" s="104"/>
      <c r="DQ184" s="104"/>
      <c r="DR184" s="104"/>
      <c r="DS184" s="104"/>
      <c r="DT184" s="104"/>
      <c r="DU184" s="104"/>
      <c r="DV184" s="104"/>
    </row>
    <row r="185" spans="103:126" ht="12.75" customHeight="1" x14ac:dyDescent="0.15">
      <c r="CY185" s="117"/>
      <c r="CZ185" s="104"/>
      <c r="DA185" s="104"/>
      <c r="DB185" s="104"/>
      <c r="DC185" s="104"/>
      <c r="DD185" s="104"/>
      <c r="DE185" s="104"/>
      <c r="DF185" s="104"/>
      <c r="DG185" s="104"/>
      <c r="DH185" s="104"/>
      <c r="DI185" s="104"/>
      <c r="DJ185" s="104"/>
      <c r="DK185" s="104"/>
      <c r="DL185" s="104"/>
      <c r="DM185" s="104"/>
      <c r="DN185" s="104"/>
      <c r="DO185" s="104"/>
      <c r="DP185" s="104"/>
      <c r="DQ185" s="104"/>
      <c r="DR185" s="104"/>
      <c r="DS185" s="104"/>
      <c r="DT185" s="104"/>
      <c r="DU185" s="104"/>
      <c r="DV185" s="104"/>
    </row>
    <row r="186" spans="103:126" ht="12.75" customHeight="1" x14ac:dyDescent="0.15">
      <c r="CY186" s="117"/>
      <c r="CZ186" s="104"/>
      <c r="DA186" s="104"/>
      <c r="DB186" s="104"/>
      <c r="DC186" s="104"/>
      <c r="DD186" s="104"/>
      <c r="DE186" s="104"/>
      <c r="DF186" s="104"/>
      <c r="DG186" s="104"/>
      <c r="DH186" s="104"/>
      <c r="DI186" s="104"/>
      <c r="DJ186" s="104"/>
      <c r="DK186" s="104"/>
      <c r="DL186" s="104"/>
      <c r="DM186" s="104"/>
      <c r="DN186" s="104"/>
      <c r="DO186" s="104"/>
      <c r="DP186" s="104"/>
      <c r="DQ186" s="104"/>
      <c r="DR186" s="104"/>
      <c r="DS186" s="104"/>
      <c r="DT186" s="104"/>
      <c r="DU186" s="104"/>
      <c r="DV186" s="104"/>
    </row>
    <row r="187" spans="103:126" ht="12.75" customHeight="1" x14ac:dyDescent="0.15">
      <c r="CY187" s="117"/>
      <c r="CZ187" s="104"/>
      <c r="DA187" s="104"/>
      <c r="DB187" s="104"/>
      <c r="DC187" s="104"/>
      <c r="DD187" s="104"/>
      <c r="DE187" s="104"/>
      <c r="DF187" s="104"/>
      <c r="DG187" s="104"/>
      <c r="DH187" s="104"/>
      <c r="DI187" s="104"/>
      <c r="DJ187" s="104"/>
      <c r="DK187" s="104"/>
      <c r="DL187" s="104"/>
      <c r="DM187" s="104"/>
      <c r="DN187" s="104"/>
      <c r="DO187" s="104"/>
      <c r="DP187" s="104"/>
      <c r="DQ187" s="104"/>
      <c r="DR187" s="104"/>
      <c r="DS187" s="104"/>
      <c r="DT187" s="104"/>
      <c r="DU187" s="104"/>
      <c r="DV187" s="104"/>
    </row>
    <row r="188" spans="103:126" ht="12.75" customHeight="1" x14ac:dyDescent="0.15">
      <c r="CY188" s="117"/>
      <c r="CZ188" s="104"/>
      <c r="DA188" s="104"/>
      <c r="DB188" s="104"/>
      <c r="DC188" s="104"/>
      <c r="DD188" s="104"/>
      <c r="DE188" s="104"/>
      <c r="DF188" s="104"/>
      <c r="DG188" s="104"/>
      <c r="DH188" s="104"/>
      <c r="DI188" s="104"/>
      <c r="DJ188" s="104"/>
      <c r="DK188" s="104"/>
      <c r="DL188" s="104"/>
      <c r="DM188" s="104"/>
      <c r="DN188" s="104"/>
      <c r="DO188" s="104"/>
      <c r="DP188" s="104"/>
      <c r="DQ188" s="104"/>
      <c r="DR188" s="104"/>
      <c r="DS188" s="104"/>
      <c r="DT188" s="104"/>
      <c r="DU188" s="104"/>
      <c r="DV188" s="104"/>
    </row>
    <row r="189" spans="103:126" ht="12.75" customHeight="1" x14ac:dyDescent="0.15">
      <c r="CY189" s="117"/>
      <c r="CZ189" s="104"/>
      <c r="DA189" s="104"/>
      <c r="DB189" s="104"/>
      <c r="DC189" s="104"/>
      <c r="DD189" s="104"/>
      <c r="DE189" s="104"/>
      <c r="DF189" s="104"/>
      <c r="DG189" s="104"/>
      <c r="DH189" s="104"/>
      <c r="DI189" s="104"/>
      <c r="DJ189" s="104"/>
      <c r="DK189" s="104"/>
      <c r="DL189" s="104"/>
      <c r="DM189" s="104"/>
      <c r="DN189" s="104"/>
      <c r="DO189" s="104"/>
      <c r="DP189" s="104"/>
      <c r="DQ189" s="104"/>
      <c r="DR189" s="104"/>
      <c r="DS189" s="104"/>
      <c r="DT189" s="104"/>
      <c r="DU189" s="104"/>
      <c r="DV189" s="104"/>
    </row>
    <row r="190" spans="103:126" ht="12.75" customHeight="1" x14ac:dyDescent="0.15">
      <c r="CY190" s="117"/>
      <c r="CZ190" s="104"/>
      <c r="DA190" s="104"/>
      <c r="DB190" s="104"/>
      <c r="DC190" s="104"/>
      <c r="DD190" s="104"/>
      <c r="DE190" s="104"/>
      <c r="DF190" s="104"/>
      <c r="DG190" s="104"/>
      <c r="DH190" s="104"/>
      <c r="DI190" s="104"/>
      <c r="DJ190" s="104"/>
      <c r="DK190" s="104"/>
      <c r="DL190" s="104"/>
      <c r="DM190" s="104"/>
      <c r="DN190" s="104"/>
      <c r="DO190" s="104"/>
      <c r="DP190" s="104"/>
      <c r="DQ190" s="104"/>
      <c r="DR190" s="104"/>
      <c r="DS190" s="104"/>
      <c r="DT190" s="104"/>
      <c r="DU190" s="104"/>
      <c r="DV190" s="104"/>
    </row>
    <row r="191" spans="103:126" ht="12.75" customHeight="1" x14ac:dyDescent="0.15">
      <c r="CY191" s="117"/>
      <c r="CZ191" s="104"/>
      <c r="DA191" s="104"/>
      <c r="DB191" s="104"/>
      <c r="DC191" s="104"/>
      <c r="DD191" s="104"/>
      <c r="DE191" s="104"/>
      <c r="DF191" s="104"/>
      <c r="DG191" s="104"/>
      <c r="DH191" s="104"/>
      <c r="DI191" s="104"/>
      <c r="DJ191" s="104"/>
      <c r="DK191" s="104"/>
      <c r="DL191" s="104"/>
      <c r="DM191" s="104"/>
      <c r="DN191" s="104"/>
      <c r="DO191" s="104"/>
      <c r="DP191" s="104"/>
      <c r="DQ191" s="104"/>
      <c r="DR191" s="104"/>
      <c r="DS191" s="104"/>
      <c r="DT191" s="104"/>
      <c r="DU191" s="104"/>
      <c r="DV191" s="104"/>
    </row>
    <row r="192" spans="103:126" ht="12.75" customHeight="1" x14ac:dyDescent="0.15">
      <c r="CY192" s="117"/>
      <c r="CZ192" s="104"/>
      <c r="DA192" s="104"/>
      <c r="DB192" s="104"/>
      <c r="DC192" s="104"/>
      <c r="DD192" s="104"/>
      <c r="DE192" s="104"/>
      <c r="DF192" s="104"/>
      <c r="DG192" s="104"/>
      <c r="DH192" s="104"/>
      <c r="DI192" s="104"/>
      <c r="DJ192" s="104"/>
      <c r="DK192" s="104"/>
      <c r="DL192" s="104"/>
      <c r="DM192" s="104"/>
      <c r="DN192" s="104"/>
      <c r="DO192" s="104"/>
      <c r="DP192" s="104"/>
      <c r="DQ192" s="104"/>
      <c r="DR192" s="104"/>
      <c r="DS192" s="104"/>
      <c r="DT192" s="104"/>
      <c r="DU192" s="104"/>
      <c r="DV192" s="104"/>
    </row>
    <row r="193" spans="103:126" ht="12.75" customHeight="1" x14ac:dyDescent="0.15">
      <c r="CY193" s="117"/>
      <c r="CZ193" s="104"/>
      <c r="DA193" s="104"/>
      <c r="DB193" s="104"/>
      <c r="DC193" s="104"/>
      <c r="DD193" s="104"/>
      <c r="DE193" s="104"/>
      <c r="DF193" s="104"/>
      <c r="DG193" s="104"/>
      <c r="DH193" s="104"/>
      <c r="DI193" s="104"/>
      <c r="DJ193" s="104"/>
      <c r="DK193" s="104"/>
      <c r="DL193" s="104"/>
      <c r="DM193" s="104"/>
      <c r="DN193" s="104"/>
      <c r="DO193" s="104"/>
      <c r="DP193" s="104"/>
      <c r="DQ193" s="104"/>
      <c r="DR193" s="104"/>
      <c r="DS193" s="104"/>
      <c r="DT193" s="104"/>
      <c r="DU193" s="104"/>
      <c r="DV193" s="104"/>
    </row>
    <row r="194" spans="103:126" ht="12.75" customHeight="1" x14ac:dyDescent="0.15">
      <c r="CY194" s="117"/>
      <c r="CZ194" s="104"/>
      <c r="DA194" s="104"/>
      <c r="DB194" s="104"/>
      <c r="DC194" s="104"/>
      <c r="DD194" s="104"/>
      <c r="DE194" s="104"/>
      <c r="DF194" s="104"/>
      <c r="DG194" s="104"/>
      <c r="DH194" s="104"/>
      <c r="DI194" s="104"/>
      <c r="DJ194" s="104"/>
      <c r="DK194" s="104"/>
      <c r="DL194" s="104"/>
      <c r="DM194" s="104"/>
      <c r="DN194" s="104"/>
      <c r="DO194" s="104"/>
      <c r="DP194" s="104"/>
      <c r="DQ194" s="104"/>
      <c r="DR194" s="104"/>
      <c r="DS194" s="104"/>
      <c r="DT194" s="104"/>
      <c r="DU194" s="104"/>
      <c r="DV194" s="104"/>
    </row>
    <row r="195" spans="103:126" ht="12.75" customHeight="1" x14ac:dyDescent="0.15">
      <c r="CY195" s="117"/>
      <c r="CZ195" s="104"/>
      <c r="DA195" s="104"/>
      <c r="DB195" s="104"/>
      <c r="DC195" s="104"/>
      <c r="DD195" s="104"/>
      <c r="DE195" s="104"/>
      <c r="DF195" s="104"/>
      <c r="DG195" s="104"/>
      <c r="DH195" s="104"/>
      <c r="DI195" s="104"/>
      <c r="DJ195" s="104"/>
      <c r="DK195" s="104"/>
      <c r="DL195" s="104"/>
      <c r="DM195" s="104"/>
      <c r="DN195" s="104"/>
      <c r="DO195" s="104"/>
      <c r="DP195" s="104"/>
      <c r="DQ195" s="104"/>
      <c r="DR195" s="104"/>
      <c r="DS195" s="104"/>
      <c r="DT195" s="104"/>
      <c r="DU195" s="104"/>
      <c r="DV195" s="104"/>
    </row>
    <row r="196" spans="103:126" ht="12.75" customHeight="1" x14ac:dyDescent="0.15">
      <c r="CY196" s="117"/>
      <c r="CZ196" s="104"/>
      <c r="DA196" s="104"/>
      <c r="DB196" s="104"/>
      <c r="DC196" s="104"/>
      <c r="DD196" s="104"/>
      <c r="DE196" s="104"/>
      <c r="DF196" s="104"/>
      <c r="DG196" s="104"/>
      <c r="DH196" s="104"/>
      <c r="DI196" s="104"/>
      <c r="DJ196" s="104"/>
      <c r="DK196" s="104"/>
      <c r="DL196" s="104"/>
      <c r="DM196" s="104"/>
      <c r="DN196" s="104"/>
      <c r="DO196" s="104"/>
      <c r="DP196" s="104"/>
      <c r="DQ196" s="104"/>
      <c r="DR196" s="104"/>
      <c r="DS196" s="104"/>
      <c r="DT196" s="104"/>
      <c r="DU196" s="104"/>
      <c r="DV196" s="104"/>
    </row>
    <row r="197" spans="103:126" ht="12.75" customHeight="1" x14ac:dyDescent="0.15">
      <c r="CY197" s="117"/>
      <c r="CZ197" s="104"/>
      <c r="DA197" s="104"/>
      <c r="DB197" s="104"/>
      <c r="DC197" s="104"/>
      <c r="DD197" s="104"/>
      <c r="DE197" s="104"/>
      <c r="DF197" s="104"/>
      <c r="DG197" s="104"/>
      <c r="DH197" s="104"/>
      <c r="DI197" s="104"/>
      <c r="DJ197" s="104"/>
      <c r="DK197" s="104"/>
      <c r="DL197" s="104"/>
      <c r="DM197" s="104"/>
      <c r="DN197" s="104"/>
      <c r="DO197" s="104"/>
      <c r="DP197" s="104"/>
      <c r="DQ197" s="104"/>
      <c r="DR197" s="104"/>
      <c r="DS197" s="104"/>
      <c r="DT197" s="104"/>
      <c r="DU197" s="104"/>
      <c r="DV197" s="104"/>
    </row>
    <row r="198" spans="103:126" ht="12.75" customHeight="1" x14ac:dyDescent="0.15">
      <c r="CY198" s="117"/>
      <c r="CZ198" s="104"/>
      <c r="DA198" s="104"/>
      <c r="DB198" s="104"/>
      <c r="DC198" s="104"/>
      <c r="DD198" s="104"/>
      <c r="DE198" s="104"/>
      <c r="DF198" s="104"/>
      <c r="DG198" s="104"/>
      <c r="DH198" s="104"/>
      <c r="DI198" s="104"/>
      <c r="DJ198" s="104"/>
      <c r="DK198" s="104"/>
      <c r="DL198" s="104"/>
      <c r="DM198" s="104"/>
      <c r="DN198" s="104"/>
      <c r="DO198" s="104"/>
      <c r="DP198" s="104"/>
      <c r="DQ198" s="104"/>
      <c r="DR198" s="104"/>
      <c r="DS198" s="104"/>
      <c r="DT198" s="104"/>
      <c r="DU198" s="104"/>
      <c r="DV198" s="104"/>
    </row>
    <row r="199" spans="103:126" ht="12.75" customHeight="1" x14ac:dyDescent="0.15">
      <c r="CY199" s="117"/>
      <c r="CZ199" s="104"/>
      <c r="DA199" s="104"/>
      <c r="DB199" s="104"/>
      <c r="DC199" s="104"/>
      <c r="DD199" s="104"/>
      <c r="DE199" s="104"/>
      <c r="DF199" s="104"/>
      <c r="DG199" s="104"/>
      <c r="DH199" s="104"/>
      <c r="DI199" s="104"/>
      <c r="DJ199" s="104"/>
      <c r="DK199" s="104"/>
      <c r="DL199" s="104"/>
      <c r="DM199" s="104"/>
      <c r="DN199" s="104"/>
      <c r="DO199" s="104"/>
      <c r="DP199" s="104"/>
      <c r="DQ199" s="104"/>
      <c r="DR199" s="104"/>
      <c r="DS199" s="104"/>
      <c r="DT199" s="104"/>
      <c r="DU199" s="104"/>
      <c r="DV199" s="104"/>
    </row>
    <row r="200" spans="103:126" ht="12.75" customHeight="1" x14ac:dyDescent="0.15">
      <c r="CY200" s="117"/>
      <c r="CZ200" s="104"/>
      <c r="DA200" s="104"/>
      <c r="DB200" s="104"/>
      <c r="DC200" s="104"/>
      <c r="DD200" s="104"/>
      <c r="DE200" s="104"/>
      <c r="DF200" s="104"/>
      <c r="DG200" s="104"/>
      <c r="DH200" s="104"/>
      <c r="DI200" s="104"/>
      <c r="DJ200" s="104"/>
      <c r="DK200" s="104"/>
      <c r="DL200" s="104"/>
      <c r="DM200" s="104"/>
      <c r="DN200" s="104"/>
      <c r="DO200" s="104"/>
      <c r="DP200" s="104"/>
      <c r="DQ200" s="104"/>
      <c r="DR200" s="104"/>
      <c r="DS200" s="104"/>
      <c r="DT200" s="104"/>
      <c r="DU200" s="104"/>
      <c r="DV200" s="104"/>
    </row>
    <row r="201" spans="103:126" ht="12.75" customHeight="1" x14ac:dyDescent="0.15">
      <c r="CY201" s="117"/>
      <c r="CZ201" s="104"/>
      <c r="DA201" s="104"/>
      <c r="DB201" s="104"/>
      <c r="DC201" s="104"/>
      <c r="DD201" s="104"/>
      <c r="DE201" s="104"/>
      <c r="DF201" s="104"/>
      <c r="DG201" s="104"/>
      <c r="DH201" s="104"/>
      <c r="DI201" s="104"/>
      <c r="DJ201" s="104"/>
      <c r="DK201" s="104"/>
      <c r="DL201" s="104"/>
      <c r="DM201" s="104"/>
      <c r="DN201" s="104"/>
      <c r="DO201" s="104"/>
      <c r="DP201" s="104"/>
      <c r="DQ201" s="104"/>
      <c r="DR201" s="104"/>
      <c r="DS201" s="104"/>
      <c r="DT201" s="104"/>
      <c r="DU201" s="104"/>
      <c r="DV201" s="104"/>
    </row>
    <row r="202" spans="103:126" ht="12.75" customHeight="1" x14ac:dyDescent="0.15">
      <c r="CY202" s="117"/>
      <c r="CZ202" s="104"/>
      <c r="DA202" s="104"/>
      <c r="DB202" s="104"/>
      <c r="DC202" s="104"/>
      <c r="DD202" s="104"/>
      <c r="DE202" s="104"/>
      <c r="DF202" s="104"/>
      <c r="DG202" s="104"/>
      <c r="DH202" s="104"/>
      <c r="DI202" s="104"/>
      <c r="DJ202" s="104"/>
      <c r="DK202" s="104"/>
      <c r="DL202" s="104"/>
      <c r="DM202" s="104"/>
      <c r="DN202" s="104"/>
      <c r="DO202" s="104"/>
      <c r="DP202" s="104"/>
      <c r="DQ202" s="104"/>
      <c r="DR202" s="104"/>
      <c r="DS202" s="104"/>
      <c r="DT202" s="104"/>
      <c r="DU202" s="104"/>
      <c r="DV202" s="104"/>
    </row>
    <row r="203" spans="103:126" ht="12.75" customHeight="1" x14ac:dyDescent="0.15">
      <c r="CY203" s="117"/>
      <c r="CZ203" s="104"/>
      <c r="DA203" s="104"/>
      <c r="DB203" s="104"/>
      <c r="DC203" s="104"/>
      <c r="DD203" s="104"/>
      <c r="DE203" s="104"/>
      <c r="DF203" s="104"/>
      <c r="DG203" s="104"/>
      <c r="DH203" s="104"/>
      <c r="DI203" s="104"/>
      <c r="DJ203" s="104"/>
      <c r="DK203" s="104"/>
      <c r="DL203" s="104"/>
      <c r="DM203" s="104"/>
      <c r="DN203" s="104"/>
      <c r="DO203" s="104"/>
      <c r="DP203" s="104"/>
      <c r="DQ203" s="104"/>
      <c r="DR203" s="104"/>
      <c r="DS203" s="104"/>
      <c r="DT203" s="104"/>
      <c r="DU203" s="104"/>
      <c r="DV203" s="104"/>
    </row>
    <row r="204" spans="103:126" ht="12.75" customHeight="1" x14ac:dyDescent="0.15">
      <c r="CY204" s="117"/>
      <c r="CZ204" s="104"/>
      <c r="DA204" s="104"/>
      <c r="DB204" s="104"/>
      <c r="DC204" s="104"/>
      <c r="DD204" s="104"/>
      <c r="DE204" s="104"/>
      <c r="DF204" s="104"/>
      <c r="DG204" s="104"/>
      <c r="DH204" s="104"/>
      <c r="DI204" s="104"/>
      <c r="DJ204" s="104"/>
      <c r="DK204" s="104"/>
      <c r="DL204" s="104"/>
      <c r="DM204" s="104"/>
      <c r="DN204" s="104"/>
      <c r="DO204" s="104"/>
      <c r="DP204" s="104"/>
      <c r="DQ204" s="104"/>
      <c r="DR204" s="104"/>
      <c r="DS204" s="104"/>
      <c r="DT204" s="104"/>
      <c r="DU204" s="104"/>
      <c r="DV204" s="104"/>
    </row>
    <row r="205" spans="103:126" ht="12.75" customHeight="1" x14ac:dyDescent="0.15">
      <c r="CY205" s="117"/>
      <c r="CZ205" s="104"/>
      <c r="DA205" s="104"/>
      <c r="DB205" s="104"/>
      <c r="DC205" s="104"/>
      <c r="DD205" s="104"/>
      <c r="DE205" s="104"/>
      <c r="DF205" s="104"/>
      <c r="DG205" s="104"/>
      <c r="DH205" s="104"/>
      <c r="DI205" s="104"/>
      <c r="DJ205" s="104"/>
      <c r="DK205" s="104"/>
      <c r="DL205" s="104"/>
      <c r="DM205" s="104"/>
      <c r="DN205" s="104"/>
      <c r="DO205" s="104"/>
      <c r="DP205" s="104"/>
      <c r="DQ205" s="104"/>
      <c r="DR205" s="104"/>
      <c r="DS205" s="104"/>
      <c r="DT205" s="104"/>
      <c r="DU205" s="104"/>
      <c r="DV205" s="104"/>
    </row>
    <row r="206" spans="103:126" ht="12.75" customHeight="1" x14ac:dyDescent="0.15">
      <c r="CY206" s="117"/>
      <c r="CZ206" s="104"/>
      <c r="DA206" s="104"/>
      <c r="DB206" s="104"/>
      <c r="DC206" s="104"/>
      <c r="DD206" s="104"/>
      <c r="DE206" s="104"/>
      <c r="DF206" s="104"/>
      <c r="DG206" s="104"/>
      <c r="DH206" s="104"/>
      <c r="DI206" s="104"/>
      <c r="DJ206" s="104"/>
      <c r="DK206" s="104"/>
      <c r="DL206" s="104"/>
      <c r="DM206" s="104"/>
      <c r="DN206" s="104"/>
      <c r="DO206" s="104"/>
      <c r="DP206" s="104"/>
      <c r="DQ206" s="104"/>
      <c r="DR206" s="104"/>
      <c r="DS206" s="104"/>
      <c r="DT206" s="104"/>
      <c r="DU206" s="104"/>
      <c r="DV206" s="104"/>
    </row>
    <row r="207" spans="103:126" ht="12.75" customHeight="1" x14ac:dyDescent="0.15">
      <c r="CY207" s="117"/>
      <c r="CZ207" s="104"/>
      <c r="DA207" s="104"/>
      <c r="DB207" s="104"/>
      <c r="DC207" s="104"/>
      <c r="DD207" s="104"/>
      <c r="DE207" s="104"/>
      <c r="DF207" s="104"/>
      <c r="DG207" s="104"/>
      <c r="DH207" s="104"/>
      <c r="DI207" s="104"/>
      <c r="DJ207" s="104"/>
      <c r="DK207" s="104"/>
      <c r="DL207" s="104"/>
      <c r="DM207" s="104"/>
      <c r="DN207" s="104"/>
      <c r="DO207" s="104"/>
      <c r="DP207" s="104"/>
      <c r="DQ207" s="104"/>
      <c r="DR207" s="104"/>
      <c r="DS207" s="104"/>
      <c r="DT207" s="104"/>
      <c r="DU207" s="104"/>
      <c r="DV207" s="104"/>
    </row>
    <row r="208" spans="103:126" ht="12.75" customHeight="1" x14ac:dyDescent="0.15">
      <c r="CY208" s="117"/>
      <c r="CZ208" s="104"/>
      <c r="DA208" s="104"/>
      <c r="DB208" s="104"/>
      <c r="DC208" s="104"/>
      <c r="DD208" s="104"/>
      <c r="DE208" s="104"/>
      <c r="DF208" s="104"/>
      <c r="DG208" s="104"/>
      <c r="DH208" s="104"/>
      <c r="DI208" s="104"/>
      <c r="DJ208" s="104"/>
      <c r="DK208" s="104"/>
      <c r="DL208" s="104"/>
      <c r="DM208" s="104"/>
      <c r="DN208" s="104"/>
      <c r="DO208" s="104"/>
      <c r="DP208" s="104"/>
      <c r="DQ208" s="104"/>
      <c r="DR208" s="104"/>
      <c r="DS208" s="104"/>
      <c r="DT208" s="104"/>
      <c r="DU208" s="104"/>
      <c r="DV208" s="104"/>
    </row>
    <row r="209" spans="103:126" ht="12.75" customHeight="1" x14ac:dyDescent="0.15">
      <c r="CY209" s="117"/>
      <c r="CZ209" s="104"/>
      <c r="DA209" s="104"/>
      <c r="DB209" s="104"/>
      <c r="DC209" s="104"/>
      <c r="DD209" s="104"/>
      <c r="DE209" s="104"/>
      <c r="DF209" s="104"/>
      <c r="DG209" s="104"/>
      <c r="DH209" s="104"/>
      <c r="DI209" s="104"/>
      <c r="DJ209" s="104"/>
      <c r="DK209" s="104"/>
      <c r="DL209" s="104"/>
      <c r="DM209" s="104"/>
      <c r="DN209" s="104"/>
      <c r="DO209" s="104"/>
      <c r="DP209" s="104"/>
      <c r="DQ209" s="104"/>
      <c r="DR209" s="104"/>
      <c r="DS209" s="104"/>
      <c r="DT209" s="104"/>
      <c r="DU209" s="104"/>
      <c r="DV209" s="104"/>
    </row>
    <row r="210" spans="103:126" ht="12.75" customHeight="1" x14ac:dyDescent="0.15">
      <c r="CY210" s="117"/>
      <c r="CZ210" s="104"/>
      <c r="DA210" s="104"/>
      <c r="DB210" s="104"/>
      <c r="DC210" s="104"/>
      <c r="DD210" s="104"/>
      <c r="DE210" s="104"/>
      <c r="DF210" s="104"/>
      <c r="DG210" s="104"/>
      <c r="DH210" s="104"/>
      <c r="DI210" s="104"/>
      <c r="DJ210" s="104"/>
      <c r="DK210" s="104"/>
      <c r="DL210" s="104"/>
      <c r="DM210" s="104"/>
      <c r="DN210" s="104"/>
      <c r="DO210" s="104"/>
      <c r="DP210" s="104"/>
      <c r="DQ210" s="104"/>
      <c r="DR210" s="104"/>
      <c r="DS210" s="104"/>
      <c r="DT210" s="104"/>
      <c r="DU210" s="104"/>
      <c r="DV210" s="104"/>
    </row>
    <row r="211" spans="103:126" ht="12.75" customHeight="1" x14ac:dyDescent="0.15">
      <c r="CY211" s="117"/>
      <c r="CZ211" s="104"/>
      <c r="DA211" s="104"/>
      <c r="DB211" s="104"/>
      <c r="DC211" s="104"/>
      <c r="DD211" s="104"/>
      <c r="DE211" s="104"/>
      <c r="DF211" s="104"/>
      <c r="DG211" s="104"/>
      <c r="DH211" s="104"/>
      <c r="DI211" s="104"/>
      <c r="DJ211" s="104"/>
      <c r="DK211" s="104"/>
      <c r="DL211" s="104"/>
      <c r="DM211" s="104"/>
      <c r="DN211" s="104"/>
      <c r="DO211" s="104"/>
      <c r="DP211" s="104"/>
      <c r="DQ211" s="104"/>
      <c r="DR211" s="104"/>
      <c r="DS211" s="104"/>
      <c r="DT211" s="104"/>
      <c r="DU211" s="104"/>
      <c r="DV211" s="104"/>
    </row>
    <row r="212" spans="103:126" ht="12.75" customHeight="1" x14ac:dyDescent="0.15">
      <c r="CY212" s="117"/>
      <c r="CZ212" s="104"/>
      <c r="DA212" s="104"/>
      <c r="DB212" s="104"/>
      <c r="DC212" s="104"/>
      <c r="DD212" s="104"/>
      <c r="DE212" s="104"/>
      <c r="DF212" s="104"/>
      <c r="DG212" s="104"/>
      <c r="DH212" s="104"/>
      <c r="DI212" s="104"/>
      <c r="DJ212" s="104"/>
      <c r="DK212" s="104"/>
      <c r="DL212" s="104"/>
      <c r="DM212" s="104"/>
      <c r="DN212" s="104"/>
      <c r="DO212" s="104"/>
      <c r="DP212" s="104"/>
      <c r="DQ212" s="104"/>
      <c r="DR212" s="104"/>
      <c r="DS212" s="104"/>
      <c r="DT212" s="104"/>
      <c r="DU212" s="104"/>
      <c r="DV212" s="104"/>
    </row>
    <row r="213" spans="103:126" ht="12.75" customHeight="1" x14ac:dyDescent="0.15">
      <c r="CY213" s="117"/>
      <c r="CZ213" s="104"/>
      <c r="DA213" s="104"/>
      <c r="DB213" s="104"/>
      <c r="DC213" s="104"/>
      <c r="DD213" s="104"/>
      <c r="DE213" s="104"/>
      <c r="DF213" s="104"/>
      <c r="DG213" s="104"/>
      <c r="DH213" s="104"/>
      <c r="DI213" s="104"/>
      <c r="DJ213" s="104"/>
      <c r="DK213" s="104"/>
      <c r="DL213" s="104"/>
      <c r="DM213" s="104"/>
      <c r="DN213" s="104"/>
      <c r="DO213" s="104"/>
      <c r="DP213" s="104"/>
      <c r="DQ213" s="104"/>
      <c r="DR213" s="104"/>
      <c r="DS213" s="104"/>
      <c r="DT213" s="104"/>
      <c r="DU213" s="104"/>
      <c r="DV213" s="104"/>
    </row>
    <row r="214" spans="103:126" ht="12.75" customHeight="1" x14ac:dyDescent="0.15">
      <c r="CY214" s="117"/>
      <c r="CZ214" s="104"/>
      <c r="DA214" s="104"/>
      <c r="DB214" s="104"/>
      <c r="DC214" s="104"/>
      <c r="DD214" s="104"/>
      <c r="DE214" s="104"/>
      <c r="DF214" s="104"/>
      <c r="DG214" s="104"/>
      <c r="DH214" s="104"/>
      <c r="DI214" s="104"/>
      <c r="DJ214" s="104"/>
      <c r="DK214" s="104"/>
      <c r="DL214" s="104"/>
      <c r="DM214" s="104"/>
      <c r="DN214" s="104"/>
      <c r="DO214" s="104"/>
      <c r="DP214" s="104"/>
      <c r="DQ214" s="104"/>
      <c r="DR214" s="104"/>
      <c r="DS214" s="104"/>
      <c r="DT214" s="104"/>
      <c r="DU214" s="104"/>
      <c r="DV214" s="104"/>
    </row>
    <row r="215" spans="103:126" ht="12.75" customHeight="1" x14ac:dyDescent="0.15">
      <c r="CY215" s="117"/>
      <c r="CZ215" s="104"/>
      <c r="DA215" s="104"/>
      <c r="DB215" s="104"/>
      <c r="DC215" s="104"/>
      <c r="DD215" s="104"/>
      <c r="DE215" s="104"/>
      <c r="DF215" s="104"/>
      <c r="DG215" s="104"/>
      <c r="DH215" s="104"/>
      <c r="DI215" s="104"/>
      <c r="DJ215" s="104"/>
      <c r="DK215" s="104"/>
      <c r="DL215" s="104"/>
      <c r="DM215" s="104"/>
      <c r="DN215" s="104"/>
      <c r="DO215" s="104"/>
      <c r="DP215" s="104"/>
      <c r="DQ215" s="104"/>
      <c r="DR215" s="104"/>
      <c r="DS215" s="104"/>
      <c r="DT215" s="104"/>
      <c r="DU215" s="104"/>
      <c r="DV215" s="104"/>
    </row>
    <row r="216" spans="103:126" ht="12.75" customHeight="1" x14ac:dyDescent="0.15">
      <c r="CY216" s="117"/>
      <c r="CZ216" s="104"/>
      <c r="DA216" s="104"/>
      <c r="DB216" s="104"/>
      <c r="DC216" s="104"/>
      <c r="DD216" s="104"/>
      <c r="DE216" s="104"/>
      <c r="DF216" s="104"/>
      <c r="DG216" s="104"/>
      <c r="DH216" s="104"/>
      <c r="DI216" s="104"/>
      <c r="DJ216" s="104"/>
      <c r="DK216" s="104"/>
      <c r="DL216" s="104"/>
      <c r="DM216" s="104"/>
      <c r="DN216" s="104"/>
      <c r="DO216" s="104"/>
      <c r="DP216" s="104"/>
      <c r="DQ216" s="104"/>
      <c r="DR216" s="104"/>
      <c r="DS216" s="104"/>
      <c r="DT216" s="104"/>
      <c r="DU216" s="104"/>
      <c r="DV216" s="104"/>
    </row>
    <row r="217" spans="103:126" ht="12.75" customHeight="1" x14ac:dyDescent="0.15">
      <c r="CY217" s="117"/>
      <c r="CZ217" s="104"/>
      <c r="DA217" s="104"/>
      <c r="DB217" s="104"/>
      <c r="DC217" s="104"/>
      <c r="DD217" s="104"/>
      <c r="DE217" s="104"/>
      <c r="DF217" s="104"/>
      <c r="DG217" s="104"/>
      <c r="DH217" s="104"/>
      <c r="DI217" s="104"/>
      <c r="DJ217" s="104"/>
      <c r="DK217" s="104"/>
      <c r="DL217" s="104"/>
      <c r="DM217" s="104"/>
      <c r="DN217" s="104"/>
      <c r="DO217" s="104"/>
      <c r="DP217" s="104"/>
      <c r="DQ217" s="104"/>
      <c r="DR217" s="104"/>
      <c r="DS217" s="104"/>
      <c r="DT217" s="104"/>
      <c r="DU217" s="104"/>
      <c r="DV217" s="104"/>
    </row>
    <row r="218" spans="103:126" ht="12.75" customHeight="1" x14ac:dyDescent="0.15">
      <c r="CY218" s="117"/>
      <c r="CZ218" s="104"/>
      <c r="DA218" s="104"/>
      <c r="DB218" s="104"/>
      <c r="DC218" s="104"/>
      <c r="DD218" s="104"/>
      <c r="DE218" s="104"/>
      <c r="DF218" s="104"/>
      <c r="DG218" s="104"/>
      <c r="DH218" s="104"/>
      <c r="DI218" s="104"/>
      <c r="DJ218" s="104"/>
      <c r="DK218" s="104"/>
      <c r="DL218" s="104"/>
      <c r="DM218" s="104"/>
      <c r="DN218" s="104"/>
      <c r="DO218" s="104"/>
      <c r="DP218" s="104"/>
      <c r="DQ218" s="104"/>
      <c r="DR218" s="104"/>
      <c r="DS218" s="104"/>
      <c r="DT218" s="104"/>
      <c r="DU218" s="104"/>
      <c r="DV218" s="104"/>
    </row>
    <row r="219" spans="103:126" ht="12.75" customHeight="1" x14ac:dyDescent="0.15">
      <c r="CY219" s="117"/>
      <c r="CZ219" s="104"/>
      <c r="DA219" s="104"/>
      <c r="DB219" s="104"/>
      <c r="DC219" s="104"/>
      <c r="DD219" s="104"/>
      <c r="DE219" s="104"/>
      <c r="DF219" s="104"/>
      <c r="DG219" s="104"/>
      <c r="DH219" s="104"/>
      <c r="DI219" s="104"/>
      <c r="DJ219" s="104"/>
      <c r="DK219" s="104"/>
      <c r="DL219" s="104"/>
      <c r="DM219" s="104"/>
      <c r="DN219" s="104"/>
      <c r="DO219" s="104"/>
      <c r="DP219" s="104"/>
      <c r="DQ219" s="104"/>
      <c r="DR219" s="104"/>
      <c r="DS219" s="104"/>
      <c r="DT219" s="104"/>
      <c r="DU219" s="104"/>
      <c r="DV219" s="104"/>
    </row>
    <row r="220" spans="103:126" ht="12.75" customHeight="1" x14ac:dyDescent="0.15">
      <c r="CY220" s="117"/>
      <c r="CZ220" s="104"/>
      <c r="DA220" s="104"/>
      <c r="DB220" s="104"/>
      <c r="DC220" s="104"/>
      <c r="DD220" s="104"/>
      <c r="DE220" s="104"/>
      <c r="DF220" s="104"/>
      <c r="DG220" s="104"/>
      <c r="DH220" s="104"/>
      <c r="DI220" s="104"/>
      <c r="DJ220" s="104"/>
      <c r="DK220" s="104"/>
      <c r="DL220" s="104"/>
      <c r="DM220" s="104"/>
      <c r="DN220" s="104"/>
      <c r="DO220" s="104"/>
      <c r="DP220" s="104"/>
      <c r="DQ220" s="104"/>
      <c r="DR220" s="104"/>
      <c r="DS220" s="104"/>
      <c r="DT220" s="104"/>
      <c r="DU220" s="104"/>
      <c r="DV220" s="104"/>
    </row>
    <row r="221" spans="103:126" ht="12.75" customHeight="1" x14ac:dyDescent="0.15">
      <c r="CY221" s="117"/>
      <c r="CZ221" s="104"/>
      <c r="DA221" s="104"/>
      <c r="DB221" s="104"/>
      <c r="DC221" s="104"/>
      <c r="DD221" s="104"/>
      <c r="DE221" s="104"/>
      <c r="DF221" s="104"/>
      <c r="DG221" s="104"/>
      <c r="DH221" s="104"/>
      <c r="DI221" s="104"/>
      <c r="DJ221" s="104"/>
      <c r="DK221" s="104"/>
      <c r="DL221" s="104"/>
      <c r="DM221" s="104"/>
      <c r="DN221" s="104"/>
      <c r="DO221" s="104"/>
      <c r="DP221" s="104"/>
      <c r="DQ221" s="104"/>
      <c r="DR221" s="104"/>
      <c r="DS221" s="104"/>
      <c r="DT221" s="104"/>
      <c r="DU221" s="104"/>
      <c r="DV221" s="104"/>
    </row>
    <row r="222" spans="103:126" ht="12.75" customHeight="1" x14ac:dyDescent="0.15">
      <c r="CY222" s="117"/>
      <c r="CZ222" s="104"/>
      <c r="DA222" s="104"/>
      <c r="DB222" s="104"/>
      <c r="DC222" s="104"/>
      <c r="DD222" s="104"/>
      <c r="DE222" s="104"/>
      <c r="DF222" s="104"/>
      <c r="DG222" s="104"/>
      <c r="DH222" s="104"/>
      <c r="DI222" s="104"/>
      <c r="DJ222" s="104"/>
      <c r="DK222" s="104"/>
      <c r="DL222" s="104"/>
      <c r="DM222" s="104"/>
      <c r="DN222" s="104"/>
      <c r="DO222" s="104"/>
      <c r="DP222" s="104"/>
      <c r="DQ222" s="104"/>
      <c r="DR222" s="104"/>
      <c r="DS222" s="104"/>
      <c r="DT222" s="104"/>
      <c r="DU222" s="104"/>
      <c r="DV222" s="104"/>
    </row>
    <row r="223" spans="103:126" ht="12.75" customHeight="1" x14ac:dyDescent="0.15">
      <c r="CY223" s="117"/>
      <c r="CZ223" s="104"/>
      <c r="DA223" s="104"/>
      <c r="DB223" s="104"/>
      <c r="DC223" s="104"/>
      <c r="DD223" s="104"/>
      <c r="DE223" s="104"/>
      <c r="DF223" s="104"/>
      <c r="DG223" s="104"/>
      <c r="DH223" s="104"/>
      <c r="DI223" s="104"/>
      <c r="DJ223" s="104"/>
      <c r="DK223" s="104"/>
      <c r="DL223" s="104"/>
      <c r="DM223" s="104"/>
      <c r="DN223" s="104"/>
      <c r="DO223" s="104"/>
      <c r="DP223" s="104"/>
      <c r="DQ223" s="104"/>
      <c r="DR223" s="104"/>
      <c r="DS223" s="104"/>
      <c r="DT223" s="104"/>
      <c r="DU223" s="104"/>
      <c r="DV223" s="104"/>
    </row>
    <row r="224" spans="103:126" ht="12.75" customHeight="1" x14ac:dyDescent="0.15">
      <c r="CY224" s="117"/>
      <c r="CZ224" s="104"/>
      <c r="DA224" s="104"/>
      <c r="DB224" s="104"/>
      <c r="DC224" s="104"/>
      <c r="DD224" s="104"/>
      <c r="DE224" s="104"/>
      <c r="DF224" s="104"/>
      <c r="DG224" s="104"/>
      <c r="DH224" s="104"/>
      <c r="DI224" s="104"/>
      <c r="DJ224" s="104"/>
      <c r="DK224" s="104"/>
      <c r="DL224" s="104"/>
      <c r="DM224" s="104"/>
      <c r="DN224" s="104"/>
      <c r="DO224" s="104"/>
      <c r="DP224" s="104"/>
      <c r="DQ224" s="104"/>
      <c r="DR224" s="104"/>
      <c r="DS224" s="104"/>
      <c r="DT224" s="104"/>
      <c r="DU224" s="104"/>
      <c r="DV224" s="104"/>
    </row>
    <row r="225" spans="103:126" ht="12.75" customHeight="1" x14ac:dyDescent="0.15">
      <c r="CY225" s="117"/>
      <c r="CZ225" s="104"/>
      <c r="DA225" s="104"/>
      <c r="DB225" s="104"/>
      <c r="DC225" s="104"/>
      <c r="DD225" s="104"/>
      <c r="DE225" s="104"/>
      <c r="DF225" s="104"/>
      <c r="DG225" s="104"/>
      <c r="DH225" s="104"/>
      <c r="DI225" s="104"/>
      <c r="DJ225" s="104"/>
      <c r="DK225" s="104"/>
      <c r="DL225" s="104"/>
      <c r="DM225" s="104"/>
      <c r="DN225" s="104"/>
      <c r="DO225" s="104"/>
      <c r="DP225" s="104"/>
      <c r="DQ225" s="104"/>
      <c r="DR225" s="104"/>
      <c r="DS225" s="104"/>
      <c r="DT225" s="104"/>
      <c r="DU225" s="104"/>
      <c r="DV225" s="104"/>
    </row>
    <row r="226" spans="103:126" ht="12.75" customHeight="1" x14ac:dyDescent="0.15">
      <c r="CY226" s="117"/>
      <c r="CZ226" s="104"/>
      <c r="DA226" s="104"/>
      <c r="DB226" s="104"/>
      <c r="DC226" s="104"/>
      <c r="DD226" s="104"/>
      <c r="DE226" s="104"/>
      <c r="DF226" s="104"/>
      <c r="DG226" s="104"/>
      <c r="DH226" s="104"/>
      <c r="DI226" s="104"/>
      <c r="DJ226" s="104"/>
      <c r="DK226" s="104"/>
      <c r="DL226" s="104"/>
      <c r="DM226" s="104"/>
      <c r="DN226" s="104"/>
      <c r="DO226" s="104"/>
      <c r="DP226" s="104"/>
      <c r="DQ226" s="104"/>
      <c r="DR226" s="104"/>
      <c r="DS226" s="104"/>
      <c r="DT226" s="104"/>
      <c r="DU226" s="104"/>
      <c r="DV226" s="104"/>
    </row>
    <row r="227" spans="103:126" ht="12.75" customHeight="1" x14ac:dyDescent="0.15">
      <c r="CY227" s="117"/>
      <c r="CZ227" s="104"/>
      <c r="DA227" s="104"/>
      <c r="DB227" s="104"/>
      <c r="DC227" s="104"/>
      <c r="DD227" s="104"/>
      <c r="DE227" s="104"/>
      <c r="DF227" s="104"/>
      <c r="DG227" s="104"/>
      <c r="DH227" s="104"/>
      <c r="DI227" s="104"/>
      <c r="DJ227" s="104"/>
      <c r="DK227" s="104"/>
      <c r="DL227" s="104"/>
      <c r="DM227" s="104"/>
      <c r="DN227" s="104"/>
      <c r="DO227" s="104"/>
      <c r="DP227" s="104"/>
      <c r="DQ227" s="104"/>
      <c r="DR227" s="104"/>
      <c r="DS227" s="104"/>
      <c r="DT227" s="104"/>
      <c r="DU227" s="104"/>
      <c r="DV227" s="104"/>
    </row>
    <row r="228" spans="103:126" ht="12.75" customHeight="1" x14ac:dyDescent="0.15">
      <c r="CY228" s="117"/>
      <c r="CZ228" s="104"/>
      <c r="DA228" s="104"/>
      <c r="DB228" s="104"/>
      <c r="DC228" s="104"/>
      <c r="DD228" s="104"/>
      <c r="DE228" s="104"/>
      <c r="DF228" s="104"/>
      <c r="DG228" s="104"/>
      <c r="DH228" s="104"/>
      <c r="DI228" s="104"/>
      <c r="DJ228" s="104"/>
      <c r="DK228" s="104"/>
      <c r="DL228" s="104"/>
      <c r="DM228" s="104"/>
      <c r="DN228" s="104"/>
      <c r="DO228" s="104"/>
      <c r="DP228" s="104"/>
      <c r="DQ228" s="104"/>
      <c r="DR228" s="104"/>
      <c r="DS228" s="104"/>
      <c r="DT228" s="104"/>
      <c r="DU228" s="104"/>
      <c r="DV228" s="104"/>
    </row>
    <row r="229" spans="103:126" ht="12.75" customHeight="1" x14ac:dyDescent="0.15">
      <c r="CY229" s="117"/>
      <c r="CZ229" s="104"/>
      <c r="DA229" s="104"/>
      <c r="DB229" s="104"/>
      <c r="DC229" s="104"/>
      <c r="DD229" s="104"/>
      <c r="DE229" s="104"/>
      <c r="DF229" s="104"/>
      <c r="DG229" s="104"/>
      <c r="DH229" s="104"/>
      <c r="DI229" s="104"/>
      <c r="DJ229" s="104"/>
      <c r="DK229" s="104"/>
      <c r="DL229" s="104"/>
      <c r="DM229" s="104"/>
      <c r="DN229" s="104"/>
      <c r="DO229" s="104"/>
      <c r="DP229" s="104"/>
      <c r="DQ229" s="104"/>
      <c r="DR229" s="104"/>
      <c r="DS229" s="104"/>
      <c r="DT229" s="104"/>
      <c r="DU229" s="104"/>
      <c r="DV229" s="104"/>
    </row>
    <row r="230" spans="103:126" ht="12.75" customHeight="1" x14ac:dyDescent="0.15">
      <c r="CY230" s="117"/>
      <c r="CZ230" s="104"/>
      <c r="DA230" s="104"/>
      <c r="DB230" s="104"/>
      <c r="DC230" s="104"/>
      <c r="DD230" s="104"/>
      <c r="DE230" s="104"/>
      <c r="DF230" s="104"/>
      <c r="DG230" s="104"/>
      <c r="DH230" s="104"/>
      <c r="DI230" s="104"/>
      <c r="DJ230" s="104"/>
      <c r="DK230" s="104"/>
      <c r="DL230" s="104"/>
      <c r="DM230" s="104"/>
      <c r="DN230" s="104"/>
      <c r="DO230" s="104"/>
      <c r="DP230" s="104"/>
      <c r="DQ230" s="104"/>
      <c r="DR230" s="104"/>
      <c r="DS230" s="104"/>
      <c r="DT230" s="104"/>
      <c r="DU230" s="104"/>
      <c r="DV230" s="104"/>
    </row>
    <row r="231" spans="103:126" ht="12.75" customHeight="1" x14ac:dyDescent="0.15">
      <c r="CY231" s="117"/>
      <c r="CZ231" s="104"/>
      <c r="DA231" s="104"/>
      <c r="DB231" s="104"/>
      <c r="DC231" s="104"/>
      <c r="DD231" s="104"/>
      <c r="DE231" s="104"/>
      <c r="DF231" s="104"/>
      <c r="DG231" s="104"/>
      <c r="DH231" s="104"/>
      <c r="DI231" s="104"/>
      <c r="DJ231" s="104"/>
      <c r="DK231" s="104"/>
      <c r="DL231" s="104"/>
      <c r="DM231" s="104"/>
      <c r="DN231" s="104"/>
      <c r="DO231" s="104"/>
      <c r="DP231" s="104"/>
      <c r="DQ231" s="104"/>
      <c r="DR231" s="104"/>
      <c r="DS231" s="104"/>
      <c r="DT231" s="104"/>
      <c r="DU231" s="104"/>
      <c r="DV231" s="104"/>
    </row>
    <row r="232" spans="103:126" ht="12.75" customHeight="1" x14ac:dyDescent="0.15">
      <c r="CY232" s="117"/>
      <c r="CZ232" s="104"/>
      <c r="DA232" s="104"/>
      <c r="DB232" s="104"/>
      <c r="DC232" s="104"/>
      <c r="DD232" s="104"/>
      <c r="DE232" s="104"/>
      <c r="DF232" s="104"/>
      <c r="DG232" s="104"/>
      <c r="DH232" s="104"/>
      <c r="DI232" s="104"/>
      <c r="DJ232" s="104"/>
      <c r="DK232" s="104"/>
      <c r="DL232" s="104"/>
      <c r="DM232" s="104"/>
      <c r="DN232" s="104"/>
      <c r="DO232" s="104"/>
      <c r="DP232" s="104"/>
      <c r="DQ232" s="104"/>
      <c r="DR232" s="104"/>
      <c r="DS232" s="104"/>
      <c r="DT232" s="104"/>
      <c r="DU232" s="104"/>
      <c r="DV232" s="104"/>
    </row>
    <row r="233" spans="103:126" ht="12.75" customHeight="1" x14ac:dyDescent="0.15">
      <c r="CY233" s="117"/>
      <c r="CZ233" s="104"/>
      <c r="DA233" s="104"/>
      <c r="DB233" s="104"/>
      <c r="DC233" s="104"/>
      <c r="DD233" s="104"/>
      <c r="DE233" s="104"/>
      <c r="DF233" s="104"/>
      <c r="DG233" s="104"/>
      <c r="DH233" s="104"/>
      <c r="DI233" s="104"/>
      <c r="DJ233" s="104"/>
      <c r="DK233" s="104"/>
      <c r="DL233" s="104"/>
      <c r="DM233" s="104"/>
      <c r="DN233" s="104"/>
      <c r="DO233" s="104"/>
      <c r="DP233" s="104"/>
      <c r="DQ233" s="104"/>
      <c r="DR233" s="104"/>
      <c r="DS233" s="104"/>
      <c r="DT233" s="104"/>
      <c r="DU233" s="104"/>
      <c r="DV233" s="104"/>
    </row>
    <row r="234" spans="103:126" ht="12.75" customHeight="1" x14ac:dyDescent="0.15">
      <c r="CY234" s="117"/>
      <c r="CZ234" s="104"/>
      <c r="DA234" s="104"/>
      <c r="DB234" s="104"/>
      <c r="DC234" s="104"/>
      <c r="DD234" s="104"/>
      <c r="DE234" s="104"/>
      <c r="DF234" s="104"/>
      <c r="DG234" s="104"/>
      <c r="DH234" s="104"/>
      <c r="DI234" s="104"/>
      <c r="DJ234" s="104"/>
      <c r="DK234" s="104"/>
      <c r="DL234" s="104"/>
      <c r="DM234" s="104"/>
      <c r="DN234" s="104"/>
      <c r="DO234" s="104"/>
      <c r="DP234" s="104"/>
      <c r="DQ234" s="104"/>
      <c r="DR234" s="104"/>
      <c r="DS234" s="104"/>
      <c r="DT234" s="104"/>
      <c r="DU234" s="104"/>
      <c r="DV234" s="104"/>
    </row>
    <row r="235" spans="103:126" ht="12.75" customHeight="1" x14ac:dyDescent="0.15">
      <c r="CY235" s="117"/>
      <c r="CZ235" s="104"/>
      <c r="DA235" s="104"/>
      <c r="DB235" s="104"/>
      <c r="DC235" s="104"/>
      <c r="DD235" s="104"/>
      <c r="DE235" s="104"/>
      <c r="DF235" s="104"/>
      <c r="DG235" s="104"/>
      <c r="DH235" s="104"/>
      <c r="DI235" s="104"/>
      <c r="DJ235" s="104"/>
      <c r="DK235" s="104"/>
      <c r="DL235" s="104"/>
      <c r="DM235" s="104"/>
      <c r="DN235" s="104"/>
      <c r="DO235" s="104"/>
      <c r="DP235" s="104"/>
      <c r="DQ235" s="104"/>
      <c r="DR235" s="104"/>
      <c r="DS235" s="104"/>
      <c r="DT235" s="104"/>
      <c r="DU235" s="104"/>
      <c r="DV235" s="104"/>
    </row>
    <row r="236" spans="103:126" ht="12.75" customHeight="1" x14ac:dyDescent="0.15">
      <c r="CY236" s="117"/>
      <c r="CZ236" s="104"/>
      <c r="DA236" s="104"/>
      <c r="DB236" s="104"/>
      <c r="DC236" s="104"/>
      <c r="DD236" s="104"/>
      <c r="DE236" s="104"/>
      <c r="DF236" s="104"/>
      <c r="DG236" s="104"/>
      <c r="DH236" s="104"/>
      <c r="DI236" s="104"/>
      <c r="DJ236" s="104"/>
      <c r="DK236" s="104"/>
      <c r="DL236" s="104"/>
      <c r="DM236" s="104"/>
      <c r="DN236" s="104"/>
      <c r="DO236" s="104"/>
      <c r="DP236" s="104"/>
      <c r="DQ236" s="104"/>
      <c r="DR236" s="104"/>
      <c r="DS236" s="104"/>
      <c r="DT236" s="104"/>
      <c r="DU236" s="104"/>
      <c r="DV236" s="104"/>
    </row>
    <row r="237" spans="103:126" ht="12.75" customHeight="1" x14ac:dyDescent="0.15">
      <c r="CY237" s="117"/>
      <c r="CZ237" s="104"/>
      <c r="DA237" s="104"/>
      <c r="DB237" s="104"/>
      <c r="DC237" s="104"/>
      <c r="DD237" s="104"/>
      <c r="DE237" s="104"/>
      <c r="DF237" s="104"/>
      <c r="DG237" s="104"/>
      <c r="DH237" s="104"/>
      <c r="DI237" s="104"/>
      <c r="DJ237" s="104"/>
      <c r="DK237" s="104"/>
      <c r="DL237" s="104"/>
      <c r="DM237" s="104"/>
      <c r="DN237" s="104"/>
      <c r="DO237" s="104"/>
      <c r="DP237" s="104"/>
      <c r="DQ237" s="104"/>
      <c r="DR237" s="104"/>
      <c r="DS237" s="104"/>
      <c r="DT237" s="104"/>
      <c r="DU237" s="104"/>
      <c r="DV237" s="104"/>
    </row>
    <row r="238" spans="103:126" ht="12.75" customHeight="1" x14ac:dyDescent="0.15">
      <c r="CY238" s="117"/>
      <c r="CZ238" s="104"/>
      <c r="DA238" s="104"/>
      <c r="DB238" s="104"/>
      <c r="DC238" s="104"/>
      <c r="DD238" s="104"/>
      <c r="DE238" s="104"/>
      <c r="DF238" s="104"/>
      <c r="DG238" s="104"/>
      <c r="DH238" s="104"/>
      <c r="DI238" s="104"/>
      <c r="DJ238" s="104"/>
      <c r="DK238" s="104"/>
      <c r="DL238" s="104"/>
      <c r="DM238" s="104"/>
      <c r="DN238" s="104"/>
      <c r="DO238" s="104"/>
      <c r="DP238" s="104"/>
      <c r="DQ238" s="104"/>
      <c r="DR238" s="104"/>
      <c r="DS238" s="104"/>
      <c r="DT238" s="104"/>
      <c r="DU238" s="104"/>
      <c r="DV238" s="104"/>
    </row>
    <row r="239" spans="103:126" ht="12.75" customHeight="1" x14ac:dyDescent="0.15">
      <c r="CY239" s="117"/>
      <c r="CZ239" s="104"/>
      <c r="DA239" s="104"/>
      <c r="DB239" s="104"/>
      <c r="DC239" s="104"/>
      <c r="DD239" s="104"/>
      <c r="DE239" s="104"/>
      <c r="DF239" s="104"/>
      <c r="DG239" s="104"/>
      <c r="DH239" s="104"/>
      <c r="DI239" s="104"/>
      <c r="DJ239" s="104"/>
      <c r="DK239" s="104"/>
      <c r="DL239" s="104"/>
      <c r="DM239" s="104"/>
      <c r="DN239" s="104"/>
      <c r="DO239" s="104"/>
      <c r="DP239" s="104"/>
      <c r="DQ239" s="104"/>
      <c r="DR239" s="104"/>
      <c r="DS239" s="104"/>
      <c r="DT239" s="104"/>
      <c r="DU239" s="104"/>
      <c r="DV239" s="104"/>
    </row>
    <row r="240" spans="103:126" ht="12.75" customHeight="1" x14ac:dyDescent="0.15">
      <c r="CY240" s="117"/>
      <c r="CZ240" s="104"/>
      <c r="DA240" s="104"/>
      <c r="DB240" s="104"/>
      <c r="DC240" s="104"/>
      <c r="DD240" s="104"/>
      <c r="DE240" s="104"/>
      <c r="DF240" s="104"/>
      <c r="DG240" s="104"/>
      <c r="DH240" s="104"/>
      <c r="DI240" s="104"/>
      <c r="DJ240" s="104"/>
      <c r="DK240" s="104"/>
      <c r="DL240" s="104"/>
      <c r="DM240" s="104"/>
      <c r="DN240" s="104"/>
      <c r="DO240" s="104"/>
      <c r="DP240" s="104"/>
      <c r="DQ240" s="104"/>
      <c r="DR240" s="104"/>
      <c r="DS240" s="104"/>
      <c r="DT240" s="104"/>
      <c r="DU240" s="104"/>
      <c r="DV240" s="104"/>
    </row>
    <row r="241" spans="103:126" ht="12.75" customHeight="1" x14ac:dyDescent="0.15">
      <c r="CY241" s="117"/>
      <c r="CZ241" s="104"/>
      <c r="DA241" s="104"/>
      <c r="DB241" s="104"/>
      <c r="DC241" s="104"/>
      <c r="DD241" s="104"/>
      <c r="DE241" s="104"/>
      <c r="DF241" s="104"/>
      <c r="DG241" s="104"/>
      <c r="DH241" s="104"/>
      <c r="DI241" s="104"/>
      <c r="DJ241" s="104"/>
      <c r="DK241" s="104"/>
      <c r="DL241" s="104"/>
      <c r="DM241" s="104"/>
      <c r="DN241" s="104"/>
      <c r="DO241" s="104"/>
      <c r="DP241" s="104"/>
      <c r="DQ241" s="104"/>
      <c r="DR241" s="104"/>
      <c r="DS241" s="104"/>
      <c r="DT241" s="104"/>
      <c r="DU241" s="104"/>
      <c r="DV241" s="104"/>
    </row>
    <row r="242" spans="103:126" ht="12.75" customHeight="1" x14ac:dyDescent="0.15">
      <c r="CY242" s="117"/>
      <c r="CZ242" s="104"/>
      <c r="DA242" s="104"/>
      <c r="DB242" s="104"/>
      <c r="DC242" s="104"/>
      <c r="DD242" s="104"/>
      <c r="DE242" s="104"/>
      <c r="DF242" s="104"/>
      <c r="DG242" s="104"/>
      <c r="DH242" s="104"/>
      <c r="DI242" s="104"/>
      <c r="DJ242" s="104"/>
      <c r="DK242" s="104"/>
      <c r="DL242" s="104"/>
      <c r="DM242" s="104"/>
      <c r="DN242" s="104"/>
      <c r="DO242" s="104"/>
      <c r="DP242" s="104"/>
      <c r="DQ242" s="104"/>
      <c r="DR242" s="104"/>
      <c r="DS242" s="104"/>
      <c r="DT242" s="104"/>
      <c r="DU242" s="104"/>
      <c r="DV242" s="104"/>
    </row>
    <row r="243" spans="103:126" ht="12.75" customHeight="1" x14ac:dyDescent="0.15">
      <c r="CY243" s="117"/>
      <c r="CZ243" s="104"/>
      <c r="DA243" s="104"/>
      <c r="DB243" s="104"/>
      <c r="DC243" s="104"/>
      <c r="DD243" s="104"/>
      <c r="DE243" s="104"/>
      <c r="DF243" s="104"/>
      <c r="DG243" s="104"/>
      <c r="DH243" s="104"/>
      <c r="DI243" s="104"/>
      <c r="DJ243" s="104"/>
      <c r="DK243" s="104"/>
      <c r="DL243" s="104"/>
      <c r="DM243" s="104"/>
      <c r="DN243" s="104"/>
      <c r="DO243" s="104"/>
      <c r="DP243" s="104"/>
      <c r="DQ243" s="104"/>
      <c r="DR243" s="104"/>
      <c r="DS243" s="104"/>
      <c r="DT243" s="104"/>
      <c r="DU243" s="104"/>
      <c r="DV243" s="104"/>
    </row>
    <row r="244" spans="103:126" ht="12.75" customHeight="1" x14ac:dyDescent="0.15">
      <c r="CY244" s="117"/>
      <c r="CZ244" s="104"/>
      <c r="DA244" s="104"/>
      <c r="DB244" s="104"/>
      <c r="DC244" s="104"/>
      <c r="DD244" s="104"/>
      <c r="DE244" s="104"/>
      <c r="DF244" s="104"/>
      <c r="DG244" s="104"/>
      <c r="DH244" s="104"/>
      <c r="DI244" s="104"/>
      <c r="DJ244" s="104"/>
      <c r="DK244" s="104"/>
      <c r="DL244" s="104"/>
      <c r="DM244" s="104"/>
      <c r="DN244" s="104"/>
      <c r="DO244" s="104"/>
      <c r="DP244" s="104"/>
      <c r="DQ244" s="104"/>
      <c r="DR244" s="104"/>
      <c r="DS244" s="104"/>
      <c r="DT244" s="104"/>
      <c r="DU244" s="104"/>
      <c r="DV244" s="104"/>
    </row>
    <row r="245" spans="103:126" ht="12.75" customHeight="1" x14ac:dyDescent="0.15">
      <c r="CY245" s="117"/>
      <c r="CZ245" s="104"/>
      <c r="DA245" s="104"/>
      <c r="DB245" s="104"/>
      <c r="DC245" s="104"/>
      <c r="DD245" s="104"/>
      <c r="DE245" s="104"/>
      <c r="DF245" s="104"/>
      <c r="DG245" s="104"/>
      <c r="DH245" s="104"/>
      <c r="DI245" s="104"/>
      <c r="DJ245" s="104"/>
      <c r="DK245" s="104"/>
      <c r="DL245" s="104"/>
      <c r="DM245" s="104"/>
      <c r="DN245" s="104"/>
      <c r="DO245" s="104"/>
      <c r="DP245" s="104"/>
      <c r="DQ245" s="104"/>
      <c r="DR245" s="104"/>
      <c r="DS245" s="104"/>
      <c r="DT245" s="104"/>
      <c r="DU245" s="104"/>
      <c r="DV245" s="104"/>
    </row>
    <row r="246" spans="103:126" ht="12.75" customHeight="1" x14ac:dyDescent="0.15">
      <c r="CY246" s="117"/>
      <c r="CZ246" s="104"/>
      <c r="DA246" s="104"/>
      <c r="DB246" s="104"/>
      <c r="DC246" s="104"/>
      <c r="DD246" s="104"/>
      <c r="DE246" s="104"/>
      <c r="DF246" s="104"/>
      <c r="DG246" s="104"/>
      <c r="DH246" s="104"/>
      <c r="DI246" s="104"/>
      <c r="DJ246" s="104"/>
      <c r="DK246" s="104"/>
      <c r="DL246" s="104"/>
      <c r="DM246" s="104"/>
      <c r="DN246" s="104"/>
      <c r="DO246" s="104"/>
      <c r="DP246" s="104"/>
      <c r="DQ246" s="104"/>
      <c r="DR246" s="104"/>
      <c r="DS246" s="104"/>
      <c r="DT246" s="104"/>
      <c r="DU246" s="104"/>
      <c r="DV246" s="104"/>
    </row>
    <row r="247" spans="103:126" ht="12.75" customHeight="1" x14ac:dyDescent="0.15">
      <c r="CY247" s="117"/>
      <c r="CZ247" s="104"/>
      <c r="DA247" s="104"/>
      <c r="DB247" s="104"/>
      <c r="DC247" s="104"/>
      <c r="DD247" s="104"/>
      <c r="DE247" s="104"/>
      <c r="DF247" s="104"/>
      <c r="DG247" s="104"/>
      <c r="DH247" s="104"/>
      <c r="DI247" s="104"/>
      <c r="DJ247" s="104"/>
      <c r="DK247" s="104"/>
      <c r="DL247" s="104"/>
      <c r="DM247" s="104"/>
      <c r="DN247" s="104"/>
      <c r="DO247" s="104"/>
      <c r="DP247" s="104"/>
      <c r="DQ247" s="104"/>
      <c r="DR247" s="104"/>
      <c r="DS247" s="104"/>
      <c r="DT247" s="104"/>
      <c r="DU247" s="104"/>
      <c r="DV247" s="104"/>
    </row>
    <row r="248" spans="103:126" ht="12.75" customHeight="1" x14ac:dyDescent="0.15">
      <c r="CY248" s="117"/>
      <c r="CZ248" s="104"/>
      <c r="DA248" s="104"/>
      <c r="DB248" s="104"/>
      <c r="DC248" s="104"/>
      <c r="DD248" s="104"/>
      <c r="DE248" s="104"/>
      <c r="DF248" s="104"/>
      <c r="DG248" s="104"/>
      <c r="DH248" s="104"/>
      <c r="DI248" s="104"/>
      <c r="DJ248" s="104"/>
      <c r="DK248" s="104"/>
      <c r="DL248" s="104"/>
      <c r="DM248" s="104"/>
      <c r="DN248" s="104"/>
      <c r="DO248" s="104"/>
      <c r="DP248" s="104"/>
      <c r="DQ248" s="104"/>
      <c r="DR248" s="104"/>
      <c r="DS248" s="104"/>
      <c r="DT248" s="104"/>
      <c r="DU248" s="104"/>
      <c r="DV248" s="104"/>
    </row>
    <row r="249" spans="103:126" ht="12.75" customHeight="1" x14ac:dyDescent="0.15">
      <c r="CY249" s="117"/>
      <c r="CZ249" s="104"/>
      <c r="DA249" s="104"/>
      <c r="DB249" s="104"/>
      <c r="DC249" s="104"/>
      <c r="DD249" s="104"/>
      <c r="DE249" s="104"/>
      <c r="DF249" s="104"/>
      <c r="DG249" s="104"/>
      <c r="DH249" s="104"/>
      <c r="DI249" s="104"/>
      <c r="DJ249" s="104"/>
      <c r="DK249" s="104"/>
      <c r="DL249" s="104"/>
      <c r="DM249" s="104"/>
      <c r="DN249" s="104"/>
      <c r="DO249" s="104"/>
      <c r="DP249" s="104"/>
      <c r="DQ249" s="104"/>
      <c r="DR249" s="104"/>
      <c r="DS249" s="104"/>
      <c r="DT249" s="104"/>
      <c r="DU249" s="104"/>
      <c r="DV249" s="104"/>
    </row>
    <row r="250" spans="103:126" ht="12.75" customHeight="1" x14ac:dyDescent="0.15">
      <c r="CY250" s="117"/>
      <c r="CZ250" s="104"/>
      <c r="DA250" s="104"/>
      <c r="DB250" s="104"/>
      <c r="DC250" s="104"/>
      <c r="DD250" s="104"/>
      <c r="DE250" s="104"/>
      <c r="DF250" s="104"/>
      <c r="DG250" s="104"/>
      <c r="DH250" s="104"/>
      <c r="DI250" s="104"/>
      <c r="DJ250" s="104"/>
      <c r="DK250" s="104"/>
      <c r="DL250" s="104"/>
      <c r="DM250" s="104"/>
      <c r="DN250" s="104"/>
      <c r="DO250" s="104"/>
      <c r="DP250" s="104"/>
      <c r="DQ250" s="104"/>
      <c r="DR250" s="104"/>
      <c r="DS250" s="104"/>
      <c r="DT250" s="104"/>
      <c r="DU250" s="104"/>
      <c r="DV250" s="104"/>
    </row>
    <row r="251" spans="103:126" ht="12.75" customHeight="1" x14ac:dyDescent="0.15">
      <c r="CY251" s="117"/>
      <c r="CZ251" s="104"/>
      <c r="DA251" s="104"/>
      <c r="DB251" s="104"/>
      <c r="DC251" s="104"/>
      <c r="DD251" s="104"/>
      <c r="DE251" s="104"/>
      <c r="DF251" s="104"/>
      <c r="DG251" s="104"/>
      <c r="DH251" s="104"/>
      <c r="DI251" s="104"/>
      <c r="DJ251" s="104"/>
      <c r="DK251" s="104"/>
      <c r="DL251" s="104"/>
      <c r="DM251" s="104"/>
      <c r="DN251" s="104"/>
      <c r="DO251" s="104"/>
      <c r="DP251" s="104"/>
      <c r="DQ251" s="104"/>
      <c r="DR251" s="104"/>
      <c r="DS251" s="104"/>
      <c r="DT251" s="104"/>
      <c r="DU251" s="104"/>
      <c r="DV251" s="104"/>
    </row>
    <row r="252" spans="103:126" ht="12.75" customHeight="1" x14ac:dyDescent="0.15">
      <c r="CY252" s="117"/>
      <c r="CZ252" s="104"/>
      <c r="DA252" s="104"/>
      <c r="DB252" s="104"/>
      <c r="DC252" s="104"/>
      <c r="DD252" s="104"/>
      <c r="DE252" s="104"/>
      <c r="DF252" s="104"/>
      <c r="DG252" s="104"/>
      <c r="DH252" s="104"/>
      <c r="DI252" s="104"/>
      <c r="DJ252" s="104"/>
      <c r="DK252" s="104"/>
      <c r="DL252" s="104"/>
      <c r="DM252" s="104"/>
      <c r="DN252" s="104"/>
      <c r="DO252" s="104"/>
      <c r="DP252" s="104"/>
      <c r="DQ252" s="104"/>
      <c r="DR252" s="104"/>
      <c r="DS252" s="104"/>
      <c r="DT252" s="104"/>
      <c r="DU252" s="104"/>
      <c r="DV252" s="104"/>
    </row>
    <row r="253" spans="103:126" ht="12.75" customHeight="1" x14ac:dyDescent="0.15">
      <c r="CY253" s="117"/>
      <c r="CZ253" s="104"/>
      <c r="DA253" s="104"/>
      <c r="DB253" s="104"/>
      <c r="DC253" s="104"/>
      <c r="DD253" s="104"/>
      <c r="DE253" s="104"/>
      <c r="DF253" s="104"/>
      <c r="DG253" s="104"/>
      <c r="DH253" s="104"/>
      <c r="DI253" s="104"/>
      <c r="DJ253" s="104"/>
      <c r="DK253" s="104"/>
      <c r="DL253" s="104"/>
      <c r="DM253" s="104"/>
      <c r="DN253" s="104"/>
      <c r="DO253" s="104"/>
      <c r="DP253" s="104"/>
      <c r="DQ253" s="104"/>
      <c r="DR253" s="104"/>
      <c r="DS253" s="104"/>
      <c r="DT253" s="104"/>
      <c r="DU253" s="104"/>
      <c r="DV253" s="104"/>
    </row>
    <row r="254" spans="103:126" ht="12.75" customHeight="1" x14ac:dyDescent="0.15">
      <c r="CY254" s="117"/>
      <c r="CZ254" s="104"/>
      <c r="DA254" s="104"/>
      <c r="DB254" s="104"/>
      <c r="DC254" s="104"/>
      <c r="DD254" s="104"/>
      <c r="DE254" s="104"/>
      <c r="DF254" s="104"/>
      <c r="DG254" s="104"/>
      <c r="DH254" s="104"/>
      <c r="DI254" s="104"/>
      <c r="DJ254" s="104"/>
      <c r="DK254" s="104"/>
      <c r="DL254" s="104"/>
      <c r="DM254" s="104"/>
      <c r="DN254" s="104"/>
      <c r="DO254" s="104"/>
      <c r="DP254" s="104"/>
      <c r="DQ254" s="104"/>
      <c r="DR254" s="104"/>
      <c r="DS254" s="104"/>
      <c r="DT254" s="104"/>
      <c r="DU254" s="104"/>
      <c r="DV254" s="104"/>
    </row>
    <row r="255" spans="103:126" ht="12.75" customHeight="1" x14ac:dyDescent="0.15">
      <c r="CY255" s="117"/>
      <c r="CZ255" s="104"/>
      <c r="DA255" s="104"/>
      <c r="DB255" s="104"/>
      <c r="DC255" s="104"/>
      <c r="DD255" s="104"/>
      <c r="DE255" s="104"/>
      <c r="DF255" s="104"/>
      <c r="DG255" s="104"/>
      <c r="DH255" s="104"/>
      <c r="DI255" s="104"/>
      <c r="DJ255" s="104"/>
      <c r="DK255" s="104"/>
      <c r="DL255" s="104"/>
      <c r="DM255" s="104"/>
      <c r="DN255" s="104"/>
      <c r="DO255" s="104"/>
      <c r="DP255" s="104"/>
      <c r="DQ255" s="104"/>
      <c r="DR255" s="104"/>
      <c r="DS255" s="104"/>
      <c r="DT255" s="104"/>
      <c r="DU255" s="104"/>
      <c r="DV255" s="104"/>
    </row>
    <row r="256" spans="103:126" ht="12.75" customHeight="1" x14ac:dyDescent="0.15">
      <c r="CY256" s="117"/>
      <c r="CZ256" s="104"/>
      <c r="DA256" s="104"/>
      <c r="DB256" s="104"/>
      <c r="DC256" s="104"/>
      <c r="DD256" s="104"/>
      <c r="DE256" s="104"/>
      <c r="DF256" s="104"/>
      <c r="DG256" s="104"/>
      <c r="DH256" s="104"/>
      <c r="DI256" s="104"/>
      <c r="DJ256" s="104"/>
      <c r="DK256" s="104"/>
      <c r="DL256" s="104"/>
      <c r="DM256" s="104"/>
      <c r="DN256" s="104"/>
      <c r="DO256" s="104"/>
      <c r="DP256" s="104"/>
      <c r="DQ256" s="104"/>
      <c r="DR256" s="104"/>
      <c r="DS256" s="104"/>
      <c r="DT256" s="104"/>
      <c r="DU256" s="104"/>
      <c r="DV256" s="104"/>
    </row>
    <row r="257" spans="103:126" ht="12.75" customHeight="1" x14ac:dyDescent="0.15">
      <c r="CY257" s="117"/>
      <c r="CZ257" s="104"/>
      <c r="DA257" s="104"/>
      <c r="DB257" s="104"/>
      <c r="DC257" s="104"/>
      <c r="DD257" s="104"/>
      <c r="DE257" s="104"/>
      <c r="DF257" s="104"/>
      <c r="DG257" s="104"/>
      <c r="DH257" s="104"/>
      <c r="DI257" s="104"/>
      <c r="DJ257" s="104"/>
      <c r="DK257" s="104"/>
      <c r="DL257" s="104"/>
      <c r="DM257" s="104"/>
      <c r="DN257" s="104"/>
      <c r="DO257" s="104"/>
      <c r="DP257" s="104"/>
      <c r="DQ257" s="104"/>
      <c r="DR257" s="104"/>
      <c r="DS257" s="104"/>
      <c r="DT257" s="104"/>
      <c r="DU257" s="104"/>
      <c r="DV257" s="104"/>
    </row>
    <row r="258" spans="103:126" ht="12.75" customHeight="1" x14ac:dyDescent="0.15">
      <c r="CY258" s="117"/>
      <c r="CZ258" s="104"/>
      <c r="DA258" s="104"/>
      <c r="DB258" s="104"/>
      <c r="DC258" s="104"/>
      <c r="DD258" s="104"/>
      <c r="DE258" s="104"/>
      <c r="DF258" s="104"/>
      <c r="DG258" s="104"/>
      <c r="DH258" s="104"/>
      <c r="DI258" s="104"/>
      <c r="DJ258" s="104"/>
      <c r="DK258" s="104"/>
      <c r="DL258" s="104"/>
      <c r="DM258" s="104"/>
      <c r="DN258" s="104"/>
      <c r="DO258" s="104"/>
      <c r="DP258" s="104"/>
      <c r="DQ258" s="104"/>
      <c r="DR258" s="104"/>
      <c r="DS258" s="104"/>
      <c r="DT258" s="104"/>
      <c r="DU258" s="104"/>
      <c r="DV258" s="104"/>
    </row>
    <row r="259" spans="103:126" ht="12.75" customHeight="1" x14ac:dyDescent="0.15">
      <c r="CY259" s="117"/>
      <c r="CZ259" s="104"/>
      <c r="DA259" s="104"/>
      <c r="DB259" s="104"/>
      <c r="DC259" s="104"/>
      <c r="DD259" s="104"/>
      <c r="DE259" s="104"/>
      <c r="DF259" s="104"/>
      <c r="DG259" s="104"/>
      <c r="DH259" s="104"/>
      <c r="DI259" s="104"/>
      <c r="DJ259" s="104"/>
      <c r="DK259" s="104"/>
      <c r="DL259" s="104"/>
      <c r="DM259" s="104"/>
      <c r="DN259" s="104"/>
      <c r="DO259" s="104"/>
      <c r="DP259" s="104"/>
      <c r="DQ259" s="104"/>
      <c r="DR259" s="104"/>
      <c r="DS259" s="104"/>
      <c r="DT259" s="104"/>
      <c r="DU259" s="104"/>
      <c r="DV259" s="104"/>
    </row>
    <row r="260" spans="103:126" ht="12.75" customHeight="1" x14ac:dyDescent="0.15">
      <c r="CY260" s="117"/>
      <c r="CZ260" s="104"/>
      <c r="DA260" s="104"/>
      <c r="DB260" s="104"/>
      <c r="DC260" s="104"/>
      <c r="DD260" s="104"/>
      <c r="DE260" s="104"/>
      <c r="DF260" s="104"/>
      <c r="DG260" s="104"/>
      <c r="DH260" s="104"/>
      <c r="DI260" s="104"/>
      <c r="DJ260" s="104"/>
      <c r="DK260" s="104"/>
      <c r="DL260" s="104"/>
      <c r="DM260" s="104"/>
      <c r="DN260" s="104"/>
      <c r="DO260" s="104"/>
      <c r="DP260" s="104"/>
      <c r="DQ260" s="104"/>
      <c r="DR260" s="104"/>
      <c r="DS260" s="104"/>
      <c r="DT260" s="104"/>
      <c r="DU260" s="104"/>
      <c r="DV260" s="104"/>
    </row>
    <row r="261" spans="103:126" ht="12.75" customHeight="1" x14ac:dyDescent="0.15">
      <c r="CY261" s="117"/>
      <c r="CZ261" s="104"/>
      <c r="DA261" s="104"/>
      <c r="DB261" s="104"/>
      <c r="DC261" s="104"/>
      <c r="DD261" s="104"/>
      <c r="DE261" s="104"/>
      <c r="DF261" s="104"/>
      <c r="DG261" s="104"/>
      <c r="DH261" s="104"/>
      <c r="DI261" s="104"/>
      <c r="DJ261" s="104"/>
      <c r="DK261" s="104"/>
      <c r="DL261" s="104"/>
      <c r="DM261" s="104"/>
      <c r="DN261" s="104"/>
      <c r="DO261" s="104"/>
      <c r="DP261" s="104"/>
      <c r="DQ261" s="104"/>
      <c r="DR261" s="104"/>
      <c r="DS261" s="104"/>
      <c r="DT261" s="104"/>
      <c r="DU261" s="104"/>
      <c r="DV261" s="104"/>
    </row>
    <row r="262" spans="103:126" ht="12.75" customHeight="1" x14ac:dyDescent="0.15">
      <c r="CY262" s="117"/>
      <c r="CZ262" s="104"/>
      <c r="DA262" s="104"/>
      <c r="DB262" s="104"/>
      <c r="DC262" s="104"/>
      <c r="DD262" s="104"/>
      <c r="DE262" s="104"/>
      <c r="DF262" s="104"/>
      <c r="DG262" s="104"/>
      <c r="DH262" s="104"/>
      <c r="DI262" s="104"/>
      <c r="DJ262" s="104"/>
      <c r="DK262" s="104"/>
      <c r="DL262" s="104"/>
      <c r="DM262" s="104"/>
      <c r="DN262" s="104"/>
      <c r="DO262" s="104"/>
      <c r="DP262" s="104"/>
      <c r="DQ262" s="104"/>
      <c r="DR262" s="104"/>
      <c r="DS262" s="104"/>
      <c r="DT262" s="104"/>
      <c r="DU262" s="104"/>
      <c r="DV262" s="104"/>
    </row>
    <row r="263" spans="103:126" ht="12.75" customHeight="1" x14ac:dyDescent="0.15">
      <c r="CY263" s="117"/>
      <c r="CZ263" s="104"/>
      <c r="DA263" s="104"/>
      <c r="DB263" s="104"/>
      <c r="DC263" s="104"/>
      <c r="DD263" s="104"/>
      <c r="DE263" s="104"/>
      <c r="DF263" s="104"/>
      <c r="DG263" s="104"/>
      <c r="DH263" s="104"/>
      <c r="DI263" s="104"/>
      <c r="DJ263" s="104"/>
      <c r="DK263" s="104"/>
      <c r="DL263" s="104"/>
      <c r="DM263" s="104"/>
      <c r="DN263" s="104"/>
      <c r="DO263" s="104"/>
      <c r="DP263" s="104"/>
      <c r="DQ263" s="104"/>
      <c r="DR263" s="104"/>
      <c r="DS263" s="104"/>
      <c r="DT263" s="104"/>
      <c r="DU263" s="104"/>
      <c r="DV263" s="104"/>
    </row>
    <row r="264" spans="103:126" ht="12.75" customHeight="1" x14ac:dyDescent="0.15">
      <c r="CY264" s="117"/>
      <c r="CZ264" s="104"/>
      <c r="DA264" s="104"/>
      <c r="DB264" s="104"/>
      <c r="DC264" s="104"/>
      <c r="DD264" s="104"/>
      <c r="DE264" s="104"/>
      <c r="DF264" s="104"/>
      <c r="DG264" s="104"/>
      <c r="DH264" s="104"/>
      <c r="DI264" s="104"/>
      <c r="DJ264" s="104"/>
      <c r="DK264" s="104"/>
      <c r="DL264" s="104"/>
      <c r="DM264" s="104"/>
      <c r="DN264" s="104"/>
      <c r="DO264" s="104"/>
      <c r="DP264" s="104"/>
      <c r="DQ264" s="104"/>
      <c r="DR264" s="104"/>
      <c r="DS264" s="104"/>
      <c r="DT264" s="104"/>
      <c r="DU264" s="104"/>
      <c r="DV264" s="104"/>
    </row>
    <row r="265" spans="103:126" ht="12.75" customHeight="1" x14ac:dyDescent="0.15">
      <c r="CY265" s="117"/>
      <c r="CZ265" s="104"/>
      <c r="DA265" s="104"/>
      <c r="DB265" s="104"/>
      <c r="DC265" s="104"/>
      <c r="DD265" s="104"/>
      <c r="DE265" s="104"/>
      <c r="DF265" s="104"/>
      <c r="DG265" s="104"/>
      <c r="DH265" s="104"/>
      <c r="DI265" s="104"/>
      <c r="DJ265" s="104"/>
      <c r="DK265" s="104"/>
      <c r="DL265" s="104"/>
      <c r="DM265" s="104"/>
      <c r="DN265" s="104"/>
      <c r="DO265" s="104"/>
      <c r="DP265" s="104"/>
      <c r="DQ265" s="104"/>
      <c r="DR265" s="104"/>
      <c r="DS265" s="104"/>
      <c r="DT265" s="104"/>
      <c r="DU265" s="104"/>
      <c r="DV265" s="104"/>
    </row>
    <row r="266" spans="103:126" ht="12.75" customHeight="1" x14ac:dyDescent="0.15">
      <c r="CY266" s="117"/>
      <c r="CZ266" s="104"/>
      <c r="DA266" s="104"/>
      <c r="DB266" s="104"/>
      <c r="DC266" s="104"/>
      <c r="DD266" s="104"/>
      <c r="DE266" s="104"/>
      <c r="DF266" s="104"/>
      <c r="DG266" s="104"/>
      <c r="DH266" s="104"/>
      <c r="DI266" s="104"/>
      <c r="DJ266" s="104"/>
      <c r="DK266" s="104"/>
      <c r="DL266" s="104"/>
      <c r="DM266" s="104"/>
      <c r="DN266" s="104"/>
      <c r="DO266" s="104"/>
      <c r="DP266" s="104"/>
      <c r="DQ266" s="104"/>
      <c r="DR266" s="104"/>
      <c r="DS266" s="104"/>
      <c r="DT266" s="104"/>
      <c r="DU266" s="104"/>
      <c r="DV266" s="104"/>
    </row>
    <row r="267" spans="103:126" ht="12.75" customHeight="1" x14ac:dyDescent="0.15">
      <c r="CY267" s="117"/>
      <c r="CZ267" s="104"/>
      <c r="DA267" s="104"/>
      <c r="DB267" s="104"/>
      <c r="DC267" s="104"/>
      <c r="DD267" s="104"/>
      <c r="DE267" s="104"/>
      <c r="DF267" s="104"/>
      <c r="DG267" s="104"/>
      <c r="DH267" s="104"/>
      <c r="DI267" s="104"/>
      <c r="DJ267" s="104"/>
      <c r="DK267" s="104"/>
      <c r="DL267" s="104"/>
      <c r="DM267" s="104"/>
      <c r="DN267" s="104"/>
      <c r="DO267" s="104"/>
      <c r="DP267" s="104"/>
      <c r="DQ267" s="104"/>
      <c r="DR267" s="104"/>
      <c r="DS267" s="104"/>
      <c r="DT267" s="104"/>
      <c r="DU267" s="104"/>
      <c r="DV267" s="104"/>
    </row>
    <row r="268" spans="103:126" ht="12.75" customHeight="1" x14ac:dyDescent="0.15">
      <c r="CY268" s="117"/>
      <c r="CZ268" s="104"/>
      <c r="DA268" s="104"/>
      <c r="DB268" s="104"/>
      <c r="DC268" s="104"/>
      <c r="DD268" s="104"/>
      <c r="DE268" s="104"/>
      <c r="DF268" s="104"/>
      <c r="DG268" s="104"/>
      <c r="DH268" s="104"/>
      <c r="DI268" s="104"/>
      <c r="DJ268" s="104"/>
      <c r="DK268" s="104"/>
      <c r="DL268" s="104"/>
      <c r="DM268" s="104"/>
      <c r="DN268" s="104"/>
      <c r="DO268" s="104"/>
      <c r="DP268" s="104"/>
      <c r="DQ268" s="104"/>
      <c r="DR268" s="104"/>
      <c r="DS268" s="104"/>
      <c r="DT268" s="104"/>
      <c r="DU268" s="104"/>
      <c r="DV268" s="104"/>
    </row>
    <row r="269" spans="103:126" ht="12.75" customHeight="1" x14ac:dyDescent="0.15">
      <c r="CY269" s="117"/>
      <c r="CZ269" s="104"/>
      <c r="DA269" s="104"/>
      <c r="DB269" s="104"/>
      <c r="DC269" s="104"/>
      <c r="DD269" s="104"/>
      <c r="DE269" s="104"/>
      <c r="DF269" s="104"/>
      <c r="DG269" s="104"/>
      <c r="DH269" s="104"/>
      <c r="DI269" s="104"/>
      <c r="DJ269" s="104"/>
      <c r="DK269" s="104"/>
      <c r="DL269" s="104"/>
      <c r="DM269" s="104"/>
      <c r="DN269" s="104"/>
      <c r="DO269" s="104"/>
      <c r="DP269" s="104"/>
      <c r="DQ269" s="104"/>
      <c r="DR269" s="104"/>
      <c r="DS269" s="104"/>
      <c r="DT269" s="104"/>
      <c r="DU269" s="104"/>
      <c r="DV269" s="104"/>
    </row>
    <row r="270" spans="103:126" ht="12.75" customHeight="1" x14ac:dyDescent="0.15">
      <c r="CY270" s="117"/>
      <c r="CZ270" s="104"/>
      <c r="DA270" s="104"/>
      <c r="DB270" s="104"/>
      <c r="DC270" s="104"/>
      <c r="DD270" s="104"/>
      <c r="DE270" s="104"/>
      <c r="DF270" s="104"/>
      <c r="DG270" s="104"/>
      <c r="DH270" s="104"/>
      <c r="DI270" s="104"/>
      <c r="DJ270" s="104"/>
      <c r="DK270" s="104"/>
      <c r="DL270" s="104"/>
      <c r="DM270" s="104"/>
      <c r="DN270" s="104"/>
      <c r="DO270" s="104"/>
      <c r="DP270" s="104"/>
      <c r="DQ270" s="104"/>
      <c r="DR270" s="104"/>
      <c r="DS270" s="104"/>
      <c r="DT270" s="104"/>
      <c r="DU270" s="104"/>
      <c r="DV270" s="104"/>
    </row>
    <row r="271" spans="103:126" ht="12.75" customHeight="1" x14ac:dyDescent="0.15">
      <c r="CY271" s="117"/>
      <c r="CZ271" s="104"/>
      <c r="DA271" s="104"/>
      <c r="DB271" s="104"/>
      <c r="DC271" s="104"/>
      <c r="DD271" s="104"/>
      <c r="DE271" s="104"/>
      <c r="DF271" s="104"/>
      <c r="DG271" s="104"/>
      <c r="DH271" s="104"/>
      <c r="DI271" s="104"/>
      <c r="DJ271" s="104"/>
      <c r="DK271" s="104"/>
      <c r="DL271" s="104"/>
      <c r="DM271" s="104"/>
      <c r="DN271" s="104"/>
      <c r="DO271" s="104"/>
      <c r="DP271" s="104"/>
      <c r="DQ271" s="104"/>
      <c r="DR271" s="104"/>
      <c r="DS271" s="104"/>
      <c r="DT271" s="104"/>
      <c r="DU271" s="104"/>
      <c r="DV271" s="104"/>
    </row>
    <row r="272" spans="103:126" ht="12.75" customHeight="1" x14ac:dyDescent="0.15">
      <c r="CY272" s="117"/>
      <c r="CZ272" s="104"/>
      <c r="DA272" s="104"/>
      <c r="DB272" s="104"/>
      <c r="DC272" s="104"/>
      <c r="DD272" s="104"/>
      <c r="DE272" s="104"/>
      <c r="DF272" s="104"/>
      <c r="DG272" s="104"/>
      <c r="DH272" s="104"/>
      <c r="DI272" s="104"/>
      <c r="DJ272" s="104"/>
      <c r="DK272" s="104"/>
      <c r="DL272" s="104"/>
      <c r="DM272" s="104"/>
      <c r="DN272" s="104"/>
      <c r="DO272" s="104"/>
      <c r="DP272" s="104"/>
      <c r="DQ272" s="104"/>
      <c r="DR272" s="104"/>
      <c r="DS272" s="104"/>
      <c r="DT272" s="104"/>
      <c r="DU272" s="104"/>
      <c r="DV272" s="104"/>
    </row>
    <row r="273" spans="103:126" ht="12.75" customHeight="1" x14ac:dyDescent="0.15">
      <c r="CY273" s="117"/>
      <c r="CZ273" s="104"/>
      <c r="DA273" s="104"/>
      <c r="DB273" s="104"/>
      <c r="DC273" s="104"/>
      <c r="DD273" s="104"/>
      <c r="DE273" s="104"/>
      <c r="DF273" s="104"/>
      <c r="DG273" s="104"/>
      <c r="DH273" s="104"/>
      <c r="DI273" s="104"/>
      <c r="DJ273" s="104"/>
      <c r="DK273" s="104"/>
      <c r="DL273" s="104"/>
      <c r="DM273" s="104"/>
      <c r="DN273" s="104"/>
      <c r="DO273" s="104"/>
      <c r="DP273" s="104"/>
      <c r="DQ273" s="104"/>
      <c r="DR273" s="104"/>
      <c r="DS273" s="104"/>
      <c r="DT273" s="104"/>
      <c r="DU273" s="104"/>
      <c r="DV273" s="104"/>
    </row>
    <row r="274" spans="103:126" ht="12.75" customHeight="1" x14ac:dyDescent="0.15">
      <c r="CY274" s="117"/>
      <c r="CZ274" s="104"/>
      <c r="DA274" s="104"/>
      <c r="DB274" s="104"/>
      <c r="DC274" s="104"/>
      <c r="DD274" s="104"/>
      <c r="DE274" s="104"/>
      <c r="DF274" s="104"/>
      <c r="DG274" s="104"/>
      <c r="DH274" s="104"/>
      <c r="DI274" s="104"/>
      <c r="DJ274" s="104"/>
      <c r="DK274" s="104"/>
      <c r="DL274" s="104"/>
      <c r="DM274" s="104"/>
      <c r="DN274" s="104"/>
      <c r="DO274" s="104"/>
      <c r="DP274" s="104"/>
      <c r="DQ274" s="104"/>
      <c r="DR274" s="104"/>
      <c r="DS274" s="104"/>
      <c r="DT274" s="104"/>
      <c r="DU274" s="104"/>
      <c r="DV274" s="104"/>
    </row>
    <row r="275" spans="103:126" ht="12.75" customHeight="1" x14ac:dyDescent="0.15">
      <c r="CY275" s="117"/>
      <c r="CZ275" s="104"/>
      <c r="DA275" s="104"/>
      <c r="DB275" s="104"/>
      <c r="DC275" s="104"/>
      <c r="DD275" s="104"/>
      <c r="DE275" s="104"/>
      <c r="DF275" s="104"/>
      <c r="DG275" s="104"/>
      <c r="DH275" s="104"/>
      <c r="DI275" s="104"/>
      <c r="DJ275" s="104"/>
      <c r="DK275" s="104"/>
      <c r="DL275" s="104"/>
      <c r="DM275" s="104"/>
      <c r="DN275" s="104"/>
      <c r="DO275" s="104"/>
      <c r="DP275" s="104"/>
      <c r="DQ275" s="104"/>
      <c r="DR275" s="104"/>
      <c r="DS275" s="104"/>
      <c r="DT275" s="104"/>
      <c r="DU275" s="104"/>
      <c r="DV275" s="104"/>
    </row>
    <row r="276" spans="103:126" ht="12.75" customHeight="1" x14ac:dyDescent="0.15">
      <c r="CY276" s="117"/>
      <c r="CZ276" s="104"/>
      <c r="DA276" s="104"/>
      <c r="DB276" s="104"/>
      <c r="DC276" s="104"/>
      <c r="DD276" s="104"/>
      <c r="DE276" s="104"/>
      <c r="DF276" s="104"/>
      <c r="DG276" s="104"/>
      <c r="DH276" s="104"/>
      <c r="DI276" s="104"/>
      <c r="DJ276" s="104"/>
      <c r="DK276" s="104"/>
      <c r="DL276" s="104"/>
      <c r="DM276" s="104"/>
      <c r="DN276" s="104"/>
      <c r="DO276" s="104"/>
      <c r="DP276" s="104"/>
      <c r="DQ276" s="104"/>
      <c r="DR276" s="104"/>
      <c r="DS276" s="104"/>
      <c r="DT276" s="104"/>
      <c r="DU276" s="104"/>
      <c r="DV276" s="104"/>
    </row>
    <row r="277" spans="103:126" ht="12.75" customHeight="1" x14ac:dyDescent="0.15">
      <c r="CY277" s="117"/>
      <c r="CZ277" s="104"/>
      <c r="DA277" s="104"/>
      <c r="DB277" s="104"/>
      <c r="DC277" s="104"/>
      <c r="DD277" s="104"/>
      <c r="DE277" s="104"/>
      <c r="DF277" s="104"/>
      <c r="DG277" s="104"/>
      <c r="DH277" s="104"/>
      <c r="DI277" s="104"/>
      <c r="DJ277" s="104"/>
      <c r="DK277" s="104"/>
      <c r="DL277" s="104"/>
      <c r="DM277" s="104"/>
      <c r="DN277" s="104"/>
      <c r="DO277" s="104"/>
      <c r="DP277" s="104"/>
      <c r="DQ277" s="104"/>
      <c r="DR277" s="104"/>
      <c r="DS277" s="104"/>
      <c r="DT277" s="104"/>
      <c r="DU277" s="104"/>
      <c r="DV277" s="104"/>
    </row>
    <row r="278" spans="103:126" ht="12.75" customHeight="1" x14ac:dyDescent="0.15">
      <c r="CY278" s="117"/>
      <c r="CZ278" s="104"/>
      <c r="DA278" s="104"/>
      <c r="DB278" s="104"/>
      <c r="DC278" s="104"/>
      <c r="DD278" s="104"/>
      <c r="DE278" s="104"/>
      <c r="DF278" s="104"/>
      <c r="DG278" s="104"/>
      <c r="DH278" s="104"/>
      <c r="DI278" s="104"/>
      <c r="DJ278" s="104"/>
      <c r="DK278" s="104"/>
      <c r="DL278" s="104"/>
      <c r="DM278" s="104"/>
      <c r="DN278" s="104"/>
      <c r="DO278" s="104"/>
      <c r="DP278" s="104"/>
      <c r="DQ278" s="104"/>
      <c r="DR278" s="104"/>
      <c r="DS278" s="104"/>
      <c r="DT278" s="104"/>
      <c r="DU278" s="104"/>
      <c r="DV278" s="104"/>
    </row>
    <row r="279" spans="103:126" ht="12.75" customHeight="1" x14ac:dyDescent="0.15">
      <c r="CY279" s="117"/>
      <c r="CZ279" s="104"/>
      <c r="DA279" s="104"/>
      <c r="DB279" s="104"/>
      <c r="DC279" s="104"/>
      <c r="DD279" s="104"/>
      <c r="DE279" s="104"/>
      <c r="DF279" s="104"/>
      <c r="DG279" s="104"/>
      <c r="DH279" s="104"/>
      <c r="DI279" s="104"/>
      <c r="DJ279" s="104"/>
      <c r="DK279" s="104"/>
      <c r="DL279" s="104"/>
      <c r="DM279" s="104"/>
      <c r="DN279" s="104"/>
      <c r="DO279" s="104"/>
      <c r="DP279" s="104"/>
      <c r="DQ279" s="104"/>
      <c r="DR279" s="104"/>
      <c r="DS279" s="104"/>
      <c r="DT279" s="104"/>
      <c r="DU279" s="104"/>
      <c r="DV279" s="104"/>
    </row>
    <row r="280" spans="103:126" ht="12.75" customHeight="1" x14ac:dyDescent="0.15">
      <c r="CY280" s="117"/>
      <c r="CZ280" s="104"/>
      <c r="DA280" s="104"/>
      <c r="DB280" s="104"/>
      <c r="DC280" s="104"/>
      <c r="DD280" s="104"/>
      <c r="DE280" s="104"/>
      <c r="DF280" s="104"/>
      <c r="DG280" s="104"/>
      <c r="DH280" s="104"/>
      <c r="DI280" s="104"/>
      <c r="DJ280" s="104"/>
      <c r="DK280" s="104"/>
      <c r="DL280" s="104"/>
      <c r="DM280" s="104"/>
      <c r="DN280" s="104"/>
      <c r="DO280" s="104"/>
      <c r="DP280" s="104"/>
      <c r="DQ280" s="104"/>
      <c r="DR280" s="104"/>
      <c r="DS280" s="104"/>
      <c r="DT280" s="104"/>
      <c r="DU280" s="104"/>
      <c r="DV280" s="104"/>
    </row>
    <row r="281" spans="103:126" ht="12.75" customHeight="1" x14ac:dyDescent="0.15">
      <c r="CY281" s="117"/>
      <c r="CZ281" s="104"/>
      <c r="DA281" s="104"/>
      <c r="DB281" s="104"/>
      <c r="DC281" s="104"/>
      <c r="DD281" s="104"/>
      <c r="DE281" s="104"/>
      <c r="DF281" s="104"/>
      <c r="DG281" s="104"/>
      <c r="DH281" s="104"/>
      <c r="DI281" s="104"/>
      <c r="DJ281" s="104"/>
      <c r="DK281" s="104"/>
      <c r="DL281" s="104"/>
      <c r="DM281" s="104"/>
      <c r="DN281" s="104"/>
      <c r="DO281" s="104"/>
      <c r="DP281" s="104"/>
      <c r="DQ281" s="104"/>
      <c r="DR281" s="104"/>
      <c r="DS281" s="104"/>
      <c r="DT281" s="104"/>
      <c r="DU281" s="104"/>
      <c r="DV281" s="104"/>
    </row>
    <row r="282" spans="103:126" ht="12.75" customHeight="1" x14ac:dyDescent="0.15">
      <c r="CY282" s="117"/>
      <c r="CZ282" s="104"/>
      <c r="DA282" s="104"/>
      <c r="DB282" s="104"/>
      <c r="DC282" s="104"/>
      <c r="DD282" s="104"/>
      <c r="DE282" s="104"/>
      <c r="DF282" s="104"/>
      <c r="DG282" s="104"/>
      <c r="DH282" s="104"/>
      <c r="DI282" s="104"/>
      <c r="DJ282" s="104"/>
      <c r="DK282" s="104"/>
      <c r="DL282" s="104"/>
      <c r="DM282" s="104"/>
      <c r="DN282" s="104"/>
      <c r="DO282" s="104"/>
      <c r="DP282" s="104"/>
      <c r="DQ282" s="104"/>
      <c r="DR282" s="104"/>
      <c r="DS282" s="104"/>
      <c r="DT282" s="104"/>
      <c r="DU282" s="104"/>
      <c r="DV282" s="104"/>
    </row>
    <row r="283" spans="103:126" ht="12.75" customHeight="1" x14ac:dyDescent="0.15">
      <c r="CY283" s="117"/>
      <c r="CZ283" s="104"/>
      <c r="DA283" s="104"/>
      <c r="DB283" s="104"/>
      <c r="DC283" s="104"/>
      <c r="DD283" s="104"/>
      <c r="DE283" s="104"/>
      <c r="DF283" s="104"/>
      <c r="DG283" s="104"/>
      <c r="DH283" s="104"/>
      <c r="DI283" s="104"/>
      <c r="DJ283" s="104"/>
      <c r="DK283" s="104"/>
      <c r="DL283" s="104"/>
      <c r="DM283" s="104"/>
      <c r="DN283" s="104"/>
      <c r="DO283" s="104"/>
      <c r="DP283" s="104"/>
      <c r="DQ283" s="104"/>
      <c r="DR283" s="104"/>
      <c r="DS283" s="104"/>
      <c r="DT283" s="104"/>
      <c r="DU283" s="104"/>
      <c r="DV283" s="104"/>
    </row>
    <row r="284" spans="103:126" ht="12.75" customHeight="1" x14ac:dyDescent="0.15">
      <c r="CY284" s="117"/>
      <c r="CZ284" s="104"/>
      <c r="DA284" s="104"/>
      <c r="DB284" s="104"/>
      <c r="DC284" s="104"/>
      <c r="DD284" s="104"/>
      <c r="DE284" s="104"/>
      <c r="DF284" s="104"/>
      <c r="DG284" s="104"/>
      <c r="DH284" s="104"/>
      <c r="DI284" s="104"/>
      <c r="DJ284" s="104"/>
      <c r="DK284" s="104"/>
      <c r="DL284" s="104"/>
      <c r="DM284" s="104"/>
      <c r="DN284" s="104"/>
      <c r="DO284" s="104"/>
      <c r="DP284" s="104"/>
      <c r="DQ284" s="104"/>
      <c r="DR284" s="104"/>
      <c r="DS284" s="104"/>
      <c r="DT284" s="104"/>
      <c r="DU284" s="104"/>
      <c r="DV284" s="104"/>
    </row>
    <row r="285" spans="103:126" ht="12.75" customHeight="1" x14ac:dyDescent="0.15">
      <c r="CY285" s="117"/>
      <c r="CZ285" s="104"/>
      <c r="DA285" s="104"/>
      <c r="DB285" s="104"/>
      <c r="DC285" s="104"/>
      <c r="DD285" s="104"/>
      <c r="DE285" s="104"/>
      <c r="DF285" s="104"/>
      <c r="DG285" s="104"/>
      <c r="DH285" s="104"/>
      <c r="DI285" s="104"/>
      <c r="DJ285" s="104"/>
      <c r="DK285" s="104"/>
      <c r="DL285" s="104"/>
      <c r="DM285" s="104"/>
      <c r="DN285" s="104"/>
      <c r="DO285" s="104"/>
      <c r="DP285" s="104"/>
      <c r="DQ285" s="104"/>
      <c r="DR285" s="104"/>
      <c r="DS285" s="104"/>
      <c r="DT285" s="104"/>
      <c r="DU285" s="104"/>
      <c r="DV285" s="104"/>
    </row>
    <row r="286" spans="103:126" ht="12.75" customHeight="1" x14ac:dyDescent="0.15">
      <c r="CY286" s="117"/>
      <c r="CZ286" s="104"/>
      <c r="DA286" s="104"/>
      <c r="DB286" s="104"/>
      <c r="DC286" s="104"/>
      <c r="DD286" s="104"/>
      <c r="DE286" s="104"/>
      <c r="DF286" s="104"/>
      <c r="DG286" s="104"/>
      <c r="DH286" s="104"/>
      <c r="DI286" s="104"/>
      <c r="DJ286" s="104"/>
      <c r="DK286" s="104"/>
      <c r="DL286" s="104"/>
      <c r="DM286" s="104"/>
      <c r="DN286" s="104"/>
      <c r="DO286" s="104"/>
      <c r="DP286" s="104"/>
      <c r="DQ286" s="104"/>
      <c r="DR286" s="104"/>
      <c r="DS286" s="104"/>
      <c r="DT286" s="104"/>
      <c r="DU286" s="104"/>
      <c r="DV286" s="104"/>
    </row>
    <row r="287" spans="103:126" ht="12.75" customHeight="1" x14ac:dyDescent="0.15">
      <c r="CY287" s="117"/>
      <c r="CZ287" s="104"/>
      <c r="DA287" s="104"/>
      <c r="DB287" s="104"/>
      <c r="DC287" s="104"/>
      <c r="DD287" s="104"/>
      <c r="DE287" s="104"/>
      <c r="DF287" s="104"/>
      <c r="DG287" s="104"/>
      <c r="DH287" s="104"/>
      <c r="DI287" s="104"/>
      <c r="DJ287" s="104"/>
      <c r="DK287" s="104"/>
      <c r="DL287" s="104"/>
      <c r="DM287" s="104"/>
      <c r="DN287" s="104"/>
      <c r="DO287" s="104"/>
      <c r="DP287" s="104"/>
      <c r="DQ287" s="104"/>
      <c r="DR287" s="104"/>
      <c r="DS287" s="104"/>
      <c r="DT287" s="104"/>
      <c r="DU287" s="104"/>
      <c r="DV287" s="104"/>
    </row>
    <row r="288" spans="103:126" ht="12.75" customHeight="1" x14ac:dyDescent="0.15">
      <c r="CY288" s="117"/>
      <c r="CZ288" s="104"/>
      <c r="DA288" s="104"/>
      <c r="DB288" s="104"/>
      <c r="DC288" s="104"/>
      <c r="DD288" s="104"/>
      <c r="DE288" s="104"/>
      <c r="DF288" s="104"/>
      <c r="DG288" s="104"/>
      <c r="DH288" s="104"/>
      <c r="DI288" s="104"/>
      <c r="DJ288" s="104"/>
      <c r="DK288" s="104"/>
      <c r="DL288" s="104"/>
      <c r="DM288" s="104"/>
      <c r="DN288" s="104"/>
      <c r="DO288" s="104"/>
      <c r="DP288" s="104"/>
      <c r="DQ288" s="104"/>
      <c r="DR288" s="104"/>
      <c r="DS288" s="104"/>
      <c r="DT288" s="104"/>
      <c r="DU288" s="104"/>
      <c r="DV288" s="104"/>
    </row>
    <row r="289" spans="103:126" ht="12.75" customHeight="1" x14ac:dyDescent="0.15">
      <c r="CY289" s="117"/>
      <c r="CZ289" s="104"/>
      <c r="DA289" s="104"/>
      <c r="DB289" s="104"/>
      <c r="DC289" s="104"/>
      <c r="DD289" s="104"/>
      <c r="DE289" s="104"/>
      <c r="DF289" s="104"/>
      <c r="DG289" s="104"/>
      <c r="DH289" s="104"/>
      <c r="DI289" s="104"/>
      <c r="DJ289" s="104"/>
      <c r="DK289" s="104"/>
      <c r="DL289" s="104"/>
      <c r="DM289" s="104"/>
      <c r="DN289" s="104"/>
      <c r="DO289" s="104"/>
      <c r="DP289" s="104"/>
      <c r="DQ289" s="104"/>
      <c r="DR289" s="104"/>
      <c r="DS289" s="104"/>
      <c r="DT289" s="104"/>
      <c r="DU289" s="104"/>
      <c r="DV289" s="104"/>
    </row>
    <row r="290" spans="103:126" ht="12.75" customHeight="1" x14ac:dyDescent="0.15">
      <c r="CY290" s="117"/>
      <c r="CZ290" s="104"/>
      <c r="DA290" s="104"/>
      <c r="DB290" s="104"/>
      <c r="DC290" s="104"/>
      <c r="DD290" s="104"/>
      <c r="DE290" s="104"/>
      <c r="DF290" s="104"/>
      <c r="DG290" s="104"/>
      <c r="DH290" s="104"/>
      <c r="DI290" s="104"/>
      <c r="DJ290" s="104"/>
      <c r="DK290" s="104"/>
      <c r="DL290" s="104"/>
      <c r="DM290" s="104"/>
      <c r="DN290" s="104"/>
      <c r="DO290" s="104"/>
      <c r="DP290" s="104"/>
      <c r="DQ290" s="104"/>
      <c r="DR290" s="104"/>
      <c r="DS290" s="104"/>
      <c r="DT290" s="104"/>
      <c r="DU290" s="104"/>
      <c r="DV290" s="104"/>
    </row>
    <row r="291" spans="103:126" ht="12.75" customHeight="1" x14ac:dyDescent="0.15">
      <c r="CY291" s="117"/>
      <c r="CZ291" s="104"/>
      <c r="DA291" s="104"/>
      <c r="DB291" s="104"/>
      <c r="DC291" s="104"/>
      <c r="DD291" s="104"/>
      <c r="DE291" s="104"/>
      <c r="DF291" s="104"/>
      <c r="DG291" s="104"/>
      <c r="DH291" s="104"/>
      <c r="DI291" s="104"/>
      <c r="DJ291" s="104"/>
      <c r="DK291" s="104"/>
      <c r="DL291" s="104"/>
      <c r="DM291" s="104"/>
      <c r="DN291" s="104"/>
      <c r="DO291" s="104"/>
      <c r="DP291" s="104"/>
      <c r="DQ291" s="104"/>
      <c r="DR291" s="104"/>
      <c r="DS291" s="104"/>
      <c r="DT291" s="104"/>
      <c r="DU291" s="104"/>
      <c r="DV291" s="104"/>
    </row>
    <row r="292" spans="103:126" ht="12.75" customHeight="1" x14ac:dyDescent="0.15">
      <c r="CY292" s="117"/>
      <c r="CZ292" s="104"/>
      <c r="DA292" s="104"/>
      <c r="DB292" s="104"/>
      <c r="DC292" s="104"/>
      <c r="DD292" s="104"/>
      <c r="DE292" s="104"/>
      <c r="DF292" s="104"/>
      <c r="DG292" s="104"/>
      <c r="DH292" s="104"/>
      <c r="DI292" s="104"/>
      <c r="DJ292" s="104"/>
      <c r="DK292" s="104"/>
      <c r="DL292" s="104"/>
      <c r="DM292" s="104"/>
      <c r="DN292" s="104"/>
      <c r="DO292" s="104"/>
      <c r="DP292" s="104"/>
      <c r="DQ292" s="104"/>
      <c r="DR292" s="104"/>
      <c r="DS292" s="104"/>
      <c r="DT292" s="104"/>
      <c r="DU292" s="104"/>
      <c r="DV292" s="104"/>
    </row>
    <row r="293" spans="103:126" ht="12.75" customHeight="1" x14ac:dyDescent="0.15">
      <c r="CY293" s="117"/>
      <c r="CZ293" s="104"/>
      <c r="DA293" s="104"/>
      <c r="DB293" s="104"/>
      <c r="DC293" s="104"/>
      <c r="DD293" s="104"/>
      <c r="DE293" s="104"/>
      <c r="DF293" s="104"/>
      <c r="DG293" s="104"/>
      <c r="DH293" s="104"/>
      <c r="DI293" s="104"/>
      <c r="DJ293" s="104"/>
      <c r="DK293" s="104"/>
      <c r="DL293" s="104"/>
      <c r="DM293" s="104"/>
      <c r="DN293" s="104"/>
      <c r="DO293" s="104"/>
      <c r="DP293" s="104"/>
      <c r="DQ293" s="104"/>
      <c r="DR293" s="104"/>
      <c r="DS293" s="104"/>
      <c r="DT293" s="104"/>
      <c r="DU293" s="104"/>
      <c r="DV293" s="104"/>
    </row>
    <row r="294" spans="103:126" ht="12.75" customHeight="1" x14ac:dyDescent="0.15">
      <c r="CY294" s="117"/>
      <c r="CZ294" s="104"/>
      <c r="DA294" s="104"/>
      <c r="DB294" s="104"/>
      <c r="DC294" s="104"/>
      <c r="DD294" s="104"/>
      <c r="DE294" s="104"/>
      <c r="DF294" s="104"/>
      <c r="DG294" s="104"/>
      <c r="DH294" s="104"/>
      <c r="DI294" s="104"/>
      <c r="DJ294" s="104"/>
      <c r="DK294" s="104"/>
      <c r="DL294" s="104"/>
      <c r="DM294" s="104"/>
      <c r="DN294" s="104"/>
      <c r="DO294" s="104"/>
      <c r="DP294" s="104"/>
      <c r="DQ294" s="104"/>
      <c r="DR294" s="104"/>
      <c r="DS294" s="104"/>
      <c r="DT294" s="104"/>
      <c r="DU294" s="104"/>
      <c r="DV294" s="104"/>
    </row>
    <row r="295" spans="103:126" ht="12.75" customHeight="1" x14ac:dyDescent="0.15">
      <c r="CY295" s="117"/>
      <c r="CZ295" s="104"/>
      <c r="DA295" s="104"/>
      <c r="DB295" s="104"/>
      <c r="DC295" s="104"/>
      <c r="DD295" s="104"/>
      <c r="DE295" s="104"/>
      <c r="DF295" s="104"/>
      <c r="DG295" s="104"/>
      <c r="DH295" s="104"/>
      <c r="DI295" s="104"/>
      <c r="DJ295" s="104"/>
      <c r="DK295" s="104"/>
      <c r="DL295" s="104"/>
      <c r="DM295" s="104"/>
      <c r="DN295" s="104"/>
      <c r="DO295" s="104"/>
      <c r="DP295" s="104"/>
      <c r="DQ295" s="104"/>
      <c r="DR295" s="104"/>
      <c r="DS295" s="104"/>
      <c r="DT295" s="104"/>
      <c r="DU295" s="104"/>
      <c r="DV295" s="104"/>
    </row>
    <row r="296" spans="103:126" ht="12.75" customHeight="1" x14ac:dyDescent="0.15">
      <c r="CY296" s="117"/>
      <c r="CZ296" s="104"/>
      <c r="DA296" s="104"/>
      <c r="DB296" s="104"/>
      <c r="DC296" s="104"/>
      <c r="DD296" s="104"/>
      <c r="DE296" s="104"/>
      <c r="DF296" s="104"/>
      <c r="DG296" s="104"/>
      <c r="DH296" s="104"/>
      <c r="DI296" s="104"/>
      <c r="DJ296" s="104"/>
      <c r="DK296" s="104"/>
      <c r="DL296" s="104"/>
      <c r="DM296" s="104"/>
      <c r="DN296" s="104"/>
      <c r="DO296" s="104"/>
      <c r="DP296" s="104"/>
      <c r="DQ296" s="104"/>
      <c r="DR296" s="104"/>
      <c r="DS296" s="104"/>
      <c r="DT296" s="104"/>
      <c r="DU296" s="104"/>
      <c r="DV296" s="104"/>
    </row>
    <row r="297" spans="103:126" ht="12.75" customHeight="1" x14ac:dyDescent="0.15">
      <c r="CY297" s="117"/>
      <c r="CZ297" s="104"/>
      <c r="DA297" s="104"/>
      <c r="DB297" s="104"/>
      <c r="DC297" s="104"/>
      <c r="DD297" s="104"/>
      <c r="DE297" s="104"/>
      <c r="DF297" s="104"/>
      <c r="DG297" s="104"/>
      <c r="DH297" s="104"/>
      <c r="DI297" s="104"/>
      <c r="DJ297" s="104"/>
      <c r="DK297" s="104"/>
      <c r="DL297" s="104"/>
      <c r="DM297" s="104"/>
      <c r="DN297" s="104"/>
      <c r="DO297" s="104"/>
      <c r="DP297" s="104"/>
      <c r="DQ297" s="104"/>
      <c r="DR297" s="104"/>
      <c r="DS297" s="104"/>
      <c r="DT297" s="104"/>
      <c r="DU297" s="104"/>
      <c r="DV297" s="104"/>
    </row>
    <row r="298" spans="103:126" ht="12.75" customHeight="1" x14ac:dyDescent="0.15">
      <c r="CY298" s="117"/>
      <c r="CZ298" s="104"/>
      <c r="DA298" s="104"/>
      <c r="DB298" s="104"/>
      <c r="DC298" s="104"/>
      <c r="DD298" s="104"/>
      <c r="DE298" s="104"/>
      <c r="DF298" s="104"/>
      <c r="DG298" s="104"/>
      <c r="DH298" s="104"/>
      <c r="DI298" s="104"/>
      <c r="DJ298" s="104"/>
      <c r="DK298" s="104"/>
      <c r="DL298" s="104"/>
      <c r="DM298" s="104"/>
      <c r="DN298" s="104"/>
      <c r="DO298" s="104"/>
      <c r="DP298" s="104"/>
      <c r="DQ298" s="104"/>
      <c r="DR298" s="104"/>
      <c r="DS298" s="104"/>
      <c r="DT298" s="104"/>
      <c r="DU298" s="104"/>
      <c r="DV298" s="104"/>
    </row>
    <row r="299" spans="103:126" ht="12.75" customHeight="1" x14ac:dyDescent="0.15">
      <c r="CY299" s="117"/>
      <c r="CZ299" s="104"/>
      <c r="DA299" s="104"/>
      <c r="DB299" s="104"/>
      <c r="DC299" s="104"/>
      <c r="DD299" s="104"/>
      <c r="DE299" s="104"/>
      <c r="DF299" s="104"/>
      <c r="DG299" s="104"/>
      <c r="DH299" s="104"/>
      <c r="DI299" s="104"/>
      <c r="DJ299" s="104"/>
      <c r="DK299" s="104"/>
      <c r="DL299" s="104"/>
      <c r="DM299" s="104"/>
      <c r="DN299" s="104"/>
      <c r="DO299" s="104"/>
      <c r="DP299" s="104"/>
      <c r="DQ299" s="104"/>
      <c r="DR299" s="104"/>
      <c r="DS299" s="104"/>
      <c r="DT299" s="104"/>
      <c r="DU299" s="104"/>
      <c r="DV299" s="104"/>
    </row>
    <row r="300" spans="103:126" ht="12.75" customHeight="1" x14ac:dyDescent="0.15">
      <c r="CY300" s="117"/>
      <c r="CZ300" s="104"/>
      <c r="DA300" s="104"/>
      <c r="DB300" s="104"/>
      <c r="DC300" s="104"/>
      <c r="DD300" s="104"/>
      <c r="DE300" s="104"/>
      <c r="DF300" s="104"/>
      <c r="DG300" s="104"/>
      <c r="DH300" s="104"/>
      <c r="DI300" s="104"/>
      <c r="DJ300" s="104"/>
      <c r="DK300" s="104"/>
      <c r="DL300" s="104"/>
      <c r="DM300" s="104"/>
      <c r="DN300" s="104"/>
      <c r="DO300" s="104"/>
      <c r="DP300" s="104"/>
      <c r="DQ300" s="104"/>
      <c r="DR300" s="104"/>
      <c r="DS300" s="104"/>
      <c r="DT300" s="104"/>
      <c r="DU300" s="104"/>
      <c r="DV300" s="104"/>
    </row>
    <row r="301" spans="103:126" ht="12.75" customHeight="1" x14ac:dyDescent="0.15">
      <c r="CY301" s="117"/>
      <c r="CZ301" s="104"/>
      <c r="DA301" s="104"/>
      <c r="DB301" s="104"/>
      <c r="DC301" s="104"/>
      <c r="DD301" s="104"/>
      <c r="DE301" s="104"/>
      <c r="DF301" s="104"/>
      <c r="DG301" s="104"/>
      <c r="DH301" s="104"/>
      <c r="DI301" s="104"/>
      <c r="DJ301" s="104"/>
      <c r="DK301" s="104"/>
      <c r="DL301" s="104"/>
      <c r="DM301" s="104"/>
      <c r="DN301" s="104"/>
      <c r="DO301" s="104"/>
      <c r="DP301" s="104"/>
      <c r="DQ301" s="104"/>
      <c r="DR301" s="104"/>
      <c r="DS301" s="104"/>
      <c r="DT301" s="104"/>
      <c r="DU301" s="104"/>
      <c r="DV301" s="104"/>
    </row>
    <row r="302" spans="103:126" ht="12.75" customHeight="1" x14ac:dyDescent="0.15">
      <c r="CY302" s="117"/>
      <c r="CZ302" s="104"/>
      <c r="DA302" s="104"/>
      <c r="DB302" s="104"/>
      <c r="DC302" s="104"/>
      <c r="DD302" s="104"/>
      <c r="DE302" s="104"/>
      <c r="DF302" s="104"/>
      <c r="DG302" s="104"/>
      <c r="DH302" s="104"/>
      <c r="DI302" s="104"/>
      <c r="DJ302" s="104"/>
      <c r="DK302" s="104"/>
      <c r="DL302" s="104"/>
      <c r="DM302" s="104"/>
      <c r="DN302" s="104"/>
      <c r="DO302" s="104"/>
      <c r="DP302" s="104"/>
      <c r="DQ302" s="104"/>
      <c r="DR302" s="104"/>
      <c r="DS302" s="104"/>
      <c r="DT302" s="104"/>
      <c r="DU302" s="104"/>
      <c r="DV302" s="104"/>
    </row>
    <row r="303" spans="103:126" ht="12.75" customHeight="1" x14ac:dyDescent="0.15">
      <c r="CY303" s="117"/>
      <c r="CZ303" s="104"/>
      <c r="DA303" s="104"/>
      <c r="DB303" s="104"/>
      <c r="DC303" s="104"/>
      <c r="DD303" s="104"/>
      <c r="DE303" s="104"/>
      <c r="DF303" s="104"/>
      <c r="DG303" s="104"/>
      <c r="DH303" s="104"/>
      <c r="DI303" s="104"/>
      <c r="DJ303" s="104"/>
      <c r="DK303" s="104"/>
      <c r="DL303" s="104"/>
      <c r="DM303" s="104"/>
      <c r="DN303" s="104"/>
      <c r="DO303" s="104"/>
      <c r="DP303" s="104"/>
      <c r="DQ303" s="104"/>
      <c r="DR303" s="104"/>
      <c r="DS303" s="104"/>
      <c r="DT303" s="104"/>
      <c r="DU303" s="104"/>
      <c r="DV303" s="104"/>
    </row>
    <row r="304" spans="103:126" ht="12.75" customHeight="1" x14ac:dyDescent="0.15">
      <c r="CY304" s="117"/>
      <c r="CZ304" s="104"/>
      <c r="DA304" s="104"/>
      <c r="DB304" s="104"/>
      <c r="DC304" s="104"/>
      <c r="DD304" s="104"/>
      <c r="DE304" s="104"/>
      <c r="DF304" s="104"/>
      <c r="DG304" s="104"/>
      <c r="DH304" s="104"/>
      <c r="DI304" s="104"/>
      <c r="DJ304" s="104"/>
      <c r="DK304" s="104"/>
      <c r="DL304" s="104"/>
      <c r="DM304" s="104"/>
      <c r="DN304" s="104"/>
      <c r="DO304" s="104"/>
      <c r="DP304" s="104"/>
      <c r="DQ304" s="104"/>
      <c r="DR304" s="104"/>
      <c r="DS304" s="104"/>
      <c r="DT304" s="104"/>
      <c r="DU304" s="104"/>
      <c r="DV304" s="104"/>
    </row>
    <row r="305" spans="103:126" ht="12.75" customHeight="1" x14ac:dyDescent="0.15">
      <c r="CY305" s="117"/>
      <c r="CZ305" s="104"/>
      <c r="DA305" s="104"/>
      <c r="DB305" s="104"/>
      <c r="DC305" s="104"/>
      <c r="DD305" s="104"/>
      <c r="DE305" s="104"/>
      <c r="DF305" s="104"/>
      <c r="DG305" s="104"/>
      <c r="DH305" s="104"/>
      <c r="DI305" s="104"/>
      <c r="DJ305" s="104"/>
      <c r="DK305" s="104"/>
      <c r="DL305" s="104"/>
      <c r="DM305" s="104"/>
      <c r="DN305" s="104"/>
      <c r="DO305" s="104"/>
      <c r="DP305" s="104"/>
      <c r="DQ305" s="104"/>
      <c r="DR305" s="104"/>
      <c r="DS305" s="104"/>
      <c r="DT305" s="104"/>
      <c r="DU305" s="104"/>
      <c r="DV305" s="104"/>
    </row>
    <row r="306" spans="103:126" ht="12.75" customHeight="1" x14ac:dyDescent="0.15">
      <c r="CY306" s="117"/>
      <c r="CZ306" s="104"/>
      <c r="DA306" s="104"/>
      <c r="DB306" s="104"/>
      <c r="DC306" s="104"/>
      <c r="DD306" s="104"/>
      <c r="DE306" s="104"/>
      <c r="DF306" s="104"/>
      <c r="DG306" s="104"/>
      <c r="DH306" s="104"/>
      <c r="DI306" s="104"/>
      <c r="DJ306" s="104"/>
      <c r="DK306" s="104"/>
      <c r="DL306" s="104"/>
      <c r="DM306" s="104"/>
      <c r="DN306" s="104"/>
      <c r="DO306" s="104"/>
      <c r="DP306" s="104"/>
      <c r="DQ306" s="104"/>
      <c r="DR306" s="104"/>
      <c r="DS306" s="104"/>
      <c r="DT306" s="104"/>
      <c r="DU306" s="104"/>
      <c r="DV306" s="104"/>
    </row>
    <row r="307" spans="103:126" ht="12.75" customHeight="1" x14ac:dyDescent="0.15">
      <c r="CY307" s="117"/>
      <c r="CZ307" s="104"/>
      <c r="DA307" s="104"/>
      <c r="DB307" s="104"/>
      <c r="DC307" s="104"/>
      <c r="DD307" s="104"/>
      <c r="DE307" s="104"/>
      <c r="DF307" s="104"/>
      <c r="DG307" s="104"/>
      <c r="DH307" s="104"/>
      <c r="DI307" s="104"/>
      <c r="DJ307" s="104"/>
      <c r="DK307" s="104"/>
      <c r="DL307" s="104"/>
      <c r="DM307" s="104"/>
      <c r="DN307" s="104"/>
      <c r="DO307" s="104"/>
      <c r="DP307" s="104"/>
      <c r="DQ307" s="104"/>
      <c r="DR307" s="104"/>
      <c r="DS307" s="104"/>
      <c r="DT307" s="104"/>
      <c r="DU307" s="104"/>
      <c r="DV307" s="104"/>
    </row>
    <row r="308" spans="103:126" ht="12.75" customHeight="1" x14ac:dyDescent="0.15">
      <c r="CY308" s="117"/>
      <c r="CZ308" s="104"/>
      <c r="DA308" s="104"/>
      <c r="DB308" s="104"/>
      <c r="DC308" s="104"/>
      <c r="DD308" s="104"/>
      <c r="DE308" s="104"/>
      <c r="DF308" s="104"/>
      <c r="DG308" s="104"/>
      <c r="DH308" s="104"/>
      <c r="DI308" s="104"/>
      <c r="DJ308" s="104"/>
      <c r="DK308" s="104"/>
      <c r="DL308" s="104"/>
      <c r="DM308" s="104"/>
      <c r="DN308" s="104"/>
      <c r="DO308" s="104"/>
      <c r="DP308" s="104"/>
      <c r="DQ308" s="104"/>
      <c r="DR308" s="104"/>
      <c r="DS308" s="104"/>
      <c r="DT308" s="104"/>
      <c r="DU308" s="104"/>
      <c r="DV308" s="104"/>
    </row>
    <row r="309" spans="103:126" ht="12.75" customHeight="1" x14ac:dyDescent="0.15">
      <c r="CY309" s="117"/>
      <c r="CZ309" s="104"/>
      <c r="DA309" s="104"/>
      <c r="DB309" s="104"/>
      <c r="DC309" s="104"/>
      <c r="DD309" s="104"/>
      <c r="DE309" s="104"/>
      <c r="DF309" s="104"/>
      <c r="DG309" s="104"/>
      <c r="DH309" s="104"/>
      <c r="DI309" s="104"/>
      <c r="DJ309" s="104"/>
      <c r="DK309" s="104"/>
      <c r="DL309" s="104"/>
      <c r="DM309" s="104"/>
      <c r="DN309" s="104"/>
      <c r="DO309" s="104"/>
      <c r="DP309" s="104"/>
      <c r="DQ309" s="104"/>
      <c r="DR309" s="104"/>
      <c r="DS309" s="104"/>
      <c r="DT309" s="104"/>
      <c r="DU309" s="104"/>
      <c r="DV309" s="104"/>
    </row>
    <row r="310" spans="103:126" ht="12.75" customHeight="1" x14ac:dyDescent="0.15">
      <c r="CY310" s="117"/>
      <c r="CZ310" s="104"/>
      <c r="DA310" s="104"/>
      <c r="DB310" s="104"/>
      <c r="DC310" s="104"/>
      <c r="DD310" s="104"/>
      <c r="DE310" s="104"/>
      <c r="DF310" s="104"/>
      <c r="DG310" s="104"/>
      <c r="DH310" s="104"/>
      <c r="DI310" s="104"/>
      <c r="DJ310" s="104"/>
      <c r="DK310" s="104"/>
      <c r="DL310" s="104"/>
      <c r="DM310" s="104"/>
      <c r="DN310" s="104"/>
      <c r="DO310" s="104"/>
      <c r="DP310" s="104"/>
      <c r="DQ310" s="104"/>
      <c r="DR310" s="104"/>
      <c r="DS310" s="104"/>
      <c r="DT310" s="104"/>
      <c r="DU310" s="104"/>
      <c r="DV310" s="104"/>
    </row>
    <row r="311" spans="103:126" ht="12.75" customHeight="1" x14ac:dyDescent="0.15">
      <c r="CY311" s="117"/>
      <c r="CZ311" s="104"/>
      <c r="DA311" s="104"/>
      <c r="DB311" s="104"/>
      <c r="DC311" s="104"/>
      <c r="DD311" s="104"/>
      <c r="DE311" s="104"/>
      <c r="DF311" s="104"/>
      <c r="DG311" s="104"/>
      <c r="DH311" s="104"/>
      <c r="DI311" s="104"/>
      <c r="DJ311" s="104"/>
      <c r="DK311" s="104"/>
      <c r="DL311" s="104"/>
      <c r="DM311" s="104"/>
      <c r="DN311" s="104"/>
      <c r="DO311" s="104"/>
      <c r="DP311" s="104"/>
      <c r="DQ311" s="104"/>
      <c r="DR311" s="104"/>
      <c r="DS311" s="104"/>
      <c r="DT311" s="104"/>
      <c r="DU311" s="104"/>
      <c r="DV311" s="104"/>
    </row>
    <row r="312" spans="103:126" ht="12.75" customHeight="1" x14ac:dyDescent="0.15">
      <c r="CY312" s="117"/>
      <c r="CZ312" s="104"/>
      <c r="DA312" s="104"/>
      <c r="DB312" s="104"/>
      <c r="DC312" s="104"/>
      <c r="DD312" s="104"/>
      <c r="DE312" s="104"/>
      <c r="DF312" s="104"/>
      <c r="DG312" s="104"/>
      <c r="DH312" s="104"/>
      <c r="DI312" s="104"/>
      <c r="DJ312" s="104"/>
      <c r="DK312" s="104"/>
      <c r="DL312" s="104"/>
      <c r="DM312" s="104"/>
      <c r="DN312" s="104"/>
      <c r="DO312" s="104"/>
      <c r="DP312" s="104"/>
      <c r="DQ312" s="104"/>
      <c r="DR312" s="104"/>
      <c r="DS312" s="104"/>
      <c r="DT312" s="104"/>
      <c r="DU312" s="104"/>
      <c r="DV312" s="104"/>
    </row>
    <row r="313" spans="103:126" ht="12.75" customHeight="1" x14ac:dyDescent="0.15">
      <c r="CY313" s="117"/>
      <c r="CZ313" s="104"/>
      <c r="DA313" s="104"/>
      <c r="DB313" s="104"/>
      <c r="DC313" s="104"/>
      <c r="DD313" s="104"/>
      <c r="DE313" s="104"/>
      <c r="DF313" s="104"/>
      <c r="DG313" s="104"/>
      <c r="DH313" s="104"/>
      <c r="DI313" s="104"/>
      <c r="DJ313" s="104"/>
      <c r="DK313" s="104"/>
      <c r="DL313" s="104"/>
      <c r="DM313" s="104"/>
      <c r="DN313" s="104"/>
      <c r="DO313" s="104"/>
      <c r="DP313" s="104"/>
      <c r="DQ313" s="104"/>
      <c r="DR313" s="104"/>
      <c r="DS313" s="104"/>
      <c r="DT313" s="104"/>
      <c r="DU313" s="104"/>
      <c r="DV313" s="104"/>
    </row>
    <row r="314" spans="103:126" ht="12.75" customHeight="1" x14ac:dyDescent="0.15">
      <c r="CY314" s="117"/>
      <c r="CZ314" s="104"/>
      <c r="DA314" s="104"/>
      <c r="DB314" s="104"/>
      <c r="DC314" s="104"/>
      <c r="DD314" s="104"/>
      <c r="DE314" s="104"/>
      <c r="DF314" s="104"/>
      <c r="DG314" s="104"/>
      <c r="DH314" s="104"/>
      <c r="DI314" s="104"/>
      <c r="DJ314" s="104"/>
      <c r="DK314" s="104"/>
      <c r="DL314" s="104"/>
      <c r="DM314" s="104"/>
      <c r="DN314" s="104"/>
      <c r="DO314" s="104"/>
      <c r="DP314" s="104"/>
      <c r="DQ314" s="104"/>
      <c r="DR314" s="104"/>
      <c r="DS314" s="104"/>
      <c r="DT314" s="104"/>
      <c r="DU314" s="104"/>
      <c r="DV314" s="104"/>
    </row>
    <row r="315" spans="103:126" ht="12.75" customHeight="1" x14ac:dyDescent="0.15">
      <c r="CY315" s="117"/>
      <c r="CZ315" s="104"/>
      <c r="DA315" s="104"/>
      <c r="DB315" s="104"/>
      <c r="DC315" s="104"/>
      <c r="DD315" s="104"/>
      <c r="DE315" s="104"/>
      <c r="DF315" s="104"/>
      <c r="DG315" s="104"/>
      <c r="DH315" s="104"/>
      <c r="DI315" s="104"/>
      <c r="DJ315" s="104"/>
      <c r="DK315" s="104"/>
      <c r="DL315" s="104"/>
      <c r="DM315" s="104"/>
      <c r="DN315" s="104"/>
      <c r="DO315" s="104"/>
      <c r="DP315" s="104"/>
      <c r="DQ315" s="104"/>
      <c r="DR315" s="104"/>
      <c r="DS315" s="104"/>
      <c r="DT315" s="104"/>
      <c r="DU315" s="104"/>
      <c r="DV315" s="104"/>
    </row>
    <row r="316" spans="103:126" ht="12.75" customHeight="1" x14ac:dyDescent="0.15">
      <c r="CY316" s="117"/>
      <c r="CZ316" s="104"/>
      <c r="DA316" s="104"/>
      <c r="DB316" s="104"/>
      <c r="DC316" s="104"/>
      <c r="DD316" s="104"/>
      <c r="DE316" s="104"/>
      <c r="DF316" s="104"/>
      <c r="DG316" s="104"/>
      <c r="DH316" s="104"/>
      <c r="DI316" s="104"/>
      <c r="DJ316" s="104"/>
      <c r="DK316" s="104"/>
      <c r="DL316" s="104"/>
      <c r="DM316" s="104"/>
      <c r="DN316" s="104"/>
      <c r="DO316" s="104"/>
      <c r="DP316" s="104"/>
      <c r="DQ316" s="104"/>
      <c r="DR316" s="104"/>
      <c r="DS316" s="104"/>
      <c r="DT316" s="104"/>
      <c r="DU316" s="104"/>
      <c r="DV316" s="104"/>
    </row>
    <row r="317" spans="103:126" ht="12.75" customHeight="1" x14ac:dyDescent="0.15">
      <c r="CY317" s="117"/>
      <c r="CZ317" s="104"/>
      <c r="DA317" s="104"/>
      <c r="DB317" s="104"/>
      <c r="DC317" s="104"/>
      <c r="DD317" s="104"/>
      <c r="DE317" s="104"/>
      <c r="DF317" s="104"/>
      <c r="DG317" s="104"/>
      <c r="DH317" s="104"/>
      <c r="DI317" s="104"/>
      <c r="DJ317" s="104"/>
      <c r="DK317" s="104"/>
      <c r="DL317" s="104"/>
      <c r="DM317" s="104"/>
      <c r="DN317" s="104"/>
      <c r="DO317" s="104"/>
      <c r="DP317" s="104"/>
      <c r="DQ317" s="104"/>
      <c r="DR317" s="104"/>
      <c r="DS317" s="104"/>
      <c r="DT317" s="104"/>
      <c r="DU317" s="104"/>
      <c r="DV317" s="104"/>
    </row>
    <row r="318" spans="103:126" ht="12.75" customHeight="1" x14ac:dyDescent="0.15">
      <c r="CY318" s="117"/>
      <c r="CZ318" s="104"/>
      <c r="DA318" s="104"/>
      <c r="DB318" s="104"/>
      <c r="DC318" s="104"/>
      <c r="DD318" s="104"/>
      <c r="DE318" s="104"/>
      <c r="DF318" s="104"/>
      <c r="DG318" s="104"/>
      <c r="DH318" s="104"/>
      <c r="DI318" s="104"/>
      <c r="DJ318" s="104"/>
      <c r="DK318" s="104"/>
      <c r="DL318" s="104"/>
      <c r="DM318" s="104"/>
      <c r="DN318" s="104"/>
      <c r="DO318" s="104"/>
      <c r="DP318" s="104"/>
      <c r="DQ318" s="104"/>
      <c r="DR318" s="104"/>
      <c r="DS318" s="104"/>
      <c r="DT318" s="104"/>
      <c r="DU318" s="104"/>
      <c r="DV318" s="104"/>
    </row>
    <row r="319" spans="103:126" ht="12.75" customHeight="1" x14ac:dyDescent="0.15">
      <c r="CY319" s="117"/>
      <c r="CZ319" s="104"/>
      <c r="DA319" s="104"/>
      <c r="DB319" s="104"/>
      <c r="DC319" s="104"/>
      <c r="DD319" s="104"/>
      <c r="DE319" s="104"/>
      <c r="DF319" s="104"/>
      <c r="DG319" s="104"/>
      <c r="DH319" s="104"/>
      <c r="DI319" s="104"/>
      <c r="DJ319" s="104"/>
      <c r="DK319" s="104"/>
      <c r="DL319" s="104"/>
      <c r="DM319" s="104"/>
      <c r="DN319" s="104"/>
      <c r="DO319" s="104"/>
      <c r="DP319" s="104"/>
      <c r="DQ319" s="104"/>
      <c r="DR319" s="104"/>
      <c r="DS319" s="104"/>
      <c r="DT319" s="104"/>
      <c r="DU319" s="104"/>
      <c r="DV319" s="104"/>
    </row>
    <row r="320" spans="103:126" ht="12.75" customHeight="1" x14ac:dyDescent="0.15">
      <c r="CY320" s="117"/>
      <c r="CZ320" s="104"/>
      <c r="DA320" s="104"/>
      <c r="DB320" s="104"/>
      <c r="DC320" s="104"/>
      <c r="DD320" s="104"/>
      <c r="DE320" s="104"/>
      <c r="DF320" s="104"/>
      <c r="DG320" s="104"/>
      <c r="DH320" s="104"/>
      <c r="DI320" s="104"/>
      <c r="DJ320" s="104"/>
      <c r="DK320" s="104"/>
      <c r="DL320" s="104"/>
      <c r="DM320" s="104"/>
      <c r="DN320" s="104"/>
      <c r="DO320" s="104"/>
      <c r="DP320" s="104"/>
      <c r="DQ320" s="104"/>
      <c r="DR320" s="104"/>
      <c r="DS320" s="104"/>
      <c r="DT320" s="104"/>
      <c r="DU320" s="104"/>
      <c r="DV320" s="104"/>
    </row>
    <row r="321" spans="103:126" ht="12.75" customHeight="1" x14ac:dyDescent="0.15">
      <c r="CY321" s="117"/>
      <c r="CZ321" s="104"/>
      <c r="DA321" s="104"/>
      <c r="DB321" s="104"/>
      <c r="DC321" s="104"/>
      <c r="DD321" s="104"/>
      <c r="DE321" s="104"/>
      <c r="DF321" s="104"/>
      <c r="DG321" s="104"/>
      <c r="DH321" s="104"/>
      <c r="DI321" s="104"/>
      <c r="DJ321" s="104"/>
      <c r="DK321" s="104"/>
      <c r="DL321" s="104"/>
      <c r="DM321" s="104"/>
      <c r="DN321" s="104"/>
      <c r="DO321" s="104"/>
      <c r="DP321" s="104"/>
      <c r="DQ321" s="104"/>
      <c r="DR321" s="104"/>
      <c r="DS321" s="104"/>
      <c r="DT321" s="104"/>
      <c r="DU321" s="104"/>
      <c r="DV321" s="104"/>
    </row>
    <row r="322" spans="103:126" ht="12.75" customHeight="1" x14ac:dyDescent="0.15">
      <c r="CY322" s="117"/>
      <c r="CZ322" s="104"/>
      <c r="DA322" s="104"/>
      <c r="DB322" s="104"/>
      <c r="DC322" s="104"/>
      <c r="DD322" s="104"/>
      <c r="DE322" s="104"/>
      <c r="DF322" s="104"/>
      <c r="DG322" s="104"/>
      <c r="DH322" s="104"/>
      <c r="DI322" s="104"/>
      <c r="DJ322" s="104"/>
      <c r="DK322" s="104"/>
      <c r="DL322" s="104"/>
      <c r="DM322" s="104"/>
      <c r="DN322" s="104"/>
      <c r="DO322" s="104"/>
      <c r="DP322" s="104"/>
      <c r="DQ322" s="104"/>
      <c r="DR322" s="104"/>
      <c r="DS322" s="104"/>
      <c r="DT322" s="104"/>
      <c r="DU322" s="104"/>
      <c r="DV322" s="104"/>
    </row>
    <row r="323" spans="103:126" ht="12.75" customHeight="1" x14ac:dyDescent="0.15">
      <c r="CY323" s="117"/>
      <c r="CZ323" s="104"/>
      <c r="DA323" s="104"/>
      <c r="DB323" s="104"/>
      <c r="DC323" s="104"/>
      <c r="DD323" s="104"/>
      <c r="DE323" s="104"/>
      <c r="DF323" s="104"/>
      <c r="DG323" s="104"/>
      <c r="DH323" s="104"/>
      <c r="DI323" s="104"/>
      <c r="DJ323" s="104"/>
      <c r="DK323" s="104"/>
      <c r="DL323" s="104"/>
      <c r="DM323" s="104"/>
      <c r="DN323" s="104"/>
      <c r="DO323" s="104"/>
      <c r="DP323" s="104"/>
      <c r="DQ323" s="104"/>
      <c r="DR323" s="104"/>
      <c r="DS323" s="104"/>
      <c r="DT323" s="104"/>
      <c r="DU323" s="104"/>
      <c r="DV323" s="104"/>
    </row>
    <row r="324" spans="103:126" ht="12.75" customHeight="1" x14ac:dyDescent="0.15">
      <c r="CY324" s="117"/>
      <c r="CZ324" s="104"/>
      <c r="DA324" s="104"/>
      <c r="DB324" s="104"/>
      <c r="DC324" s="104"/>
      <c r="DD324" s="104"/>
      <c r="DE324" s="104"/>
      <c r="DF324" s="104"/>
      <c r="DG324" s="104"/>
      <c r="DH324" s="104"/>
      <c r="DI324" s="104"/>
      <c r="DJ324" s="104"/>
      <c r="DK324" s="104"/>
      <c r="DL324" s="104"/>
      <c r="DM324" s="104"/>
      <c r="DN324" s="104"/>
      <c r="DO324" s="104"/>
      <c r="DP324" s="104"/>
      <c r="DQ324" s="104"/>
      <c r="DR324" s="104"/>
      <c r="DS324" s="104"/>
      <c r="DT324" s="104"/>
      <c r="DU324" s="104"/>
      <c r="DV324" s="104"/>
    </row>
    <row r="325" spans="103:126" ht="12.75" customHeight="1" x14ac:dyDescent="0.15">
      <c r="CY325" s="117"/>
      <c r="CZ325" s="104"/>
      <c r="DA325" s="104"/>
      <c r="DB325" s="104"/>
      <c r="DC325" s="104"/>
      <c r="DD325" s="104"/>
      <c r="DE325" s="104"/>
      <c r="DF325" s="104"/>
      <c r="DG325" s="104"/>
      <c r="DH325" s="104"/>
      <c r="DI325" s="104"/>
      <c r="DJ325" s="104"/>
      <c r="DK325" s="104"/>
      <c r="DL325" s="104"/>
      <c r="DM325" s="104"/>
      <c r="DN325" s="104"/>
      <c r="DO325" s="104"/>
      <c r="DP325" s="104"/>
      <c r="DQ325" s="104"/>
      <c r="DR325" s="104"/>
      <c r="DS325" s="104"/>
      <c r="DT325" s="104"/>
      <c r="DU325" s="104"/>
      <c r="DV325" s="104"/>
    </row>
    <row r="326" spans="103:126" ht="12.75" customHeight="1" x14ac:dyDescent="0.15">
      <c r="CY326" s="117"/>
      <c r="CZ326" s="104"/>
      <c r="DA326" s="104"/>
      <c r="DB326" s="104"/>
      <c r="DC326" s="104"/>
      <c r="DD326" s="104"/>
      <c r="DE326" s="104"/>
      <c r="DF326" s="104"/>
      <c r="DG326" s="104"/>
      <c r="DH326" s="104"/>
      <c r="DI326" s="104"/>
      <c r="DJ326" s="104"/>
      <c r="DK326" s="104"/>
      <c r="DL326" s="104"/>
      <c r="DM326" s="104"/>
      <c r="DN326" s="104"/>
      <c r="DO326" s="104"/>
      <c r="DP326" s="104"/>
      <c r="DQ326" s="104"/>
      <c r="DR326" s="104"/>
      <c r="DS326" s="104"/>
      <c r="DT326" s="104"/>
      <c r="DU326" s="104"/>
      <c r="DV326" s="104"/>
    </row>
    <row r="327" spans="103:126" ht="12.75" customHeight="1" x14ac:dyDescent="0.15">
      <c r="CY327" s="117"/>
      <c r="CZ327" s="104"/>
      <c r="DA327" s="104"/>
      <c r="DB327" s="104"/>
      <c r="DC327" s="104"/>
      <c r="DD327" s="104"/>
      <c r="DE327" s="104"/>
      <c r="DF327" s="104"/>
      <c r="DG327" s="104"/>
      <c r="DH327" s="104"/>
      <c r="DI327" s="104"/>
      <c r="DJ327" s="104"/>
      <c r="DK327" s="104"/>
      <c r="DL327" s="104"/>
      <c r="DM327" s="104"/>
      <c r="DN327" s="104"/>
      <c r="DO327" s="104"/>
      <c r="DP327" s="104"/>
      <c r="DQ327" s="104"/>
      <c r="DR327" s="104"/>
      <c r="DS327" s="104"/>
      <c r="DT327" s="104"/>
      <c r="DU327" s="104"/>
      <c r="DV327" s="104"/>
    </row>
    <row r="328" spans="103:126" ht="12.75" customHeight="1" x14ac:dyDescent="0.15">
      <c r="CY328" s="117"/>
      <c r="CZ328" s="104"/>
      <c r="DA328" s="104"/>
      <c r="DB328" s="104"/>
      <c r="DC328" s="104"/>
      <c r="DD328" s="104"/>
      <c r="DE328" s="104"/>
      <c r="DF328" s="104"/>
      <c r="DG328" s="104"/>
      <c r="DH328" s="104"/>
      <c r="DI328" s="104"/>
      <c r="DJ328" s="104"/>
      <c r="DK328" s="104"/>
      <c r="DL328" s="104"/>
      <c r="DM328" s="104"/>
      <c r="DN328" s="104"/>
      <c r="DO328" s="104"/>
      <c r="DP328" s="104"/>
      <c r="DQ328" s="104"/>
      <c r="DR328" s="104"/>
      <c r="DS328" s="104"/>
      <c r="DT328" s="104"/>
      <c r="DU328" s="104"/>
      <c r="DV328" s="104"/>
    </row>
    <row r="329" spans="103:126" ht="12.75" customHeight="1" x14ac:dyDescent="0.15">
      <c r="CY329" s="117"/>
      <c r="CZ329" s="104"/>
      <c r="DA329" s="104"/>
      <c r="DB329" s="104"/>
      <c r="DC329" s="104"/>
      <c r="DD329" s="104"/>
      <c r="DE329" s="104"/>
      <c r="DF329" s="104"/>
      <c r="DG329" s="104"/>
      <c r="DH329" s="104"/>
      <c r="DI329" s="104"/>
      <c r="DJ329" s="104"/>
      <c r="DK329" s="104"/>
      <c r="DL329" s="104"/>
      <c r="DM329" s="104"/>
      <c r="DN329" s="104"/>
      <c r="DO329" s="104"/>
      <c r="DP329" s="104"/>
      <c r="DQ329" s="104"/>
      <c r="DR329" s="104"/>
      <c r="DS329" s="104"/>
      <c r="DT329" s="104"/>
      <c r="DU329" s="104"/>
      <c r="DV329" s="104"/>
    </row>
    <row r="330" spans="103:126" ht="12.75" customHeight="1" x14ac:dyDescent="0.15">
      <c r="CY330" s="117"/>
      <c r="CZ330" s="104"/>
      <c r="DA330" s="104"/>
      <c r="DB330" s="104"/>
      <c r="DC330" s="104"/>
      <c r="DD330" s="104"/>
      <c r="DE330" s="104"/>
      <c r="DF330" s="104"/>
      <c r="DG330" s="104"/>
      <c r="DH330" s="104"/>
      <c r="DI330" s="104"/>
      <c r="DJ330" s="104"/>
      <c r="DK330" s="104"/>
      <c r="DL330" s="104"/>
      <c r="DM330" s="104"/>
      <c r="DN330" s="104"/>
      <c r="DO330" s="104"/>
      <c r="DP330" s="104"/>
      <c r="DQ330" s="104"/>
      <c r="DR330" s="104"/>
      <c r="DS330" s="104"/>
      <c r="DT330" s="104"/>
      <c r="DU330" s="104"/>
      <c r="DV330" s="104"/>
    </row>
    <row r="331" spans="103:126" ht="12.75" customHeight="1" x14ac:dyDescent="0.15">
      <c r="CY331" s="117"/>
      <c r="CZ331" s="104"/>
      <c r="DA331" s="104"/>
      <c r="DB331" s="104"/>
      <c r="DC331" s="104"/>
      <c r="DD331" s="104"/>
      <c r="DE331" s="104"/>
      <c r="DF331" s="104"/>
      <c r="DG331" s="104"/>
      <c r="DH331" s="104"/>
      <c r="DI331" s="104"/>
      <c r="DJ331" s="104"/>
      <c r="DK331" s="104"/>
      <c r="DL331" s="104"/>
      <c r="DM331" s="104"/>
      <c r="DN331" s="104"/>
      <c r="DO331" s="104"/>
      <c r="DP331" s="104"/>
      <c r="DQ331" s="104"/>
      <c r="DR331" s="104"/>
      <c r="DS331" s="104"/>
      <c r="DT331" s="104"/>
      <c r="DU331" s="104"/>
      <c r="DV331" s="104"/>
    </row>
    <row r="332" spans="103:126" ht="12.75" customHeight="1" x14ac:dyDescent="0.15">
      <c r="CY332" s="117"/>
      <c r="CZ332" s="104"/>
      <c r="DA332" s="104"/>
      <c r="DB332" s="104"/>
      <c r="DC332" s="104"/>
      <c r="DD332" s="104"/>
      <c r="DE332" s="104"/>
      <c r="DF332" s="104"/>
      <c r="DG332" s="104"/>
      <c r="DH332" s="104"/>
      <c r="DI332" s="104"/>
      <c r="DJ332" s="104"/>
      <c r="DK332" s="104"/>
      <c r="DL332" s="104"/>
      <c r="DM332" s="104"/>
      <c r="DN332" s="104"/>
      <c r="DO332" s="104"/>
      <c r="DP332" s="104"/>
      <c r="DQ332" s="104"/>
      <c r="DR332" s="104"/>
      <c r="DS332" s="104"/>
      <c r="DT332" s="104"/>
      <c r="DU332" s="104"/>
      <c r="DV332" s="104"/>
    </row>
    <row r="333" spans="103:126" ht="12.75" customHeight="1" x14ac:dyDescent="0.15">
      <c r="CY333" s="117"/>
      <c r="CZ333" s="104"/>
      <c r="DA333" s="104"/>
      <c r="DB333" s="104"/>
      <c r="DC333" s="104"/>
      <c r="DD333" s="104"/>
      <c r="DE333" s="104"/>
      <c r="DF333" s="104"/>
      <c r="DG333" s="104"/>
      <c r="DH333" s="104"/>
      <c r="DI333" s="104"/>
      <c r="DJ333" s="104"/>
      <c r="DK333" s="104"/>
      <c r="DL333" s="104"/>
      <c r="DM333" s="104"/>
      <c r="DN333" s="104"/>
      <c r="DO333" s="104"/>
      <c r="DP333" s="104"/>
      <c r="DQ333" s="104"/>
      <c r="DR333" s="104"/>
      <c r="DS333" s="104"/>
      <c r="DT333" s="104"/>
      <c r="DU333" s="104"/>
      <c r="DV333" s="104"/>
    </row>
    <row r="334" spans="103:126" ht="12.75" customHeight="1" x14ac:dyDescent="0.15">
      <c r="CY334" s="117"/>
      <c r="CZ334" s="104"/>
      <c r="DA334" s="104"/>
      <c r="DB334" s="104"/>
      <c r="DC334" s="104"/>
      <c r="DD334" s="104"/>
      <c r="DE334" s="104"/>
      <c r="DF334" s="104"/>
      <c r="DG334" s="104"/>
      <c r="DH334" s="104"/>
      <c r="DI334" s="104"/>
      <c r="DJ334" s="104"/>
      <c r="DK334" s="104"/>
      <c r="DL334" s="104"/>
      <c r="DM334" s="104"/>
      <c r="DN334" s="104"/>
      <c r="DO334" s="104"/>
      <c r="DP334" s="104"/>
      <c r="DQ334" s="104"/>
      <c r="DR334" s="104"/>
      <c r="DS334" s="104"/>
      <c r="DT334" s="104"/>
      <c r="DU334" s="104"/>
      <c r="DV334" s="104"/>
    </row>
    <row r="335" spans="103:126" ht="12.75" customHeight="1" x14ac:dyDescent="0.15">
      <c r="CY335" s="117"/>
      <c r="CZ335" s="104"/>
      <c r="DA335" s="104"/>
      <c r="DB335" s="104"/>
      <c r="DC335" s="104"/>
      <c r="DD335" s="104"/>
      <c r="DE335" s="104"/>
      <c r="DF335" s="104"/>
      <c r="DG335" s="104"/>
      <c r="DH335" s="104"/>
      <c r="DI335" s="104"/>
      <c r="DJ335" s="104"/>
      <c r="DK335" s="104"/>
      <c r="DL335" s="104"/>
      <c r="DM335" s="104"/>
      <c r="DN335" s="104"/>
      <c r="DO335" s="104"/>
      <c r="DP335" s="104"/>
      <c r="DQ335" s="104"/>
      <c r="DR335" s="104"/>
      <c r="DS335" s="104"/>
      <c r="DT335" s="104"/>
      <c r="DU335" s="104"/>
      <c r="DV335" s="104"/>
    </row>
    <row r="336" spans="103:126" ht="12.75" customHeight="1" x14ac:dyDescent="0.15">
      <c r="CY336" s="117"/>
      <c r="CZ336" s="104"/>
      <c r="DA336" s="104"/>
      <c r="DB336" s="104"/>
      <c r="DC336" s="104"/>
      <c r="DD336" s="104"/>
      <c r="DE336" s="104"/>
      <c r="DF336" s="104"/>
      <c r="DG336" s="104"/>
      <c r="DH336" s="104"/>
      <c r="DI336" s="104"/>
      <c r="DJ336" s="104"/>
      <c r="DK336" s="104"/>
      <c r="DL336" s="104"/>
      <c r="DM336" s="104"/>
      <c r="DN336" s="104"/>
      <c r="DO336" s="104"/>
      <c r="DP336" s="104"/>
      <c r="DQ336" s="104"/>
      <c r="DR336" s="104"/>
      <c r="DS336" s="104"/>
      <c r="DT336" s="104"/>
      <c r="DU336" s="104"/>
      <c r="DV336" s="104"/>
    </row>
    <row r="337" spans="103:126" ht="12.75" customHeight="1" x14ac:dyDescent="0.15">
      <c r="CY337" s="117"/>
      <c r="CZ337" s="104"/>
      <c r="DA337" s="104"/>
      <c r="DB337" s="104"/>
      <c r="DC337" s="104"/>
      <c r="DD337" s="104"/>
      <c r="DE337" s="104"/>
      <c r="DF337" s="104"/>
      <c r="DG337" s="104"/>
      <c r="DH337" s="104"/>
      <c r="DI337" s="104"/>
      <c r="DJ337" s="104"/>
      <c r="DK337" s="104"/>
      <c r="DL337" s="104"/>
      <c r="DM337" s="104"/>
      <c r="DN337" s="104"/>
      <c r="DO337" s="104"/>
      <c r="DP337" s="104"/>
      <c r="DQ337" s="104"/>
      <c r="DR337" s="104"/>
      <c r="DS337" s="104"/>
      <c r="DT337" s="104"/>
      <c r="DU337" s="104"/>
      <c r="DV337" s="104"/>
    </row>
    <row r="338" spans="103:126" ht="12.75" customHeight="1" x14ac:dyDescent="0.15">
      <c r="CY338" s="117"/>
      <c r="CZ338" s="104"/>
      <c r="DA338" s="104"/>
      <c r="DB338" s="104"/>
      <c r="DC338" s="104"/>
      <c r="DD338" s="104"/>
      <c r="DE338" s="104"/>
      <c r="DF338" s="104"/>
      <c r="DG338" s="104"/>
      <c r="DH338" s="104"/>
      <c r="DI338" s="104"/>
      <c r="DJ338" s="104"/>
      <c r="DK338" s="104"/>
      <c r="DL338" s="104"/>
      <c r="DM338" s="104"/>
      <c r="DN338" s="104"/>
      <c r="DO338" s="104"/>
      <c r="DP338" s="104"/>
      <c r="DQ338" s="104"/>
      <c r="DR338" s="104"/>
      <c r="DS338" s="104"/>
      <c r="DT338" s="104"/>
      <c r="DU338" s="104"/>
      <c r="DV338" s="104"/>
    </row>
    <row r="339" spans="103:126" ht="12.75" customHeight="1" x14ac:dyDescent="0.15">
      <c r="CY339" s="117"/>
      <c r="CZ339" s="104"/>
      <c r="DA339" s="104"/>
      <c r="DB339" s="104"/>
      <c r="DC339" s="104"/>
      <c r="DD339" s="104"/>
      <c r="DE339" s="104"/>
      <c r="DF339" s="104"/>
      <c r="DG339" s="104"/>
      <c r="DH339" s="104"/>
      <c r="DI339" s="104"/>
      <c r="DJ339" s="104"/>
      <c r="DK339" s="104"/>
      <c r="DL339" s="104"/>
      <c r="DM339" s="104"/>
      <c r="DN339" s="104"/>
      <c r="DO339" s="104"/>
      <c r="DP339" s="104"/>
      <c r="DQ339" s="104"/>
      <c r="DR339" s="104"/>
      <c r="DS339" s="104"/>
      <c r="DT339" s="104"/>
      <c r="DU339" s="104"/>
      <c r="DV339" s="104"/>
    </row>
    <row r="340" spans="103:126" ht="12.75" customHeight="1" x14ac:dyDescent="0.15">
      <c r="CY340" s="117"/>
      <c r="CZ340" s="104"/>
      <c r="DA340" s="104"/>
      <c r="DB340" s="104"/>
      <c r="DC340" s="104"/>
      <c r="DD340" s="104"/>
      <c r="DE340" s="104"/>
      <c r="DF340" s="104"/>
      <c r="DG340" s="104"/>
      <c r="DH340" s="104"/>
      <c r="DI340" s="104"/>
      <c r="DJ340" s="104"/>
      <c r="DK340" s="104"/>
      <c r="DL340" s="104"/>
      <c r="DM340" s="104"/>
      <c r="DN340" s="104"/>
      <c r="DO340" s="104"/>
      <c r="DP340" s="104"/>
      <c r="DQ340" s="104"/>
      <c r="DR340" s="104"/>
      <c r="DS340" s="104"/>
      <c r="DT340" s="104"/>
      <c r="DU340" s="104"/>
      <c r="DV340" s="104"/>
    </row>
    <row r="341" spans="103:126" ht="12.75" customHeight="1" x14ac:dyDescent="0.15">
      <c r="CY341" s="117"/>
      <c r="CZ341" s="104"/>
      <c r="DA341" s="104"/>
      <c r="DB341" s="104"/>
      <c r="DC341" s="104"/>
      <c r="DD341" s="104"/>
      <c r="DE341" s="104"/>
      <c r="DF341" s="104"/>
      <c r="DG341" s="104"/>
      <c r="DH341" s="104"/>
      <c r="DI341" s="104"/>
      <c r="DJ341" s="104"/>
      <c r="DK341" s="104"/>
      <c r="DL341" s="104"/>
      <c r="DM341" s="104"/>
      <c r="DN341" s="104"/>
      <c r="DO341" s="104"/>
      <c r="DP341" s="104"/>
      <c r="DQ341" s="104"/>
      <c r="DR341" s="104"/>
      <c r="DS341" s="104"/>
      <c r="DT341" s="104"/>
      <c r="DU341" s="104"/>
      <c r="DV341" s="104"/>
    </row>
    <row r="342" spans="103:126" ht="12.75" customHeight="1" x14ac:dyDescent="0.15">
      <c r="CY342" s="117"/>
      <c r="CZ342" s="104"/>
      <c r="DA342" s="104"/>
      <c r="DB342" s="104"/>
      <c r="DC342" s="104"/>
      <c r="DD342" s="104"/>
      <c r="DE342" s="104"/>
      <c r="DF342" s="104"/>
      <c r="DG342" s="104"/>
      <c r="DH342" s="104"/>
      <c r="DI342" s="104"/>
      <c r="DJ342" s="104"/>
      <c r="DK342" s="104"/>
      <c r="DL342" s="104"/>
      <c r="DM342" s="104"/>
      <c r="DN342" s="104"/>
      <c r="DO342" s="104"/>
      <c r="DP342" s="104"/>
      <c r="DQ342" s="104"/>
      <c r="DR342" s="104"/>
      <c r="DS342" s="104"/>
      <c r="DT342" s="104"/>
      <c r="DU342" s="104"/>
      <c r="DV342" s="104"/>
    </row>
    <row r="343" spans="103:126" ht="12.75" customHeight="1" x14ac:dyDescent="0.15">
      <c r="CY343" s="117"/>
      <c r="CZ343" s="104"/>
      <c r="DA343" s="104"/>
      <c r="DB343" s="104"/>
      <c r="DC343" s="104"/>
      <c r="DD343" s="104"/>
      <c r="DE343" s="104"/>
      <c r="DF343" s="104"/>
      <c r="DG343" s="104"/>
      <c r="DH343" s="104"/>
      <c r="DI343" s="104"/>
      <c r="DJ343" s="104"/>
      <c r="DK343" s="104"/>
      <c r="DL343" s="104"/>
      <c r="DM343" s="104"/>
      <c r="DN343" s="104"/>
      <c r="DO343" s="104"/>
      <c r="DP343" s="104"/>
      <c r="DQ343" s="104"/>
      <c r="DR343" s="104"/>
      <c r="DS343" s="104"/>
      <c r="DT343" s="104"/>
      <c r="DU343" s="104"/>
      <c r="DV343" s="104"/>
    </row>
    <row r="344" spans="103:126" ht="12.75" customHeight="1" x14ac:dyDescent="0.15">
      <c r="CY344" s="117"/>
      <c r="CZ344" s="104"/>
      <c r="DA344" s="104"/>
      <c r="DB344" s="104"/>
      <c r="DC344" s="104"/>
      <c r="DD344" s="104"/>
      <c r="DE344" s="104"/>
      <c r="DF344" s="104"/>
      <c r="DG344" s="104"/>
      <c r="DH344" s="104"/>
      <c r="DI344" s="104"/>
      <c r="DJ344" s="104"/>
      <c r="DK344" s="104"/>
      <c r="DL344" s="104"/>
      <c r="DM344" s="104"/>
      <c r="DN344" s="104"/>
      <c r="DO344" s="104"/>
      <c r="DP344" s="104"/>
      <c r="DQ344" s="104"/>
      <c r="DR344" s="104"/>
      <c r="DS344" s="104"/>
      <c r="DT344" s="104"/>
      <c r="DU344" s="104"/>
      <c r="DV344" s="104"/>
    </row>
    <row r="345" spans="103:126" ht="12.75" customHeight="1" x14ac:dyDescent="0.15">
      <c r="CY345" s="117"/>
      <c r="CZ345" s="104"/>
      <c r="DA345" s="104"/>
      <c r="DB345" s="104"/>
      <c r="DC345" s="104"/>
      <c r="DD345" s="104"/>
      <c r="DE345" s="104"/>
      <c r="DF345" s="104"/>
      <c r="DG345" s="104"/>
      <c r="DH345" s="104"/>
      <c r="DI345" s="104"/>
      <c r="DJ345" s="104"/>
      <c r="DK345" s="104"/>
      <c r="DL345" s="104"/>
      <c r="DM345" s="104"/>
      <c r="DN345" s="104"/>
      <c r="DO345" s="104"/>
      <c r="DP345" s="104"/>
      <c r="DQ345" s="104"/>
      <c r="DR345" s="104"/>
      <c r="DS345" s="104"/>
      <c r="DT345" s="104"/>
      <c r="DU345" s="104"/>
      <c r="DV345" s="104"/>
    </row>
    <row r="346" spans="103:126" ht="12.75" customHeight="1" x14ac:dyDescent="0.15">
      <c r="CY346" s="117"/>
      <c r="CZ346" s="104"/>
      <c r="DA346" s="104"/>
      <c r="DB346" s="104"/>
      <c r="DC346" s="104"/>
      <c r="DD346" s="104"/>
      <c r="DE346" s="104"/>
      <c r="DF346" s="104"/>
      <c r="DG346" s="104"/>
      <c r="DH346" s="104"/>
      <c r="DI346" s="104"/>
      <c r="DJ346" s="104"/>
      <c r="DK346" s="104"/>
      <c r="DL346" s="104"/>
      <c r="DM346" s="104"/>
      <c r="DN346" s="104"/>
      <c r="DO346" s="104"/>
      <c r="DP346" s="104"/>
      <c r="DQ346" s="104"/>
      <c r="DR346" s="104"/>
      <c r="DS346" s="104"/>
      <c r="DT346" s="104"/>
      <c r="DU346" s="104"/>
      <c r="DV346" s="104"/>
    </row>
    <row r="347" spans="103:126" ht="12.75" customHeight="1" x14ac:dyDescent="0.15">
      <c r="CY347" s="117"/>
      <c r="CZ347" s="104"/>
      <c r="DA347" s="104"/>
      <c r="DB347" s="104"/>
      <c r="DC347" s="104"/>
      <c r="DD347" s="104"/>
      <c r="DE347" s="104"/>
      <c r="DF347" s="104"/>
      <c r="DG347" s="104"/>
      <c r="DH347" s="104"/>
      <c r="DI347" s="104"/>
      <c r="DJ347" s="104"/>
      <c r="DK347" s="104"/>
      <c r="DL347" s="104"/>
      <c r="DM347" s="104"/>
      <c r="DN347" s="104"/>
      <c r="DO347" s="104"/>
      <c r="DP347" s="104"/>
      <c r="DQ347" s="104"/>
      <c r="DR347" s="104"/>
      <c r="DS347" s="104"/>
      <c r="DT347" s="104"/>
      <c r="DU347" s="104"/>
      <c r="DV347" s="104"/>
    </row>
    <row r="348" spans="103:126" ht="12.75" customHeight="1" x14ac:dyDescent="0.15">
      <c r="CY348" s="117"/>
      <c r="CZ348" s="104"/>
      <c r="DA348" s="104"/>
      <c r="DB348" s="104"/>
      <c r="DC348" s="104"/>
      <c r="DD348" s="104"/>
      <c r="DE348" s="104"/>
      <c r="DF348" s="104"/>
      <c r="DG348" s="104"/>
      <c r="DH348" s="104"/>
      <c r="DI348" s="104"/>
      <c r="DJ348" s="104"/>
      <c r="DK348" s="104"/>
      <c r="DL348" s="104"/>
      <c r="DM348" s="104"/>
      <c r="DN348" s="104"/>
      <c r="DO348" s="104"/>
      <c r="DP348" s="104"/>
      <c r="DQ348" s="104"/>
      <c r="DR348" s="104"/>
      <c r="DS348" s="104"/>
      <c r="DT348" s="104"/>
      <c r="DU348" s="104"/>
      <c r="DV348" s="104"/>
    </row>
    <row r="349" spans="103:126" ht="12.75" customHeight="1" x14ac:dyDescent="0.15">
      <c r="CY349" s="117"/>
      <c r="CZ349" s="104"/>
      <c r="DA349" s="104"/>
      <c r="DB349" s="104"/>
      <c r="DC349" s="104"/>
      <c r="DD349" s="104"/>
      <c r="DE349" s="104"/>
      <c r="DF349" s="104"/>
      <c r="DG349" s="104"/>
      <c r="DH349" s="104"/>
      <c r="DI349" s="104"/>
      <c r="DJ349" s="104"/>
      <c r="DK349" s="104"/>
      <c r="DL349" s="104"/>
      <c r="DM349" s="104"/>
      <c r="DN349" s="104"/>
      <c r="DO349" s="104"/>
      <c r="DP349" s="104"/>
      <c r="DQ349" s="104"/>
      <c r="DR349" s="104"/>
      <c r="DS349" s="104"/>
      <c r="DT349" s="104"/>
      <c r="DU349" s="104"/>
      <c r="DV349" s="104"/>
    </row>
    <row r="350" spans="103:126" ht="12.75" customHeight="1" x14ac:dyDescent="0.15">
      <c r="CY350" s="117"/>
      <c r="CZ350" s="104"/>
      <c r="DA350" s="104"/>
      <c r="DB350" s="104"/>
      <c r="DC350" s="104"/>
      <c r="DD350" s="104"/>
      <c r="DE350" s="104"/>
      <c r="DF350" s="104"/>
      <c r="DG350" s="104"/>
      <c r="DH350" s="104"/>
      <c r="DI350" s="104"/>
      <c r="DJ350" s="104"/>
      <c r="DK350" s="104"/>
      <c r="DL350" s="104"/>
      <c r="DM350" s="104"/>
      <c r="DN350" s="104"/>
      <c r="DO350" s="104"/>
      <c r="DP350" s="104"/>
      <c r="DQ350" s="104"/>
      <c r="DR350" s="104"/>
      <c r="DS350" s="104"/>
      <c r="DT350" s="104"/>
      <c r="DU350" s="104"/>
      <c r="DV350" s="104"/>
    </row>
    <row r="351" spans="103:126" ht="12.75" customHeight="1" x14ac:dyDescent="0.15">
      <c r="CY351" s="117"/>
      <c r="CZ351" s="104"/>
      <c r="DA351" s="104"/>
      <c r="DB351" s="104"/>
      <c r="DC351" s="104"/>
      <c r="DD351" s="104"/>
      <c r="DE351" s="104"/>
      <c r="DF351" s="104"/>
      <c r="DG351" s="104"/>
      <c r="DH351" s="104"/>
      <c r="DI351" s="104"/>
      <c r="DJ351" s="104"/>
      <c r="DK351" s="104"/>
      <c r="DL351" s="104"/>
      <c r="DM351" s="104"/>
      <c r="DN351" s="104"/>
      <c r="DO351" s="104"/>
      <c r="DP351" s="104"/>
      <c r="DQ351" s="104"/>
      <c r="DR351" s="104"/>
      <c r="DS351" s="104"/>
      <c r="DT351" s="104"/>
      <c r="DU351" s="104"/>
      <c r="DV351" s="104"/>
    </row>
    <row r="352" spans="103:126" ht="12.75" customHeight="1" x14ac:dyDescent="0.15">
      <c r="CY352" s="117"/>
      <c r="CZ352" s="104"/>
      <c r="DA352" s="104"/>
      <c r="DB352" s="104"/>
      <c r="DC352" s="104"/>
      <c r="DD352" s="104"/>
      <c r="DE352" s="104"/>
      <c r="DF352" s="104"/>
      <c r="DG352" s="104"/>
      <c r="DH352" s="104"/>
      <c r="DI352" s="104"/>
      <c r="DJ352" s="104"/>
      <c r="DK352" s="104"/>
      <c r="DL352" s="104"/>
      <c r="DM352" s="104"/>
      <c r="DN352" s="104"/>
      <c r="DO352" s="104"/>
      <c r="DP352" s="104"/>
      <c r="DQ352" s="104"/>
      <c r="DR352" s="104"/>
      <c r="DS352" s="104"/>
      <c r="DT352" s="104"/>
      <c r="DU352" s="104"/>
      <c r="DV352" s="104"/>
    </row>
    <row r="353" spans="103:126" ht="12.75" customHeight="1" x14ac:dyDescent="0.15">
      <c r="CY353" s="117"/>
      <c r="CZ353" s="104"/>
      <c r="DA353" s="104"/>
      <c r="DB353" s="104"/>
      <c r="DC353" s="104"/>
      <c r="DD353" s="104"/>
      <c r="DE353" s="104"/>
      <c r="DF353" s="104"/>
      <c r="DG353" s="104"/>
      <c r="DH353" s="104"/>
      <c r="DI353" s="104"/>
      <c r="DJ353" s="104"/>
      <c r="DK353" s="104"/>
      <c r="DL353" s="104"/>
      <c r="DM353" s="104"/>
      <c r="DN353" s="104"/>
      <c r="DO353" s="104"/>
      <c r="DP353" s="104"/>
      <c r="DQ353" s="104"/>
      <c r="DR353" s="104"/>
      <c r="DS353" s="104"/>
      <c r="DT353" s="104"/>
      <c r="DU353" s="104"/>
      <c r="DV353" s="104"/>
    </row>
    <row r="354" spans="103:126" ht="12.75" customHeight="1" x14ac:dyDescent="0.15">
      <c r="CY354" s="117"/>
      <c r="CZ354" s="104"/>
      <c r="DA354" s="104"/>
      <c r="DB354" s="104"/>
      <c r="DC354" s="104"/>
      <c r="DD354" s="104"/>
      <c r="DE354" s="104"/>
      <c r="DF354" s="104"/>
      <c r="DG354" s="104"/>
      <c r="DH354" s="104"/>
      <c r="DI354" s="104"/>
      <c r="DJ354" s="104"/>
      <c r="DK354" s="104"/>
      <c r="DL354" s="104"/>
      <c r="DM354" s="104"/>
      <c r="DN354" s="104"/>
      <c r="DO354" s="104"/>
      <c r="DP354" s="104"/>
      <c r="DQ354" s="104"/>
      <c r="DR354" s="104"/>
      <c r="DS354" s="104"/>
      <c r="DT354" s="104"/>
      <c r="DU354" s="104"/>
      <c r="DV354" s="104"/>
    </row>
    <row r="355" spans="103:126" ht="12.75" customHeight="1" x14ac:dyDescent="0.15">
      <c r="CY355" s="117"/>
      <c r="CZ355" s="104"/>
      <c r="DA355" s="104"/>
      <c r="DB355" s="104"/>
      <c r="DC355" s="104"/>
      <c r="DD355" s="104"/>
      <c r="DE355" s="104"/>
      <c r="DF355" s="104"/>
      <c r="DG355" s="104"/>
      <c r="DH355" s="104"/>
      <c r="DI355" s="104"/>
      <c r="DJ355" s="104"/>
      <c r="DK355" s="104"/>
      <c r="DL355" s="104"/>
      <c r="DM355" s="104"/>
      <c r="DN355" s="104"/>
      <c r="DO355" s="104"/>
      <c r="DP355" s="104"/>
      <c r="DQ355" s="104"/>
      <c r="DR355" s="104"/>
      <c r="DS355" s="104"/>
      <c r="DT355" s="104"/>
      <c r="DU355" s="104"/>
      <c r="DV355" s="104"/>
    </row>
    <row r="356" spans="103:126" ht="12.75" customHeight="1" x14ac:dyDescent="0.15">
      <c r="CY356" s="117"/>
      <c r="CZ356" s="104"/>
      <c r="DA356" s="104"/>
      <c r="DB356" s="104"/>
      <c r="DC356" s="104"/>
      <c r="DD356" s="104"/>
      <c r="DE356" s="104"/>
      <c r="DF356" s="104"/>
      <c r="DG356" s="104"/>
      <c r="DH356" s="104"/>
      <c r="DI356" s="104"/>
      <c r="DJ356" s="104"/>
      <c r="DK356" s="104"/>
      <c r="DL356" s="104"/>
      <c r="DM356" s="104"/>
      <c r="DN356" s="104"/>
      <c r="DO356" s="104"/>
      <c r="DP356" s="104"/>
      <c r="DQ356" s="104"/>
      <c r="DR356" s="104"/>
      <c r="DS356" s="104"/>
      <c r="DT356" s="104"/>
      <c r="DU356" s="104"/>
      <c r="DV356" s="104"/>
    </row>
    <row r="357" spans="103:126" ht="12.75" customHeight="1" x14ac:dyDescent="0.15">
      <c r="CY357" s="117"/>
      <c r="CZ357" s="104"/>
      <c r="DA357" s="104"/>
      <c r="DB357" s="104"/>
      <c r="DC357" s="104"/>
      <c r="DD357" s="104"/>
      <c r="DE357" s="104"/>
      <c r="DF357" s="104"/>
      <c r="DG357" s="104"/>
      <c r="DH357" s="104"/>
      <c r="DI357" s="104"/>
      <c r="DJ357" s="104"/>
      <c r="DK357" s="104"/>
      <c r="DL357" s="104"/>
      <c r="DM357" s="104"/>
      <c r="DN357" s="104"/>
      <c r="DO357" s="104"/>
      <c r="DP357" s="104"/>
      <c r="DQ357" s="104"/>
      <c r="DR357" s="104"/>
      <c r="DS357" s="104"/>
      <c r="DT357" s="104"/>
      <c r="DU357" s="104"/>
      <c r="DV357" s="104"/>
    </row>
    <row r="358" spans="103:126" ht="12.75" customHeight="1" x14ac:dyDescent="0.15">
      <c r="CY358" s="117"/>
      <c r="CZ358" s="104"/>
      <c r="DA358" s="104"/>
      <c r="DB358" s="104"/>
      <c r="DC358" s="104"/>
      <c r="DD358" s="104"/>
      <c r="DE358" s="104"/>
      <c r="DF358" s="104"/>
      <c r="DG358" s="104"/>
      <c r="DH358" s="104"/>
      <c r="DI358" s="104"/>
      <c r="DJ358" s="104"/>
      <c r="DK358" s="104"/>
      <c r="DL358" s="104"/>
      <c r="DM358" s="104"/>
      <c r="DN358" s="104"/>
      <c r="DO358" s="104"/>
      <c r="DP358" s="104"/>
      <c r="DQ358" s="104"/>
      <c r="DR358" s="104"/>
      <c r="DS358" s="104"/>
      <c r="DT358" s="104"/>
      <c r="DU358" s="104"/>
      <c r="DV358" s="104"/>
    </row>
    <row r="359" spans="103:126" ht="12.75" customHeight="1" x14ac:dyDescent="0.15">
      <c r="CY359" s="117"/>
      <c r="CZ359" s="104"/>
      <c r="DA359" s="104"/>
      <c r="DB359" s="104"/>
      <c r="DC359" s="104"/>
      <c r="DD359" s="104"/>
      <c r="DE359" s="104"/>
      <c r="DF359" s="104"/>
      <c r="DG359" s="104"/>
      <c r="DH359" s="104"/>
      <c r="DI359" s="104"/>
      <c r="DJ359" s="104"/>
      <c r="DK359" s="104"/>
      <c r="DL359" s="104"/>
      <c r="DM359" s="104"/>
      <c r="DN359" s="104"/>
      <c r="DO359" s="104"/>
      <c r="DP359" s="104"/>
      <c r="DQ359" s="104"/>
      <c r="DR359" s="104"/>
      <c r="DS359" s="104"/>
      <c r="DT359" s="104"/>
      <c r="DU359" s="104"/>
      <c r="DV359" s="104"/>
    </row>
    <row r="360" spans="103:126" ht="12.75" customHeight="1" x14ac:dyDescent="0.15">
      <c r="CY360" s="117"/>
      <c r="CZ360" s="104"/>
      <c r="DA360" s="104"/>
      <c r="DB360" s="104"/>
      <c r="DC360" s="104"/>
      <c r="DD360" s="104"/>
      <c r="DE360" s="104"/>
      <c r="DF360" s="104"/>
      <c r="DG360" s="104"/>
      <c r="DH360" s="104"/>
      <c r="DI360" s="104"/>
      <c r="DJ360" s="104"/>
      <c r="DK360" s="104"/>
      <c r="DL360" s="104"/>
      <c r="DM360" s="104"/>
      <c r="DN360" s="104"/>
      <c r="DO360" s="104"/>
      <c r="DP360" s="104"/>
      <c r="DQ360" s="104"/>
      <c r="DR360" s="104"/>
      <c r="DS360" s="104"/>
      <c r="DT360" s="104"/>
      <c r="DU360" s="104"/>
      <c r="DV360" s="104"/>
    </row>
    <row r="361" spans="103:126" ht="12.75" customHeight="1" x14ac:dyDescent="0.15">
      <c r="CY361" s="117"/>
      <c r="CZ361" s="104"/>
      <c r="DA361" s="104"/>
      <c r="DB361" s="104"/>
      <c r="DC361" s="104"/>
      <c r="DD361" s="104"/>
      <c r="DE361" s="104"/>
      <c r="DF361" s="104"/>
      <c r="DG361" s="104"/>
      <c r="DH361" s="104"/>
      <c r="DI361" s="104"/>
      <c r="DJ361" s="104"/>
      <c r="DK361" s="104"/>
      <c r="DL361" s="104"/>
      <c r="DM361" s="104"/>
      <c r="DN361" s="104"/>
      <c r="DO361" s="104"/>
      <c r="DP361" s="104"/>
      <c r="DQ361" s="104"/>
      <c r="DR361" s="104"/>
      <c r="DS361" s="104"/>
      <c r="DT361" s="104"/>
      <c r="DU361" s="104"/>
      <c r="DV361" s="104"/>
    </row>
    <row r="362" spans="103:126" ht="12.75" customHeight="1" x14ac:dyDescent="0.15">
      <c r="CY362" s="117"/>
      <c r="CZ362" s="104"/>
      <c r="DA362" s="104"/>
      <c r="DB362" s="104"/>
      <c r="DC362" s="104"/>
      <c r="DD362" s="104"/>
      <c r="DE362" s="104"/>
      <c r="DF362" s="104"/>
      <c r="DG362" s="104"/>
      <c r="DH362" s="104"/>
      <c r="DI362" s="104"/>
      <c r="DJ362" s="104"/>
      <c r="DK362" s="104"/>
      <c r="DL362" s="104"/>
      <c r="DM362" s="104"/>
      <c r="DN362" s="104"/>
      <c r="DO362" s="104"/>
      <c r="DP362" s="104"/>
      <c r="DQ362" s="104"/>
      <c r="DR362" s="104"/>
      <c r="DS362" s="104"/>
      <c r="DT362" s="104"/>
      <c r="DU362" s="104"/>
      <c r="DV362" s="104"/>
    </row>
    <row r="363" spans="103:126" ht="12.75" customHeight="1" x14ac:dyDescent="0.15">
      <c r="CY363" s="117"/>
      <c r="CZ363" s="104"/>
      <c r="DA363" s="104"/>
      <c r="DB363" s="104"/>
      <c r="DC363" s="104"/>
      <c r="DD363" s="104"/>
      <c r="DE363" s="104"/>
      <c r="DF363" s="104"/>
      <c r="DG363" s="104"/>
      <c r="DH363" s="104"/>
      <c r="DI363" s="104"/>
      <c r="DJ363" s="104"/>
      <c r="DK363" s="104"/>
      <c r="DL363" s="104"/>
      <c r="DM363" s="104"/>
      <c r="DN363" s="104"/>
      <c r="DO363" s="104"/>
      <c r="DP363" s="104"/>
      <c r="DQ363" s="104"/>
      <c r="DR363" s="104"/>
      <c r="DS363" s="104"/>
      <c r="DT363" s="104"/>
      <c r="DU363" s="104"/>
      <c r="DV363" s="104"/>
    </row>
    <row r="364" spans="103:126" ht="12.75" customHeight="1" x14ac:dyDescent="0.15">
      <c r="CY364" s="117"/>
      <c r="CZ364" s="104"/>
      <c r="DA364" s="104"/>
      <c r="DB364" s="104"/>
      <c r="DC364" s="104"/>
      <c r="DD364" s="104"/>
      <c r="DE364" s="104"/>
      <c r="DF364" s="104"/>
      <c r="DG364" s="104"/>
      <c r="DH364" s="104"/>
      <c r="DI364" s="104"/>
      <c r="DJ364" s="104"/>
      <c r="DK364" s="104"/>
      <c r="DL364" s="104"/>
      <c r="DM364" s="104"/>
      <c r="DN364" s="104"/>
      <c r="DO364" s="104"/>
      <c r="DP364" s="104"/>
      <c r="DQ364" s="104"/>
      <c r="DR364" s="104"/>
      <c r="DS364" s="104"/>
      <c r="DT364" s="104"/>
      <c r="DU364" s="104"/>
      <c r="DV364" s="104"/>
    </row>
    <row r="365" spans="103:126" ht="12.75" customHeight="1" x14ac:dyDescent="0.15">
      <c r="CY365" s="117"/>
      <c r="CZ365" s="104"/>
      <c r="DA365" s="104"/>
      <c r="DB365" s="104"/>
      <c r="DC365" s="104"/>
      <c r="DD365" s="104"/>
      <c r="DE365" s="104"/>
      <c r="DF365" s="104"/>
      <c r="DG365" s="104"/>
      <c r="DH365" s="104"/>
      <c r="DI365" s="104"/>
      <c r="DJ365" s="104"/>
      <c r="DK365" s="104"/>
      <c r="DL365" s="104"/>
      <c r="DM365" s="104"/>
      <c r="DN365" s="104"/>
      <c r="DO365" s="104"/>
      <c r="DP365" s="104"/>
      <c r="DQ365" s="104"/>
      <c r="DR365" s="104"/>
      <c r="DS365" s="104"/>
      <c r="DT365" s="104"/>
      <c r="DU365" s="104"/>
      <c r="DV365" s="104"/>
    </row>
    <row r="366" spans="103:126" ht="12.75" customHeight="1" x14ac:dyDescent="0.15">
      <c r="CY366" s="117"/>
      <c r="CZ366" s="104"/>
      <c r="DA366" s="104"/>
      <c r="DB366" s="104"/>
      <c r="DC366" s="104"/>
      <c r="DD366" s="104"/>
      <c r="DE366" s="104"/>
      <c r="DF366" s="104"/>
      <c r="DG366" s="104"/>
      <c r="DH366" s="104"/>
      <c r="DI366" s="104"/>
      <c r="DJ366" s="104"/>
      <c r="DK366" s="104"/>
      <c r="DL366" s="104"/>
      <c r="DM366" s="104"/>
      <c r="DN366" s="104"/>
      <c r="DO366" s="104"/>
      <c r="DP366" s="104"/>
      <c r="DQ366" s="104"/>
      <c r="DR366" s="104"/>
      <c r="DS366" s="104"/>
      <c r="DT366" s="104"/>
      <c r="DU366" s="104"/>
      <c r="DV366" s="104"/>
    </row>
    <row r="367" spans="103:126" ht="12.75" customHeight="1" x14ac:dyDescent="0.15">
      <c r="CY367" s="117"/>
      <c r="CZ367" s="104"/>
      <c r="DA367" s="104"/>
      <c r="DB367" s="104"/>
      <c r="DC367" s="104"/>
      <c r="DD367" s="104"/>
      <c r="DE367" s="104"/>
      <c r="DF367" s="104"/>
      <c r="DG367" s="104"/>
      <c r="DH367" s="104"/>
      <c r="DI367" s="104"/>
      <c r="DJ367" s="104"/>
      <c r="DK367" s="104"/>
      <c r="DL367" s="104"/>
      <c r="DM367" s="104"/>
      <c r="DN367" s="104"/>
      <c r="DO367" s="104"/>
      <c r="DP367" s="104"/>
      <c r="DQ367" s="104"/>
      <c r="DR367" s="104"/>
      <c r="DS367" s="104"/>
      <c r="DT367" s="104"/>
      <c r="DU367" s="104"/>
      <c r="DV367" s="104"/>
    </row>
    <row r="368" spans="103:126" ht="12.75" customHeight="1" x14ac:dyDescent="0.15">
      <c r="CY368" s="117"/>
      <c r="CZ368" s="104"/>
      <c r="DA368" s="104"/>
      <c r="DB368" s="104"/>
      <c r="DC368" s="104"/>
      <c r="DD368" s="104"/>
      <c r="DE368" s="104"/>
      <c r="DF368" s="104"/>
      <c r="DG368" s="104"/>
      <c r="DH368" s="104"/>
      <c r="DI368" s="104"/>
      <c r="DJ368" s="104"/>
      <c r="DK368" s="104"/>
      <c r="DL368" s="104"/>
      <c r="DM368" s="104"/>
      <c r="DN368" s="104"/>
      <c r="DO368" s="104"/>
      <c r="DP368" s="104"/>
      <c r="DQ368" s="104"/>
      <c r="DR368" s="104"/>
      <c r="DS368" s="104"/>
      <c r="DT368" s="104"/>
      <c r="DU368" s="104"/>
      <c r="DV368" s="104"/>
    </row>
    <row r="369" spans="103:126" ht="12.75" customHeight="1" x14ac:dyDescent="0.15">
      <c r="CY369" s="117"/>
      <c r="CZ369" s="104"/>
      <c r="DA369" s="104"/>
      <c r="DB369" s="104"/>
      <c r="DC369" s="104"/>
      <c r="DD369" s="104"/>
      <c r="DE369" s="104"/>
      <c r="DF369" s="104"/>
      <c r="DG369" s="104"/>
      <c r="DH369" s="104"/>
      <c r="DI369" s="104"/>
      <c r="DJ369" s="104"/>
      <c r="DK369" s="104"/>
      <c r="DL369" s="104"/>
      <c r="DM369" s="104"/>
      <c r="DN369" s="104"/>
      <c r="DO369" s="104"/>
      <c r="DP369" s="104"/>
      <c r="DQ369" s="104"/>
      <c r="DR369" s="104"/>
      <c r="DS369" s="104"/>
      <c r="DT369" s="104"/>
      <c r="DU369" s="104"/>
      <c r="DV369" s="104"/>
    </row>
    <row r="370" spans="103:126" ht="12.75" customHeight="1" x14ac:dyDescent="0.15">
      <c r="CY370" s="117"/>
      <c r="CZ370" s="104"/>
      <c r="DA370" s="104"/>
      <c r="DB370" s="104"/>
      <c r="DC370" s="104"/>
      <c r="DD370" s="104"/>
      <c r="DE370" s="104"/>
      <c r="DF370" s="104"/>
      <c r="DG370" s="104"/>
      <c r="DH370" s="104"/>
      <c r="DI370" s="104"/>
      <c r="DJ370" s="104"/>
      <c r="DK370" s="104"/>
      <c r="DL370" s="104"/>
      <c r="DM370" s="104"/>
      <c r="DN370" s="104"/>
      <c r="DO370" s="104"/>
      <c r="DP370" s="104"/>
      <c r="DQ370" s="104"/>
      <c r="DR370" s="104"/>
      <c r="DS370" s="104"/>
      <c r="DT370" s="104"/>
      <c r="DU370" s="104"/>
      <c r="DV370" s="104"/>
    </row>
    <row r="371" spans="103:126" ht="12.75" customHeight="1" x14ac:dyDescent="0.15">
      <c r="CY371" s="117"/>
      <c r="CZ371" s="104"/>
      <c r="DA371" s="104"/>
      <c r="DB371" s="104"/>
      <c r="DC371" s="104"/>
      <c r="DD371" s="104"/>
      <c r="DE371" s="104"/>
      <c r="DF371" s="104"/>
      <c r="DG371" s="104"/>
      <c r="DH371" s="104"/>
      <c r="DI371" s="104"/>
      <c r="DJ371" s="104"/>
      <c r="DK371" s="104"/>
      <c r="DL371" s="104"/>
      <c r="DM371" s="104"/>
      <c r="DN371" s="104"/>
      <c r="DO371" s="104"/>
      <c r="DP371" s="104"/>
      <c r="DQ371" s="104"/>
      <c r="DR371" s="104"/>
      <c r="DS371" s="104"/>
      <c r="DT371" s="104"/>
      <c r="DU371" s="104"/>
      <c r="DV371" s="104"/>
    </row>
    <row r="372" spans="103:126" ht="12.75" customHeight="1" x14ac:dyDescent="0.15">
      <c r="CY372" s="117"/>
      <c r="CZ372" s="104"/>
      <c r="DA372" s="104"/>
      <c r="DB372" s="104"/>
      <c r="DC372" s="104"/>
      <c r="DD372" s="104"/>
      <c r="DE372" s="104"/>
      <c r="DF372" s="104"/>
      <c r="DG372" s="104"/>
      <c r="DH372" s="104"/>
      <c r="DI372" s="104"/>
      <c r="DJ372" s="104"/>
      <c r="DK372" s="104"/>
      <c r="DL372" s="104"/>
      <c r="DM372" s="104"/>
      <c r="DN372" s="104"/>
      <c r="DO372" s="104"/>
      <c r="DP372" s="104"/>
      <c r="DQ372" s="104"/>
      <c r="DR372" s="104"/>
      <c r="DS372" s="104"/>
      <c r="DT372" s="104"/>
      <c r="DU372" s="104"/>
      <c r="DV372" s="104"/>
    </row>
    <row r="373" spans="103:126" ht="12.75" customHeight="1" x14ac:dyDescent="0.15">
      <c r="CY373" s="117"/>
      <c r="CZ373" s="104"/>
      <c r="DA373" s="104"/>
      <c r="DB373" s="104"/>
      <c r="DC373" s="104"/>
      <c r="DD373" s="104"/>
      <c r="DE373" s="104"/>
      <c r="DF373" s="104"/>
      <c r="DG373" s="104"/>
      <c r="DH373" s="104"/>
      <c r="DI373" s="104"/>
      <c r="DJ373" s="104"/>
      <c r="DK373" s="104"/>
      <c r="DL373" s="104"/>
      <c r="DM373" s="104"/>
      <c r="DN373" s="104"/>
      <c r="DO373" s="104"/>
      <c r="DP373" s="104"/>
      <c r="DQ373" s="104"/>
      <c r="DR373" s="104"/>
      <c r="DS373" s="104"/>
      <c r="DT373" s="104"/>
      <c r="DU373" s="104"/>
      <c r="DV373" s="104"/>
    </row>
    <row r="374" spans="103:126" ht="12.75" customHeight="1" x14ac:dyDescent="0.15">
      <c r="CY374" s="117"/>
      <c r="CZ374" s="104"/>
      <c r="DA374" s="104"/>
      <c r="DB374" s="104"/>
      <c r="DC374" s="104"/>
      <c r="DD374" s="104"/>
      <c r="DE374" s="104"/>
      <c r="DF374" s="104"/>
      <c r="DG374" s="104"/>
      <c r="DH374" s="104"/>
      <c r="DI374" s="104"/>
      <c r="DJ374" s="104"/>
      <c r="DK374" s="104"/>
      <c r="DL374" s="104"/>
      <c r="DM374" s="104"/>
      <c r="DN374" s="104"/>
      <c r="DO374" s="104"/>
      <c r="DP374" s="104"/>
      <c r="DQ374" s="104"/>
      <c r="DR374" s="104"/>
      <c r="DS374" s="104"/>
      <c r="DT374" s="104"/>
      <c r="DU374" s="104"/>
      <c r="DV374" s="104"/>
    </row>
    <row r="375" spans="103:126" ht="12.75" customHeight="1" x14ac:dyDescent="0.15">
      <c r="CY375" s="117"/>
      <c r="CZ375" s="104"/>
      <c r="DA375" s="104"/>
      <c r="DB375" s="104"/>
      <c r="DC375" s="104"/>
      <c r="DD375" s="104"/>
      <c r="DE375" s="104"/>
      <c r="DF375" s="104"/>
      <c r="DG375" s="104"/>
      <c r="DH375" s="104"/>
      <c r="DI375" s="104"/>
      <c r="DJ375" s="104"/>
      <c r="DK375" s="104"/>
      <c r="DL375" s="104"/>
      <c r="DM375" s="104"/>
      <c r="DN375" s="104"/>
      <c r="DO375" s="104"/>
      <c r="DP375" s="104"/>
      <c r="DQ375" s="104"/>
      <c r="DR375" s="104"/>
      <c r="DS375" s="104"/>
      <c r="DT375" s="104"/>
      <c r="DU375" s="104"/>
      <c r="DV375" s="104"/>
    </row>
    <row r="376" spans="103:126" ht="12.75" customHeight="1" x14ac:dyDescent="0.15">
      <c r="CY376" s="117"/>
      <c r="CZ376" s="104"/>
      <c r="DA376" s="104"/>
      <c r="DB376" s="104"/>
      <c r="DC376" s="104"/>
      <c r="DD376" s="104"/>
      <c r="DE376" s="104"/>
      <c r="DF376" s="104"/>
      <c r="DG376" s="104"/>
      <c r="DH376" s="104"/>
      <c r="DI376" s="104"/>
      <c r="DJ376" s="104"/>
      <c r="DK376" s="104"/>
      <c r="DL376" s="104"/>
      <c r="DM376" s="104"/>
      <c r="DN376" s="104"/>
      <c r="DO376" s="104"/>
      <c r="DP376" s="104"/>
      <c r="DQ376" s="104"/>
      <c r="DR376" s="104"/>
      <c r="DS376" s="104"/>
      <c r="DT376" s="104"/>
      <c r="DU376" s="104"/>
      <c r="DV376" s="104"/>
    </row>
    <row r="377" spans="103:126" ht="12.75" customHeight="1" x14ac:dyDescent="0.15">
      <c r="CY377" s="117"/>
      <c r="CZ377" s="104"/>
      <c r="DA377" s="104"/>
      <c r="DB377" s="104"/>
      <c r="DC377" s="104"/>
      <c r="DD377" s="104"/>
      <c r="DE377" s="104"/>
      <c r="DF377" s="104"/>
      <c r="DG377" s="104"/>
      <c r="DH377" s="104"/>
      <c r="DI377" s="104"/>
      <c r="DJ377" s="104"/>
      <c r="DK377" s="104"/>
      <c r="DL377" s="104"/>
      <c r="DM377" s="104"/>
      <c r="DN377" s="104"/>
      <c r="DO377" s="104"/>
      <c r="DP377" s="104"/>
      <c r="DQ377" s="104"/>
      <c r="DR377" s="104"/>
      <c r="DS377" s="104"/>
      <c r="DT377" s="104"/>
      <c r="DU377" s="104"/>
      <c r="DV377" s="104"/>
    </row>
    <row r="378" spans="103:126" ht="12.75" customHeight="1" x14ac:dyDescent="0.15">
      <c r="CY378" s="117"/>
      <c r="CZ378" s="104"/>
      <c r="DA378" s="104"/>
      <c r="DB378" s="104"/>
      <c r="DC378" s="104"/>
      <c r="DD378" s="104"/>
      <c r="DE378" s="104"/>
      <c r="DF378" s="104"/>
      <c r="DG378" s="104"/>
      <c r="DH378" s="104"/>
      <c r="DI378" s="104"/>
      <c r="DJ378" s="104"/>
      <c r="DK378" s="104"/>
      <c r="DL378" s="104"/>
      <c r="DM378" s="104"/>
      <c r="DN378" s="104"/>
      <c r="DO378" s="104"/>
      <c r="DP378" s="104"/>
      <c r="DQ378" s="104"/>
      <c r="DR378" s="104"/>
      <c r="DS378" s="104"/>
      <c r="DT378" s="104"/>
      <c r="DU378" s="104"/>
      <c r="DV378" s="104"/>
    </row>
    <row r="379" spans="103:126" ht="12.75" customHeight="1" x14ac:dyDescent="0.15">
      <c r="CY379" s="117"/>
      <c r="CZ379" s="104"/>
      <c r="DA379" s="104"/>
      <c r="DB379" s="104"/>
      <c r="DC379" s="104"/>
      <c r="DD379" s="104"/>
      <c r="DE379" s="104"/>
      <c r="DF379" s="104"/>
      <c r="DG379" s="104"/>
      <c r="DH379" s="104"/>
      <c r="DI379" s="104"/>
      <c r="DJ379" s="104"/>
      <c r="DK379" s="104"/>
      <c r="DL379" s="104"/>
      <c r="DM379" s="104"/>
      <c r="DN379" s="104"/>
      <c r="DO379" s="104"/>
      <c r="DP379" s="104"/>
      <c r="DQ379" s="104"/>
      <c r="DR379" s="104"/>
      <c r="DS379" s="104"/>
      <c r="DT379" s="104"/>
      <c r="DU379" s="104"/>
      <c r="DV379" s="104"/>
    </row>
    <row r="380" spans="103:126" ht="12.75" customHeight="1" x14ac:dyDescent="0.15">
      <c r="CY380" s="117"/>
      <c r="CZ380" s="104"/>
      <c r="DA380" s="104"/>
      <c r="DB380" s="104"/>
      <c r="DC380" s="104"/>
      <c r="DD380" s="104"/>
      <c r="DE380" s="104"/>
      <c r="DF380" s="104"/>
      <c r="DG380" s="104"/>
      <c r="DH380" s="104"/>
      <c r="DI380" s="104"/>
      <c r="DJ380" s="104"/>
      <c r="DK380" s="104"/>
      <c r="DL380" s="104"/>
      <c r="DM380" s="104"/>
      <c r="DN380" s="104"/>
      <c r="DO380" s="104"/>
      <c r="DP380" s="104"/>
      <c r="DQ380" s="104"/>
      <c r="DR380" s="104"/>
      <c r="DS380" s="104"/>
      <c r="DT380" s="104"/>
      <c r="DU380" s="104"/>
      <c r="DV380" s="104"/>
    </row>
    <row r="381" spans="103:126" ht="12.75" customHeight="1" x14ac:dyDescent="0.15">
      <c r="CY381" s="117"/>
      <c r="CZ381" s="104"/>
      <c r="DA381" s="104"/>
      <c r="DB381" s="104"/>
      <c r="DC381" s="104"/>
      <c r="DD381" s="104"/>
      <c r="DE381" s="104"/>
      <c r="DF381" s="104"/>
      <c r="DG381" s="104"/>
      <c r="DH381" s="104"/>
      <c r="DI381" s="104"/>
      <c r="DJ381" s="104"/>
      <c r="DK381" s="104"/>
      <c r="DL381" s="104"/>
      <c r="DM381" s="104"/>
      <c r="DN381" s="104"/>
      <c r="DO381" s="104"/>
      <c r="DP381" s="104"/>
      <c r="DQ381" s="104"/>
      <c r="DR381" s="104"/>
      <c r="DS381" s="104"/>
      <c r="DT381" s="104"/>
      <c r="DU381" s="104"/>
      <c r="DV381" s="104"/>
    </row>
    <row r="382" spans="103:126" ht="12.75" customHeight="1" x14ac:dyDescent="0.15">
      <c r="CY382" s="117"/>
      <c r="CZ382" s="104"/>
      <c r="DA382" s="104"/>
      <c r="DB382" s="104"/>
      <c r="DC382" s="104"/>
      <c r="DD382" s="104"/>
      <c r="DE382" s="104"/>
      <c r="DF382" s="104"/>
      <c r="DG382" s="104"/>
      <c r="DH382" s="104"/>
      <c r="DI382" s="104"/>
      <c r="DJ382" s="104"/>
      <c r="DK382" s="104"/>
      <c r="DL382" s="104"/>
      <c r="DM382" s="104"/>
      <c r="DN382" s="104"/>
      <c r="DO382" s="104"/>
      <c r="DP382" s="104"/>
      <c r="DQ382" s="104"/>
      <c r="DR382" s="104"/>
      <c r="DS382" s="104"/>
      <c r="DT382" s="104"/>
      <c r="DU382" s="104"/>
      <c r="DV382" s="104"/>
    </row>
    <row r="383" spans="103:126" ht="12.75" customHeight="1" x14ac:dyDescent="0.15">
      <c r="CY383" s="117"/>
      <c r="CZ383" s="104"/>
      <c r="DA383" s="104"/>
      <c r="DB383" s="104"/>
      <c r="DC383" s="104"/>
      <c r="DD383" s="104"/>
      <c r="DE383" s="104"/>
      <c r="DF383" s="104"/>
      <c r="DG383" s="104"/>
      <c r="DH383" s="104"/>
      <c r="DI383" s="104"/>
      <c r="DJ383" s="104"/>
      <c r="DK383" s="104"/>
      <c r="DL383" s="104"/>
      <c r="DM383" s="104"/>
      <c r="DN383" s="104"/>
      <c r="DO383" s="104"/>
      <c r="DP383" s="104"/>
      <c r="DQ383" s="104"/>
      <c r="DR383" s="104"/>
      <c r="DS383" s="104"/>
      <c r="DT383" s="104"/>
      <c r="DU383" s="104"/>
      <c r="DV383" s="104"/>
    </row>
    <row r="384" spans="103:126" ht="12.75" customHeight="1" x14ac:dyDescent="0.15">
      <c r="CY384" s="117"/>
      <c r="CZ384" s="104"/>
      <c r="DA384" s="104"/>
      <c r="DB384" s="104"/>
      <c r="DC384" s="104"/>
      <c r="DD384" s="104"/>
      <c r="DE384" s="104"/>
      <c r="DF384" s="104"/>
      <c r="DG384" s="104"/>
      <c r="DH384" s="104"/>
      <c r="DI384" s="104"/>
      <c r="DJ384" s="104"/>
      <c r="DK384" s="104"/>
      <c r="DL384" s="104"/>
      <c r="DM384" s="104"/>
      <c r="DN384" s="104"/>
      <c r="DO384" s="104"/>
      <c r="DP384" s="104"/>
      <c r="DQ384" s="104"/>
      <c r="DR384" s="104"/>
      <c r="DS384" s="104"/>
      <c r="DT384" s="104"/>
      <c r="DU384" s="104"/>
      <c r="DV384" s="104"/>
    </row>
    <row r="385" spans="103:126" ht="12.75" customHeight="1" x14ac:dyDescent="0.15">
      <c r="CY385" s="117"/>
      <c r="CZ385" s="104"/>
      <c r="DA385" s="104"/>
      <c r="DB385" s="104"/>
      <c r="DC385" s="104"/>
      <c r="DD385" s="104"/>
      <c r="DE385" s="104"/>
      <c r="DF385" s="104"/>
      <c r="DG385" s="104"/>
      <c r="DH385" s="104"/>
      <c r="DI385" s="104"/>
      <c r="DJ385" s="104"/>
      <c r="DK385" s="104"/>
      <c r="DL385" s="104"/>
      <c r="DM385" s="104"/>
      <c r="DN385" s="104"/>
      <c r="DO385" s="104"/>
      <c r="DP385" s="104"/>
      <c r="DQ385" s="104"/>
      <c r="DR385" s="104"/>
      <c r="DS385" s="104"/>
      <c r="DT385" s="104"/>
      <c r="DU385" s="104"/>
      <c r="DV385" s="104"/>
    </row>
    <row r="386" spans="103:126" ht="12.75" customHeight="1" x14ac:dyDescent="0.15">
      <c r="CY386" s="117"/>
      <c r="CZ386" s="104"/>
      <c r="DA386" s="104"/>
      <c r="DB386" s="104"/>
      <c r="DC386" s="104"/>
      <c r="DD386" s="104"/>
      <c r="DE386" s="104"/>
      <c r="DF386" s="104"/>
      <c r="DG386" s="104"/>
      <c r="DH386" s="104"/>
      <c r="DI386" s="104"/>
      <c r="DJ386" s="104"/>
      <c r="DK386" s="104"/>
      <c r="DL386" s="104"/>
      <c r="DM386" s="104"/>
      <c r="DN386" s="104"/>
      <c r="DO386" s="104"/>
      <c r="DP386" s="104"/>
      <c r="DQ386" s="104"/>
      <c r="DR386" s="104"/>
      <c r="DS386" s="104"/>
      <c r="DT386" s="104"/>
      <c r="DU386" s="104"/>
      <c r="DV386" s="104"/>
    </row>
    <row r="387" spans="103:126" ht="12.75" customHeight="1" x14ac:dyDescent="0.15">
      <c r="CY387" s="117"/>
      <c r="CZ387" s="104"/>
      <c r="DA387" s="104"/>
      <c r="DB387" s="104"/>
      <c r="DC387" s="104"/>
      <c r="DD387" s="104"/>
      <c r="DE387" s="104"/>
      <c r="DF387" s="104"/>
      <c r="DG387" s="104"/>
      <c r="DH387" s="104"/>
      <c r="DI387" s="104"/>
      <c r="DJ387" s="104"/>
      <c r="DK387" s="104"/>
      <c r="DL387" s="104"/>
      <c r="DM387" s="104"/>
      <c r="DN387" s="104"/>
      <c r="DO387" s="104"/>
      <c r="DP387" s="104"/>
      <c r="DQ387" s="104"/>
      <c r="DR387" s="104"/>
      <c r="DS387" s="104"/>
      <c r="DT387" s="104"/>
      <c r="DU387" s="104"/>
      <c r="DV387" s="104"/>
    </row>
    <row r="388" spans="103:126" ht="12.75" customHeight="1" x14ac:dyDescent="0.15">
      <c r="CY388" s="117"/>
      <c r="CZ388" s="104"/>
      <c r="DA388" s="104"/>
      <c r="DB388" s="104"/>
      <c r="DC388" s="104"/>
      <c r="DD388" s="104"/>
      <c r="DE388" s="104"/>
      <c r="DF388" s="104"/>
      <c r="DG388" s="104"/>
      <c r="DH388" s="104"/>
      <c r="DI388" s="104"/>
      <c r="DJ388" s="104"/>
      <c r="DK388" s="104"/>
      <c r="DL388" s="104"/>
      <c r="DM388" s="104"/>
      <c r="DN388" s="104"/>
      <c r="DO388" s="104"/>
      <c r="DP388" s="104"/>
      <c r="DQ388" s="104"/>
      <c r="DR388" s="104"/>
      <c r="DS388" s="104"/>
      <c r="DT388" s="104"/>
      <c r="DU388" s="104"/>
      <c r="DV388" s="104"/>
    </row>
    <row r="389" spans="103:126" ht="12.75" customHeight="1" x14ac:dyDescent="0.15">
      <c r="CY389" s="117"/>
      <c r="CZ389" s="104"/>
      <c r="DA389" s="104"/>
      <c r="DB389" s="104"/>
      <c r="DC389" s="104"/>
      <c r="DD389" s="104"/>
      <c r="DE389" s="104"/>
      <c r="DF389" s="104"/>
      <c r="DG389" s="104"/>
      <c r="DH389" s="104"/>
      <c r="DI389" s="104"/>
      <c r="DJ389" s="104"/>
      <c r="DK389" s="104"/>
      <c r="DL389" s="104"/>
      <c r="DM389" s="104"/>
      <c r="DN389" s="104"/>
      <c r="DO389" s="104"/>
      <c r="DP389" s="104"/>
      <c r="DQ389" s="104"/>
      <c r="DR389" s="104"/>
      <c r="DS389" s="104"/>
      <c r="DT389" s="104"/>
      <c r="DU389" s="104"/>
      <c r="DV389" s="104"/>
    </row>
    <row r="390" spans="103:126" ht="12.75" customHeight="1" x14ac:dyDescent="0.15">
      <c r="CY390" s="117"/>
      <c r="CZ390" s="104"/>
      <c r="DA390" s="104"/>
      <c r="DB390" s="104"/>
      <c r="DC390" s="104"/>
      <c r="DD390" s="104"/>
      <c r="DE390" s="104"/>
      <c r="DF390" s="104"/>
      <c r="DG390" s="104"/>
      <c r="DH390" s="104"/>
      <c r="DI390" s="104"/>
      <c r="DJ390" s="104"/>
      <c r="DK390" s="104"/>
      <c r="DL390" s="104"/>
      <c r="DM390" s="104"/>
      <c r="DN390" s="104"/>
      <c r="DO390" s="104"/>
      <c r="DP390" s="104"/>
      <c r="DQ390" s="104"/>
      <c r="DR390" s="104"/>
      <c r="DS390" s="104"/>
      <c r="DT390" s="104"/>
      <c r="DU390" s="104"/>
      <c r="DV390" s="104"/>
    </row>
    <row r="391" spans="103:126" ht="12.75" customHeight="1" x14ac:dyDescent="0.15">
      <c r="CY391" s="117"/>
      <c r="CZ391" s="104"/>
      <c r="DA391" s="104"/>
      <c r="DB391" s="104"/>
      <c r="DC391" s="104"/>
      <c r="DD391" s="104"/>
      <c r="DE391" s="104"/>
      <c r="DF391" s="104"/>
      <c r="DG391" s="104"/>
      <c r="DH391" s="104"/>
      <c r="DI391" s="104"/>
      <c r="DJ391" s="104"/>
      <c r="DK391" s="104"/>
      <c r="DL391" s="104"/>
      <c r="DM391" s="104"/>
      <c r="DN391" s="104"/>
      <c r="DO391" s="104"/>
      <c r="DP391" s="104"/>
      <c r="DQ391" s="104"/>
      <c r="DR391" s="104"/>
      <c r="DS391" s="104"/>
      <c r="DT391" s="104"/>
      <c r="DU391" s="104"/>
      <c r="DV391" s="104"/>
    </row>
    <row r="392" spans="103:126" ht="12.75" customHeight="1" x14ac:dyDescent="0.15">
      <c r="CY392" s="117"/>
      <c r="CZ392" s="104"/>
      <c r="DA392" s="104"/>
      <c r="DB392" s="104"/>
      <c r="DC392" s="104"/>
      <c r="DD392" s="104"/>
      <c r="DE392" s="104"/>
      <c r="DF392" s="104"/>
      <c r="DG392" s="104"/>
      <c r="DH392" s="104"/>
      <c r="DI392" s="104"/>
      <c r="DJ392" s="104"/>
      <c r="DK392" s="104"/>
      <c r="DL392" s="104"/>
      <c r="DM392" s="104"/>
      <c r="DN392" s="104"/>
      <c r="DO392" s="104"/>
      <c r="DP392" s="104"/>
      <c r="DQ392" s="104"/>
      <c r="DR392" s="104"/>
      <c r="DS392" s="104"/>
      <c r="DT392" s="104"/>
      <c r="DU392" s="104"/>
      <c r="DV392" s="104"/>
    </row>
    <row r="393" spans="103:126" ht="12.75" customHeight="1" x14ac:dyDescent="0.15">
      <c r="CY393" s="117"/>
      <c r="CZ393" s="104"/>
      <c r="DA393" s="104"/>
      <c r="DB393" s="104"/>
      <c r="DC393" s="104"/>
      <c r="DD393" s="104"/>
      <c r="DE393" s="104"/>
      <c r="DF393" s="104"/>
      <c r="DG393" s="104"/>
      <c r="DH393" s="104"/>
      <c r="DI393" s="104"/>
      <c r="DJ393" s="104"/>
      <c r="DK393" s="104"/>
      <c r="DL393" s="104"/>
      <c r="DM393" s="104"/>
      <c r="DN393" s="104"/>
      <c r="DO393" s="104"/>
      <c r="DP393" s="104"/>
      <c r="DQ393" s="104"/>
      <c r="DR393" s="104"/>
      <c r="DS393" s="104"/>
      <c r="DT393" s="104"/>
      <c r="DU393" s="104"/>
      <c r="DV393" s="104"/>
    </row>
    <row r="394" spans="103:126" ht="12.75" customHeight="1" x14ac:dyDescent="0.15">
      <c r="CY394" s="117"/>
      <c r="CZ394" s="104"/>
      <c r="DA394" s="104"/>
      <c r="DB394" s="104"/>
      <c r="DC394" s="104"/>
      <c r="DD394" s="104"/>
      <c r="DE394" s="104"/>
      <c r="DF394" s="104"/>
      <c r="DG394" s="104"/>
      <c r="DH394" s="104"/>
      <c r="DI394" s="104"/>
      <c r="DJ394" s="104"/>
      <c r="DK394" s="104"/>
      <c r="DL394" s="104"/>
      <c r="DM394" s="104"/>
      <c r="DN394" s="104"/>
      <c r="DO394" s="104"/>
      <c r="DP394" s="104"/>
      <c r="DQ394" s="104"/>
      <c r="DR394" s="104"/>
      <c r="DS394" s="104"/>
      <c r="DT394" s="104"/>
      <c r="DU394" s="104"/>
      <c r="DV394" s="104"/>
    </row>
    <row r="395" spans="103:126" ht="12.75" customHeight="1" x14ac:dyDescent="0.15">
      <c r="CY395" s="117"/>
      <c r="CZ395" s="104"/>
      <c r="DA395" s="104"/>
      <c r="DB395" s="104"/>
      <c r="DC395" s="104"/>
      <c r="DD395" s="104"/>
      <c r="DE395" s="104"/>
      <c r="DF395" s="104"/>
      <c r="DG395" s="104"/>
      <c r="DH395" s="104"/>
      <c r="DI395" s="104"/>
      <c r="DJ395" s="104"/>
      <c r="DK395" s="104"/>
      <c r="DL395" s="104"/>
      <c r="DM395" s="104"/>
      <c r="DN395" s="104"/>
      <c r="DO395" s="104"/>
      <c r="DP395" s="104"/>
      <c r="DQ395" s="104"/>
      <c r="DR395" s="104"/>
      <c r="DS395" s="104"/>
      <c r="DT395" s="104"/>
      <c r="DU395" s="104"/>
      <c r="DV395" s="104"/>
    </row>
    <row r="396" spans="103:126" ht="12.75" customHeight="1" x14ac:dyDescent="0.15">
      <c r="CY396" s="117"/>
      <c r="CZ396" s="104"/>
      <c r="DA396" s="104"/>
      <c r="DB396" s="104"/>
      <c r="DC396" s="104"/>
      <c r="DD396" s="104"/>
      <c r="DE396" s="104"/>
      <c r="DF396" s="104"/>
      <c r="DG396" s="104"/>
      <c r="DH396" s="104"/>
      <c r="DI396" s="104"/>
      <c r="DJ396" s="104"/>
      <c r="DK396" s="104"/>
      <c r="DL396" s="104"/>
      <c r="DM396" s="104"/>
      <c r="DN396" s="104"/>
      <c r="DO396" s="104"/>
      <c r="DP396" s="104"/>
      <c r="DQ396" s="104"/>
      <c r="DR396" s="104"/>
      <c r="DS396" s="104"/>
      <c r="DT396" s="104"/>
      <c r="DU396" s="104"/>
      <c r="DV396" s="104"/>
    </row>
    <row r="397" spans="103:126" ht="12.75" customHeight="1" x14ac:dyDescent="0.15">
      <c r="CY397" s="117"/>
      <c r="CZ397" s="104"/>
      <c r="DA397" s="104"/>
      <c r="DB397" s="104"/>
      <c r="DC397" s="104"/>
      <c r="DD397" s="104"/>
      <c r="DE397" s="104"/>
      <c r="DF397" s="104"/>
      <c r="DG397" s="104"/>
      <c r="DH397" s="104"/>
      <c r="DI397" s="104"/>
      <c r="DJ397" s="104"/>
      <c r="DK397" s="104"/>
      <c r="DL397" s="104"/>
      <c r="DM397" s="104"/>
      <c r="DN397" s="104"/>
      <c r="DO397" s="104"/>
      <c r="DP397" s="104"/>
      <c r="DQ397" s="104"/>
      <c r="DR397" s="104"/>
      <c r="DS397" s="104"/>
      <c r="DT397" s="104"/>
      <c r="DU397" s="104"/>
      <c r="DV397" s="104"/>
    </row>
    <row r="398" spans="103:126" ht="12.75" customHeight="1" x14ac:dyDescent="0.15">
      <c r="CY398" s="117"/>
      <c r="CZ398" s="104"/>
      <c r="DA398" s="104"/>
      <c r="DB398" s="104"/>
      <c r="DC398" s="104"/>
      <c r="DD398" s="104"/>
      <c r="DE398" s="104"/>
      <c r="DF398" s="104"/>
      <c r="DG398" s="104"/>
      <c r="DH398" s="104"/>
      <c r="DI398" s="104"/>
      <c r="DJ398" s="104"/>
      <c r="DK398" s="104"/>
      <c r="DL398" s="104"/>
      <c r="DM398" s="104"/>
      <c r="DN398" s="104"/>
      <c r="DO398" s="104"/>
      <c r="DP398" s="104"/>
      <c r="DQ398" s="104"/>
      <c r="DR398" s="104"/>
      <c r="DS398" s="104"/>
      <c r="DT398" s="104"/>
      <c r="DU398" s="104"/>
      <c r="DV398" s="104"/>
    </row>
    <row r="399" spans="103:126" ht="12.75" customHeight="1" x14ac:dyDescent="0.15">
      <c r="CY399" s="117"/>
      <c r="CZ399" s="104"/>
      <c r="DA399" s="104"/>
      <c r="DB399" s="104"/>
      <c r="DC399" s="104"/>
      <c r="DD399" s="104"/>
      <c r="DE399" s="104"/>
      <c r="DF399" s="104"/>
      <c r="DG399" s="104"/>
      <c r="DH399" s="104"/>
      <c r="DI399" s="104"/>
      <c r="DJ399" s="104"/>
      <c r="DK399" s="104"/>
      <c r="DL399" s="104"/>
      <c r="DM399" s="104"/>
      <c r="DN399" s="104"/>
      <c r="DO399" s="104"/>
      <c r="DP399" s="104"/>
      <c r="DQ399" s="104"/>
      <c r="DR399" s="104"/>
      <c r="DS399" s="104"/>
      <c r="DT399" s="104"/>
      <c r="DU399" s="104"/>
      <c r="DV399" s="104"/>
    </row>
    <row r="400" spans="103:126" ht="12.75" customHeight="1" x14ac:dyDescent="0.15">
      <c r="CY400" s="117"/>
      <c r="CZ400" s="104"/>
      <c r="DA400" s="104"/>
      <c r="DB400" s="104"/>
      <c r="DC400" s="104"/>
      <c r="DD400" s="104"/>
      <c r="DE400" s="104"/>
      <c r="DF400" s="104"/>
      <c r="DG400" s="104"/>
      <c r="DH400" s="104"/>
      <c r="DI400" s="104"/>
      <c r="DJ400" s="104"/>
      <c r="DK400" s="104"/>
      <c r="DL400" s="104"/>
      <c r="DM400" s="104"/>
      <c r="DN400" s="104"/>
      <c r="DO400" s="104"/>
      <c r="DP400" s="104"/>
      <c r="DQ400" s="104"/>
      <c r="DR400" s="104"/>
      <c r="DS400" s="104"/>
      <c r="DT400" s="104"/>
      <c r="DU400" s="104"/>
      <c r="DV400" s="104"/>
    </row>
    <row r="401" spans="103:126" ht="12.75" customHeight="1" x14ac:dyDescent="0.15">
      <c r="CY401" s="117"/>
      <c r="CZ401" s="104"/>
      <c r="DA401" s="104"/>
      <c r="DB401" s="104"/>
      <c r="DC401" s="104"/>
      <c r="DD401" s="104"/>
      <c r="DE401" s="104"/>
      <c r="DF401" s="104"/>
      <c r="DG401" s="104"/>
      <c r="DH401" s="104"/>
      <c r="DI401" s="104"/>
      <c r="DJ401" s="104"/>
      <c r="DK401" s="104"/>
      <c r="DL401" s="104"/>
      <c r="DM401" s="104"/>
      <c r="DN401" s="104"/>
      <c r="DO401" s="104"/>
      <c r="DP401" s="104"/>
      <c r="DQ401" s="104"/>
      <c r="DR401" s="104"/>
      <c r="DS401" s="104"/>
      <c r="DT401" s="104"/>
      <c r="DU401" s="104"/>
      <c r="DV401" s="104"/>
    </row>
    <row r="402" spans="103:126" ht="12.75" customHeight="1" x14ac:dyDescent="0.15">
      <c r="CY402" s="117"/>
      <c r="CZ402" s="104"/>
      <c r="DA402" s="104"/>
      <c r="DB402" s="104"/>
      <c r="DC402" s="104"/>
      <c r="DD402" s="104"/>
      <c r="DE402" s="104"/>
      <c r="DF402" s="104"/>
      <c r="DG402" s="104"/>
      <c r="DH402" s="104"/>
      <c r="DI402" s="104"/>
      <c r="DJ402" s="104"/>
      <c r="DK402" s="104"/>
      <c r="DL402" s="104"/>
      <c r="DM402" s="104"/>
      <c r="DN402" s="104"/>
      <c r="DO402" s="104"/>
      <c r="DP402" s="104"/>
      <c r="DQ402" s="104"/>
      <c r="DR402" s="104"/>
      <c r="DS402" s="104"/>
      <c r="DT402" s="104"/>
      <c r="DU402" s="104"/>
      <c r="DV402" s="104"/>
    </row>
    <row r="403" spans="103:126" ht="12.75" customHeight="1" x14ac:dyDescent="0.15">
      <c r="CY403" s="117"/>
      <c r="CZ403" s="104"/>
      <c r="DA403" s="104"/>
      <c r="DB403" s="104"/>
      <c r="DC403" s="104"/>
      <c r="DD403" s="104"/>
      <c r="DE403" s="104"/>
      <c r="DF403" s="104"/>
      <c r="DG403" s="104"/>
      <c r="DH403" s="104"/>
      <c r="DI403" s="104"/>
      <c r="DJ403" s="104"/>
      <c r="DK403" s="104"/>
      <c r="DL403" s="104"/>
      <c r="DM403" s="104"/>
      <c r="DN403" s="104"/>
      <c r="DO403" s="104"/>
      <c r="DP403" s="104"/>
      <c r="DQ403" s="104"/>
      <c r="DR403" s="104"/>
      <c r="DS403" s="104"/>
      <c r="DT403" s="104"/>
      <c r="DU403" s="104"/>
      <c r="DV403" s="104"/>
    </row>
    <row r="404" spans="103:126" ht="12.75" customHeight="1" x14ac:dyDescent="0.15">
      <c r="CY404" s="117"/>
      <c r="CZ404" s="104"/>
      <c r="DA404" s="104"/>
      <c r="DB404" s="104"/>
      <c r="DC404" s="104"/>
      <c r="DD404" s="104"/>
      <c r="DE404" s="104"/>
      <c r="DF404" s="104"/>
      <c r="DG404" s="104"/>
      <c r="DH404" s="104"/>
      <c r="DI404" s="104"/>
      <c r="DJ404" s="104"/>
      <c r="DK404" s="104"/>
      <c r="DL404" s="104"/>
      <c r="DM404" s="104"/>
      <c r="DN404" s="104"/>
      <c r="DO404" s="104"/>
      <c r="DP404" s="104"/>
      <c r="DQ404" s="104"/>
      <c r="DR404" s="104"/>
      <c r="DS404" s="104"/>
      <c r="DT404" s="104"/>
      <c r="DU404" s="104"/>
      <c r="DV404" s="104"/>
    </row>
    <row r="405" spans="103:126" ht="12.75" customHeight="1" x14ac:dyDescent="0.15">
      <c r="CY405" s="117"/>
      <c r="CZ405" s="104"/>
      <c r="DA405" s="104"/>
      <c r="DB405" s="104"/>
      <c r="DC405" s="104"/>
      <c r="DD405" s="104"/>
      <c r="DE405" s="104"/>
      <c r="DF405" s="104"/>
      <c r="DG405" s="104"/>
      <c r="DH405" s="104"/>
      <c r="DI405" s="104"/>
      <c r="DJ405" s="104"/>
      <c r="DK405" s="104"/>
      <c r="DL405" s="104"/>
      <c r="DM405" s="104"/>
      <c r="DN405" s="104"/>
      <c r="DO405" s="104"/>
      <c r="DP405" s="104"/>
      <c r="DQ405" s="104"/>
      <c r="DR405" s="104"/>
      <c r="DS405" s="104"/>
      <c r="DT405" s="104"/>
      <c r="DU405" s="104"/>
      <c r="DV405" s="104"/>
    </row>
    <row r="406" spans="103:126" ht="12.75" customHeight="1" x14ac:dyDescent="0.15">
      <c r="CY406" s="117"/>
      <c r="CZ406" s="104"/>
      <c r="DA406" s="104"/>
      <c r="DB406" s="104"/>
      <c r="DC406" s="104"/>
      <c r="DD406" s="104"/>
      <c r="DE406" s="104"/>
      <c r="DF406" s="104"/>
      <c r="DG406" s="104"/>
      <c r="DH406" s="104"/>
      <c r="DI406" s="104"/>
      <c r="DJ406" s="104"/>
      <c r="DK406" s="104"/>
      <c r="DL406" s="104"/>
      <c r="DM406" s="104"/>
      <c r="DN406" s="104"/>
      <c r="DO406" s="104"/>
      <c r="DP406" s="104"/>
      <c r="DQ406" s="104"/>
      <c r="DR406" s="104"/>
      <c r="DS406" s="104"/>
      <c r="DT406" s="104"/>
      <c r="DU406" s="104"/>
      <c r="DV406" s="104"/>
    </row>
    <row r="407" spans="103:126" ht="12.75" customHeight="1" x14ac:dyDescent="0.15">
      <c r="CY407" s="117"/>
      <c r="CZ407" s="104"/>
      <c r="DA407" s="104"/>
      <c r="DB407" s="104"/>
      <c r="DC407" s="104"/>
      <c r="DD407" s="104"/>
      <c r="DE407" s="104"/>
      <c r="DF407" s="104"/>
      <c r="DG407" s="104"/>
      <c r="DH407" s="104"/>
      <c r="DI407" s="104"/>
      <c r="DJ407" s="104"/>
      <c r="DK407" s="104"/>
      <c r="DL407" s="104"/>
      <c r="DM407" s="104"/>
      <c r="DN407" s="104"/>
      <c r="DO407" s="104"/>
      <c r="DP407" s="104"/>
      <c r="DQ407" s="104"/>
      <c r="DR407" s="104"/>
      <c r="DS407" s="104"/>
      <c r="DT407" s="104"/>
      <c r="DU407" s="104"/>
      <c r="DV407" s="104"/>
    </row>
    <row r="408" spans="103:126" ht="12.75" customHeight="1" x14ac:dyDescent="0.15">
      <c r="CY408" s="117"/>
      <c r="CZ408" s="104"/>
      <c r="DA408" s="104"/>
      <c r="DB408" s="104"/>
      <c r="DC408" s="104"/>
      <c r="DD408" s="104"/>
      <c r="DE408" s="104"/>
      <c r="DF408" s="104"/>
      <c r="DG408" s="104"/>
      <c r="DH408" s="104"/>
      <c r="DI408" s="104"/>
      <c r="DJ408" s="104"/>
      <c r="DK408" s="104"/>
      <c r="DL408" s="104"/>
      <c r="DM408" s="104"/>
      <c r="DN408" s="104"/>
      <c r="DO408" s="104"/>
      <c r="DP408" s="104"/>
      <c r="DQ408" s="104"/>
      <c r="DR408" s="104"/>
      <c r="DS408" s="104"/>
      <c r="DT408" s="104"/>
      <c r="DU408" s="104"/>
      <c r="DV408" s="104"/>
    </row>
    <row r="409" spans="103:126" ht="12.75" customHeight="1" x14ac:dyDescent="0.15">
      <c r="CY409" s="117"/>
      <c r="CZ409" s="104"/>
      <c r="DA409" s="104"/>
      <c r="DB409" s="104"/>
      <c r="DC409" s="104"/>
      <c r="DD409" s="104"/>
      <c r="DE409" s="104"/>
      <c r="DF409" s="104"/>
      <c r="DG409" s="104"/>
      <c r="DH409" s="104"/>
      <c r="DI409" s="104"/>
      <c r="DJ409" s="104"/>
      <c r="DK409" s="104"/>
      <c r="DL409" s="104"/>
      <c r="DM409" s="104"/>
      <c r="DN409" s="104"/>
      <c r="DO409" s="104"/>
      <c r="DP409" s="104"/>
      <c r="DQ409" s="104"/>
      <c r="DR409" s="104"/>
      <c r="DS409" s="104"/>
      <c r="DT409" s="104"/>
      <c r="DU409" s="104"/>
      <c r="DV409" s="104"/>
    </row>
    <row r="410" spans="103:126" ht="12.75" customHeight="1" x14ac:dyDescent="0.15">
      <c r="CY410" s="117"/>
      <c r="CZ410" s="104"/>
      <c r="DA410" s="104"/>
      <c r="DB410" s="104"/>
      <c r="DC410" s="104"/>
      <c r="DD410" s="104"/>
      <c r="DE410" s="104"/>
      <c r="DF410" s="104"/>
      <c r="DG410" s="104"/>
      <c r="DH410" s="104"/>
      <c r="DI410" s="104"/>
      <c r="DJ410" s="104"/>
      <c r="DK410" s="104"/>
      <c r="DL410" s="104"/>
      <c r="DM410" s="104"/>
      <c r="DN410" s="104"/>
      <c r="DO410" s="104"/>
      <c r="DP410" s="104"/>
      <c r="DQ410" s="104"/>
      <c r="DR410" s="104"/>
      <c r="DS410" s="104"/>
      <c r="DT410" s="104"/>
      <c r="DU410" s="104"/>
      <c r="DV410" s="104"/>
    </row>
    <row r="411" spans="103:126" ht="12.75" customHeight="1" x14ac:dyDescent="0.15">
      <c r="CY411" s="117"/>
      <c r="CZ411" s="104"/>
      <c r="DA411" s="104"/>
      <c r="DB411" s="104"/>
      <c r="DC411" s="104"/>
      <c r="DD411" s="104"/>
      <c r="DE411" s="104"/>
      <c r="DF411" s="104"/>
      <c r="DG411" s="104"/>
      <c r="DH411" s="104"/>
      <c r="DI411" s="104"/>
      <c r="DJ411" s="104"/>
      <c r="DK411" s="104"/>
      <c r="DL411" s="104"/>
      <c r="DM411" s="104"/>
      <c r="DN411" s="104"/>
      <c r="DO411" s="104"/>
      <c r="DP411" s="104"/>
      <c r="DQ411" s="104"/>
      <c r="DR411" s="104"/>
      <c r="DS411" s="104"/>
      <c r="DT411" s="104"/>
      <c r="DU411" s="104"/>
      <c r="DV411" s="104"/>
    </row>
    <row r="412" spans="103:126" ht="12.75" customHeight="1" x14ac:dyDescent="0.15">
      <c r="CY412" s="117"/>
      <c r="CZ412" s="104"/>
      <c r="DA412" s="104"/>
      <c r="DB412" s="104"/>
      <c r="DC412" s="104"/>
      <c r="DD412" s="104"/>
      <c r="DE412" s="104"/>
      <c r="DF412" s="104"/>
      <c r="DG412" s="104"/>
      <c r="DH412" s="104"/>
      <c r="DI412" s="104"/>
      <c r="DJ412" s="104"/>
      <c r="DK412" s="104"/>
      <c r="DL412" s="104"/>
      <c r="DM412" s="104"/>
      <c r="DN412" s="104"/>
      <c r="DO412" s="104"/>
      <c r="DP412" s="104"/>
      <c r="DQ412" s="104"/>
      <c r="DR412" s="104"/>
      <c r="DS412" s="104"/>
      <c r="DT412" s="104"/>
      <c r="DU412" s="104"/>
      <c r="DV412" s="104"/>
    </row>
    <row r="413" spans="103:126" ht="12.75" customHeight="1" x14ac:dyDescent="0.15">
      <c r="CY413" s="117"/>
      <c r="CZ413" s="104"/>
      <c r="DA413" s="104"/>
      <c r="DB413" s="104"/>
      <c r="DC413" s="104"/>
      <c r="DD413" s="104"/>
      <c r="DE413" s="104"/>
      <c r="DF413" s="104"/>
      <c r="DG413" s="104"/>
      <c r="DH413" s="104"/>
      <c r="DI413" s="104"/>
      <c r="DJ413" s="104"/>
      <c r="DK413" s="104"/>
      <c r="DL413" s="104"/>
      <c r="DM413" s="104"/>
      <c r="DN413" s="104"/>
      <c r="DO413" s="104"/>
      <c r="DP413" s="104"/>
      <c r="DQ413" s="104"/>
      <c r="DR413" s="104"/>
      <c r="DS413" s="104"/>
      <c r="DT413" s="104"/>
      <c r="DU413" s="104"/>
      <c r="DV413" s="104"/>
    </row>
    <row r="414" spans="103:126" ht="12.75" customHeight="1" x14ac:dyDescent="0.15">
      <c r="CY414" s="117"/>
      <c r="CZ414" s="104"/>
      <c r="DA414" s="104"/>
      <c r="DB414" s="104"/>
      <c r="DC414" s="104"/>
      <c r="DD414" s="104"/>
      <c r="DE414" s="104"/>
      <c r="DF414" s="104"/>
      <c r="DG414" s="104"/>
      <c r="DH414" s="104"/>
      <c r="DI414" s="104"/>
      <c r="DJ414" s="104"/>
      <c r="DK414" s="104"/>
      <c r="DL414" s="104"/>
      <c r="DM414" s="104"/>
      <c r="DN414" s="104"/>
      <c r="DO414" s="104"/>
      <c r="DP414" s="104"/>
      <c r="DQ414" s="104"/>
      <c r="DR414" s="104"/>
      <c r="DS414" s="104"/>
      <c r="DT414" s="104"/>
      <c r="DU414" s="104"/>
      <c r="DV414" s="104"/>
    </row>
    <row r="415" spans="103:126" ht="12.75" customHeight="1" x14ac:dyDescent="0.15">
      <c r="CY415" s="117"/>
      <c r="CZ415" s="104"/>
      <c r="DA415" s="104"/>
      <c r="DB415" s="104"/>
      <c r="DC415" s="104"/>
      <c r="DD415" s="104"/>
      <c r="DE415" s="104"/>
      <c r="DF415" s="104"/>
      <c r="DG415" s="104"/>
      <c r="DH415" s="104"/>
      <c r="DI415" s="104"/>
      <c r="DJ415" s="104"/>
      <c r="DK415" s="104"/>
      <c r="DL415" s="104"/>
      <c r="DM415" s="104"/>
      <c r="DN415" s="104"/>
      <c r="DO415" s="104"/>
      <c r="DP415" s="104"/>
      <c r="DQ415" s="104"/>
      <c r="DR415" s="104"/>
      <c r="DS415" s="104"/>
      <c r="DT415" s="104"/>
      <c r="DU415" s="104"/>
      <c r="DV415" s="104"/>
    </row>
    <row r="416" spans="103:126" ht="12.75" customHeight="1" x14ac:dyDescent="0.15">
      <c r="CY416" s="117"/>
      <c r="CZ416" s="104"/>
      <c r="DA416" s="104"/>
      <c r="DB416" s="104"/>
      <c r="DC416" s="104"/>
      <c r="DD416" s="104"/>
      <c r="DE416" s="104"/>
      <c r="DF416" s="104"/>
      <c r="DG416" s="104"/>
      <c r="DH416" s="104"/>
      <c r="DI416" s="104"/>
      <c r="DJ416" s="104"/>
      <c r="DK416" s="104"/>
      <c r="DL416" s="104"/>
      <c r="DM416" s="104"/>
      <c r="DN416" s="104"/>
      <c r="DO416" s="104"/>
      <c r="DP416" s="104"/>
      <c r="DQ416" s="104"/>
      <c r="DR416" s="104"/>
      <c r="DS416" s="104"/>
      <c r="DT416" s="104"/>
      <c r="DU416" s="104"/>
      <c r="DV416" s="104"/>
    </row>
    <row r="417" spans="103:126" ht="12.75" customHeight="1" x14ac:dyDescent="0.15">
      <c r="CY417" s="117"/>
      <c r="CZ417" s="104"/>
      <c r="DA417" s="104"/>
      <c r="DB417" s="104"/>
      <c r="DC417" s="104"/>
      <c r="DD417" s="104"/>
      <c r="DE417" s="104"/>
      <c r="DF417" s="104"/>
      <c r="DG417" s="104"/>
      <c r="DH417" s="104"/>
      <c r="DI417" s="104"/>
      <c r="DJ417" s="104"/>
      <c r="DK417" s="104"/>
      <c r="DL417" s="104"/>
      <c r="DM417" s="104"/>
      <c r="DN417" s="104"/>
      <c r="DO417" s="104"/>
      <c r="DP417" s="104"/>
      <c r="DQ417" s="104"/>
      <c r="DR417" s="104"/>
      <c r="DS417" s="104"/>
      <c r="DT417" s="104"/>
      <c r="DU417" s="104"/>
      <c r="DV417" s="104"/>
    </row>
    <row r="418" spans="103:126" ht="12.75" customHeight="1" x14ac:dyDescent="0.15">
      <c r="CY418" s="117"/>
      <c r="CZ418" s="104"/>
      <c r="DA418" s="104"/>
      <c r="DB418" s="104"/>
      <c r="DC418" s="104"/>
      <c r="DD418" s="104"/>
      <c r="DE418" s="104"/>
      <c r="DF418" s="104"/>
      <c r="DG418" s="104"/>
      <c r="DH418" s="104"/>
      <c r="DI418" s="104"/>
      <c r="DJ418" s="104"/>
      <c r="DK418" s="104"/>
      <c r="DL418" s="104"/>
      <c r="DM418" s="104"/>
      <c r="DN418" s="104"/>
      <c r="DO418" s="104"/>
      <c r="DP418" s="104"/>
      <c r="DQ418" s="104"/>
      <c r="DR418" s="104"/>
      <c r="DS418" s="104"/>
      <c r="DT418" s="104"/>
      <c r="DU418" s="104"/>
      <c r="DV418" s="104"/>
    </row>
    <row r="419" spans="103:126" ht="12.75" customHeight="1" x14ac:dyDescent="0.15">
      <c r="CY419" s="117"/>
      <c r="CZ419" s="104"/>
      <c r="DA419" s="104"/>
      <c r="DB419" s="104"/>
      <c r="DC419" s="104"/>
      <c r="DD419" s="104"/>
      <c r="DE419" s="104"/>
      <c r="DF419" s="104"/>
      <c r="DG419" s="104"/>
      <c r="DH419" s="104"/>
      <c r="DI419" s="104"/>
      <c r="DJ419" s="104"/>
      <c r="DK419" s="104"/>
      <c r="DL419" s="104"/>
      <c r="DM419" s="104"/>
      <c r="DN419" s="104"/>
      <c r="DO419" s="104"/>
      <c r="DP419" s="104"/>
      <c r="DQ419" s="104"/>
      <c r="DR419" s="104"/>
      <c r="DS419" s="104"/>
      <c r="DT419" s="104"/>
      <c r="DU419" s="104"/>
      <c r="DV419" s="104"/>
    </row>
    <row r="420" spans="103:126" ht="12.75" customHeight="1" x14ac:dyDescent="0.15">
      <c r="CY420" s="117"/>
      <c r="CZ420" s="104"/>
      <c r="DA420" s="104"/>
      <c r="DB420" s="104"/>
      <c r="DC420" s="104"/>
      <c r="DD420" s="104"/>
      <c r="DE420" s="104"/>
      <c r="DF420" s="104"/>
      <c r="DG420" s="104"/>
      <c r="DH420" s="104"/>
      <c r="DI420" s="104"/>
      <c r="DJ420" s="104"/>
      <c r="DK420" s="104"/>
      <c r="DL420" s="104"/>
      <c r="DM420" s="104"/>
      <c r="DN420" s="104"/>
      <c r="DO420" s="104"/>
      <c r="DP420" s="104"/>
      <c r="DQ420" s="104"/>
      <c r="DR420" s="104"/>
      <c r="DS420" s="104"/>
      <c r="DT420" s="104"/>
      <c r="DU420" s="104"/>
      <c r="DV420" s="104"/>
    </row>
    <row r="421" spans="103:126" ht="12.75" customHeight="1" x14ac:dyDescent="0.15">
      <c r="CY421" s="117"/>
      <c r="CZ421" s="104"/>
      <c r="DA421" s="104"/>
      <c r="DB421" s="104"/>
      <c r="DC421" s="104"/>
      <c r="DD421" s="104"/>
      <c r="DE421" s="104"/>
      <c r="DF421" s="104"/>
      <c r="DG421" s="104"/>
      <c r="DH421" s="104"/>
      <c r="DI421" s="104"/>
      <c r="DJ421" s="104"/>
      <c r="DK421" s="104"/>
      <c r="DL421" s="104"/>
      <c r="DM421" s="104"/>
      <c r="DN421" s="104"/>
      <c r="DO421" s="104"/>
      <c r="DP421" s="104"/>
      <c r="DQ421" s="104"/>
      <c r="DR421" s="104"/>
      <c r="DS421" s="104"/>
      <c r="DT421" s="104"/>
      <c r="DU421" s="104"/>
      <c r="DV421" s="104"/>
    </row>
    <row r="422" spans="103:126" ht="12.75" customHeight="1" x14ac:dyDescent="0.15">
      <c r="CY422" s="117"/>
      <c r="CZ422" s="104"/>
      <c r="DA422" s="104"/>
      <c r="DB422" s="104"/>
      <c r="DC422" s="104"/>
      <c r="DD422" s="104"/>
      <c r="DE422" s="104"/>
      <c r="DF422" s="104"/>
      <c r="DG422" s="104"/>
      <c r="DH422" s="104"/>
      <c r="DI422" s="104"/>
      <c r="DJ422" s="104"/>
      <c r="DK422" s="104"/>
      <c r="DL422" s="104"/>
      <c r="DM422" s="104"/>
      <c r="DN422" s="104"/>
      <c r="DO422" s="104"/>
      <c r="DP422" s="104"/>
      <c r="DQ422" s="104"/>
      <c r="DR422" s="104"/>
      <c r="DS422" s="104"/>
      <c r="DT422" s="104"/>
      <c r="DU422" s="104"/>
      <c r="DV422" s="104"/>
    </row>
    <row r="423" spans="103:126" ht="12.75" customHeight="1" x14ac:dyDescent="0.15">
      <c r="CY423" s="117"/>
      <c r="CZ423" s="104"/>
      <c r="DA423" s="104"/>
      <c r="DB423" s="104"/>
      <c r="DC423" s="104"/>
      <c r="DD423" s="104"/>
      <c r="DE423" s="104"/>
      <c r="DF423" s="104"/>
      <c r="DG423" s="104"/>
      <c r="DH423" s="104"/>
      <c r="DI423" s="104"/>
      <c r="DJ423" s="104"/>
      <c r="DK423" s="104"/>
      <c r="DL423" s="104"/>
      <c r="DM423" s="104"/>
      <c r="DN423" s="104"/>
      <c r="DO423" s="104"/>
      <c r="DP423" s="104"/>
      <c r="DQ423" s="104"/>
      <c r="DR423" s="104"/>
      <c r="DS423" s="104"/>
      <c r="DT423" s="104"/>
      <c r="DU423" s="104"/>
      <c r="DV423" s="104"/>
    </row>
    <row r="424" spans="103:126" ht="12.75" customHeight="1" x14ac:dyDescent="0.15">
      <c r="CY424" s="117"/>
      <c r="CZ424" s="104"/>
      <c r="DA424" s="104"/>
      <c r="DB424" s="104"/>
      <c r="DC424" s="104"/>
      <c r="DD424" s="104"/>
      <c r="DE424" s="104"/>
      <c r="DF424" s="104"/>
      <c r="DG424" s="104"/>
      <c r="DH424" s="104"/>
      <c r="DI424" s="104"/>
      <c r="DJ424" s="104"/>
      <c r="DK424" s="104"/>
      <c r="DL424" s="104"/>
      <c r="DM424" s="104"/>
      <c r="DN424" s="104"/>
      <c r="DO424" s="104"/>
      <c r="DP424" s="104"/>
      <c r="DQ424" s="104"/>
      <c r="DR424" s="104"/>
      <c r="DS424" s="104"/>
      <c r="DT424" s="104"/>
      <c r="DU424" s="104"/>
      <c r="DV424" s="104"/>
    </row>
    <row r="425" spans="103:126" ht="12.75" customHeight="1" x14ac:dyDescent="0.15">
      <c r="CY425" s="117"/>
      <c r="CZ425" s="104"/>
      <c r="DA425" s="104"/>
      <c r="DB425" s="104"/>
      <c r="DC425" s="104"/>
      <c r="DD425" s="104"/>
      <c r="DE425" s="104"/>
      <c r="DF425" s="104"/>
      <c r="DG425" s="104"/>
      <c r="DH425" s="104"/>
      <c r="DI425" s="104"/>
      <c r="DJ425" s="104"/>
      <c r="DK425" s="104"/>
      <c r="DL425" s="104"/>
      <c r="DM425" s="104"/>
      <c r="DN425" s="104"/>
      <c r="DO425" s="104"/>
      <c r="DP425" s="104"/>
      <c r="DQ425" s="104"/>
      <c r="DR425" s="104"/>
      <c r="DS425" s="104"/>
      <c r="DT425" s="104"/>
      <c r="DU425" s="104"/>
      <c r="DV425" s="104"/>
    </row>
    <row r="426" spans="103:126" ht="12.75" customHeight="1" x14ac:dyDescent="0.15">
      <c r="CY426" s="117"/>
      <c r="CZ426" s="104"/>
      <c r="DA426" s="104"/>
      <c r="DB426" s="104"/>
      <c r="DC426" s="104"/>
      <c r="DD426" s="104"/>
      <c r="DE426" s="104"/>
      <c r="DF426" s="104"/>
      <c r="DG426" s="104"/>
      <c r="DH426" s="104"/>
      <c r="DI426" s="104"/>
      <c r="DJ426" s="104"/>
      <c r="DK426" s="104"/>
      <c r="DL426" s="104"/>
      <c r="DM426" s="104"/>
      <c r="DN426" s="104"/>
      <c r="DO426" s="104"/>
      <c r="DP426" s="104"/>
      <c r="DQ426" s="104"/>
      <c r="DR426" s="104"/>
      <c r="DS426" s="104"/>
      <c r="DT426" s="104"/>
      <c r="DU426" s="104"/>
      <c r="DV426" s="104"/>
    </row>
    <row r="427" spans="103:126" ht="12.75" customHeight="1" x14ac:dyDescent="0.15">
      <c r="CY427" s="117"/>
      <c r="CZ427" s="104"/>
      <c r="DA427" s="104"/>
      <c r="DB427" s="104"/>
      <c r="DC427" s="104"/>
      <c r="DD427" s="104"/>
      <c r="DE427" s="104"/>
      <c r="DF427" s="104"/>
      <c r="DG427" s="104"/>
      <c r="DH427" s="104"/>
      <c r="DI427" s="104"/>
      <c r="DJ427" s="104"/>
      <c r="DK427" s="104"/>
      <c r="DL427" s="104"/>
      <c r="DM427" s="104"/>
      <c r="DN427" s="104"/>
      <c r="DO427" s="104"/>
      <c r="DP427" s="104"/>
      <c r="DQ427" s="104"/>
      <c r="DR427" s="104"/>
      <c r="DS427" s="104"/>
      <c r="DT427" s="104"/>
      <c r="DU427" s="104"/>
      <c r="DV427" s="104"/>
    </row>
    <row r="428" spans="103:126" ht="12.75" customHeight="1" x14ac:dyDescent="0.15">
      <c r="CY428" s="117"/>
      <c r="CZ428" s="104"/>
      <c r="DA428" s="104"/>
      <c r="DB428" s="104"/>
      <c r="DC428" s="104"/>
      <c r="DD428" s="104"/>
      <c r="DE428" s="104"/>
      <c r="DF428" s="104"/>
      <c r="DG428" s="104"/>
      <c r="DH428" s="104"/>
      <c r="DI428" s="104"/>
      <c r="DJ428" s="104"/>
      <c r="DK428" s="104"/>
      <c r="DL428" s="104"/>
      <c r="DM428" s="104"/>
      <c r="DN428" s="104"/>
      <c r="DO428" s="104"/>
      <c r="DP428" s="104"/>
      <c r="DQ428" s="104"/>
      <c r="DR428" s="104"/>
      <c r="DS428" s="104"/>
      <c r="DT428" s="104"/>
      <c r="DU428" s="104"/>
      <c r="DV428" s="104"/>
    </row>
    <row r="429" spans="103:126" ht="12.75" customHeight="1" x14ac:dyDescent="0.15">
      <c r="CY429" s="117"/>
      <c r="CZ429" s="104"/>
      <c r="DA429" s="104"/>
      <c r="DB429" s="104"/>
      <c r="DC429" s="104"/>
      <c r="DD429" s="104"/>
      <c r="DE429" s="104"/>
      <c r="DF429" s="104"/>
      <c r="DG429" s="104"/>
      <c r="DH429" s="104"/>
      <c r="DI429" s="104"/>
      <c r="DJ429" s="104"/>
      <c r="DK429" s="104"/>
      <c r="DL429" s="104"/>
      <c r="DM429" s="104"/>
      <c r="DN429" s="104"/>
      <c r="DO429" s="104"/>
      <c r="DP429" s="104"/>
      <c r="DQ429" s="104"/>
      <c r="DR429" s="104"/>
      <c r="DS429" s="104"/>
      <c r="DT429" s="104"/>
      <c r="DU429" s="104"/>
      <c r="DV429" s="104"/>
    </row>
    <row r="430" spans="103:126" ht="12.75" customHeight="1" x14ac:dyDescent="0.15">
      <c r="CY430" s="117"/>
      <c r="CZ430" s="104"/>
      <c r="DA430" s="104"/>
      <c r="DB430" s="104"/>
      <c r="DC430" s="104"/>
      <c r="DD430" s="104"/>
      <c r="DE430" s="104"/>
      <c r="DF430" s="104"/>
      <c r="DG430" s="104"/>
      <c r="DH430" s="104"/>
      <c r="DI430" s="104"/>
      <c r="DJ430" s="104"/>
      <c r="DK430" s="104"/>
      <c r="DL430" s="104"/>
      <c r="DM430" s="104"/>
      <c r="DN430" s="104"/>
      <c r="DO430" s="104"/>
      <c r="DP430" s="104"/>
      <c r="DQ430" s="104"/>
      <c r="DR430" s="104"/>
      <c r="DS430" s="104"/>
      <c r="DT430" s="104"/>
      <c r="DU430" s="104"/>
      <c r="DV430" s="104"/>
    </row>
    <row r="431" spans="103:126" ht="12.75" customHeight="1" x14ac:dyDescent="0.15">
      <c r="CY431" s="117"/>
      <c r="CZ431" s="104"/>
      <c r="DA431" s="104"/>
      <c r="DB431" s="104"/>
      <c r="DC431" s="104"/>
      <c r="DD431" s="104"/>
      <c r="DE431" s="104"/>
      <c r="DF431" s="104"/>
      <c r="DG431" s="104"/>
      <c r="DH431" s="104"/>
      <c r="DI431" s="104"/>
      <c r="DJ431" s="104"/>
      <c r="DK431" s="104"/>
      <c r="DL431" s="104"/>
      <c r="DM431" s="104"/>
      <c r="DN431" s="104"/>
      <c r="DO431" s="104"/>
      <c r="DP431" s="104"/>
      <c r="DQ431" s="104"/>
      <c r="DR431" s="104"/>
      <c r="DS431" s="104"/>
      <c r="DT431" s="104"/>
      <c r="DU431" s="104"/>
      <c r="DV431" s="104"/>
    </row>
    <row r="432" spans="103:126" ht="12.75" customHeight="1" x14ac:dyDescent="0.15">
      <c r="CY432" s="117"/>
      <c r="CZ432" s="104"/>
      <c r="DA432" s="104"/>
      <c r="DB432" s="104"/>
      <c r="DC432" s="104"/>
      <c r="DD432" s="104"/>
      <c r="DE432" s="104"/>
      <c r="DF432" s="104"/>
      <c r="DG432" s="104"/>
      <c r="DH432" s="104"/>
      <c r="DI432" s="104"/>
      <c r="DJ432" s="104"/>
      <c r="DK432" s="104"/>
      <c r="DL432" s="104"/>
      <c r="DM432" s="104"/>
      <c r="DN432" s="104"/>
      <c r="DO432" s="104"/>
      <c r="DP432" s="104"/>
      <c r="DQ432" s="104"/>
      <c r="DR432" s="104"/>
      <c r="DS432" s="104"/>
      <c r="DT432" s="104"/>
      <c r="DU432" s="104"/>
      <c r="DV432" s="104"/>
    </row>
    <row r="433" spans="103:126" ht="12.75" customHeight="1" x14ac:dyDescent="0.15">
      <c r="CY433" s="117"/>
      <c r="CZ433" s="104"/>
      <c r="DA433" s="104"/>
      <c r="DB433" s="104"/>
      <c r="DC433" s="104"/>
      <c r="DD433" s="104"/>
      <c r="DE433" s="104"/>
      <c r="DF433" s="104"/>
      <c r="DG433" s="104"/>
      <c r="DH433" s="104"/>
      <c r="DI433" s="104"/>
      <c r="DJ433" s="104"/>
      <c r="DK433" s="104"/>
      <c r="DL433" s="104"/>
      <c r="DM433" s="104"/>
      <c r="DN433" s="104"/>
      <c r="DO433" s="104"/>
      <c r="DP433" s="104"/>
      <c r="DQ433" s="104"/>
      <c r="DR433" s="104"/>
      <c r="DS433" s="104"/>
      <c r="DT433" s="104"/>
      <c r="DU433" s="104"/>
      <c r="DV433" s="104"/>
    </row>
    <row r="434" spans="103:126" ht="12.75" customHeight="1" x14ac:dyDescent="0.15">
      <c r="CY434" s="117"/>
      <c r="CZ434" s="104"/>
      <c r="DA434" s="104"/>
      <c r="DB434" s="104"/>
      <c r="DC434" s="104"/>
      <c r="DD434" s="104"/>
      <c r="DE434" s="104"/>
      <c r="DF434" s="104"/>
      <c r="DG434" s="104"/>
      <c r="DH434" s="104"/>
      <c r="DI434" s="104"/>
      <c r="DJ434" s="104"/>
      <c r="DK434" s="104"/>
      <c r="DL434" s="104"/>
      <c r="DM434" s="104"/>
      <c r="DN434" s="104"/>
      <c r="DO434" s="104"/>
      <c r="DP434" s="104"/>
      <c r="DQ434" s="104"/>
      <c r="DR434" s="104"/>
      <c r="DS434" s="104"/>
      <c r="DT434" s="104"/>
      <c r="DU434" s="104"/>
      <c r="DV434" s="104"/>
    </row>
    <row r="435" spans="103:126" ht="12.75" customHeight="1" x14ac:dyDescent="0.15">
      <c r="CY435" s="117"/>
      <c r="CZ435" s="104"/>
      <c r="DA435" s="104"/>
      <c r="DB435" s="104"/>
      <c r="DC435" s="104"/>
      <c r="DD435" s="104"/>
      <c r="DE435" s="104"/>
      <c r="DF435" s="104"/>
      <c r="DG435" s="104"/>
      <c r="DH435" s="104"/>
      <c r="DI435" s="104"/>
      <c r="DJ435" s="104"/>
      <c r="DK435" s="104"/>
      <c r="DL435" s="104"/>
      <c r="DM435" s="104"/>
      <c r="DN435" s="104"/>
      <c r="DO435" s="104"/>
      <c r="DP435" s="104"/>
      <c r="DQ435" s="104"/>
      <c r="DR435" s="104"/>
      <c r="DS435" s="104"/>
      <c r="DT435" s="104"/>
      <c r="DU435" s="104"/>
      <c r="DV435" s="104"/>
    </row>
    <row r="436" spans="103:126" ht="12.75" customHeight="1" x14ac:dyDescent="0.15">
      <c r="CY436" s="117"/>
      <c r="CZ436" s="104"/>
      <c r="DA436" s="104"/>
      <c r="DB436" s="104"/>
      <c r="DC436" s="104"/>
      <c r="DD436" s="104"/>
      <c r="DE436" s="104"/>
      <c r="DF436" s="104"/>
      <c r="DG436" s="104"/>
      <c r="DH436" s="104"/>
      <c r="DI436" s="104"/>
      <c r="DJ436" s="104"/>
      <c r="DK436" s="104"/>
      <c r="DL436" s="104"/>
      <c r="DM436" s="104"/>
      <c r="DN436" s="104"/>
      <c r="DO436" s="104"/>
      <c r="DP436" s="104"/>
      <c r="DQ436" s="104"/>
      <c r="DR436" s="104"/>
      <c r="DS436" s="104"/>
      <c r="DT436" s="104"/>
      <c r="DU436" s="104"/>
      <c r="DV436" s="104"/>
    </row>
    <row r="437" spans="103:126" ht="12.75" customHeight="1" x14ac:dyDescent="0.15">
      <c r="CY437" s="117"/>
      <c r="CZ437" s="104"/>
      <c r="DA437" s="104"/>
      <c r="DB437" s="104"/>
      <c r="DC437" s="104"/>
      <c r="DD437" s="104"/>
      <c r="DE437" s="104"/>
      <c r="DF437" s="104"/>
      <c r="DG437" s="104"/>
      <c r="DH437" s="104"/>
      <c r="DI437" s="104"/>
      <c r="DJ437" s="104"/>
      <c r="DK437" s="104"/>
      <c r="DL437" s="104"/>
      <c r="DM437" s="104"/>
      <c r="DN437" s="104"/>
      <c r="DO437" s="104"/>
      <c r="DP437" s="104"/>
      <c r="DQ437" s="104"/>
      <c r="DR437" s="104"/>
      <c r="DS437" s="104"/>
      <c r="DT437" s="104"/>
      <c r="DU437" s="104"/>
      <c r="DV437" s="104"/>
    </row>
    <row r="438" spans="103:126" ht="12.75" customHeight="1" x14ac:dyDescent="0.15">
      <c r="CY438" s="117"/>
      <c r="CZ438" s="104"/>
      <c r="DA438" s="104"/>
      <c r="DB438" s="104"/>
      <c r="DC438" s="104"/>
      <c r="DD438" s="104"/>
      <c r="DE438" s="104"/>
      <c r="DF438" s="104"/>
      <c r="DG438" s="104"/>
      <c r="DH438" s="104"/>
      <c r="DI438" s="104"/>
      <c r="DJ438" s="104"/>
      <c r="DK438" s="104"/>
      <c r="DL438" s="104"/>
      <c r="DM438" s="104"/>
      <c r="DN438" s="104"/>
      <c r="DO438" s="104"/>
      <c r="DP438" s="104"/>
      <c r="DQ438" s="104"/>
      <c r="DR438" s="104"/>
      <c r="DS438" s="104"/>
      <c r="DT438" s="104"/>
      <c r="DU438" s="104"/>
      <c r="DV438" s="104"/>
    </row>
    <row r="439" spans="103:126" ht="12.75" customHeight="1" x14ac:dyDescent="0.15">
      <c r="CY439" s="117"/>
      <c r="CZ439" s="104"/>
      <c r="DA439" s="104"/>
      <c r="DB439" s="104"/>
      <c r="DC439" s="104"/>
      <c r="DD439" s="104"/>
      <c r="DE439" s="104"/>
      <c r="DF439" s="104"/>
      <c r="DG439" s="104"/>
      <c r="DH439" s="104"/>
      <c r="DI439" s="104"/>
      <c r="DJ439" s="104"/>
      <c r="DK439" s="104"/>
      <c r="DL439" s="104"/>
      <c r="DM439" s="104"/>
      <c r="DN439" s="104"/>
      <c r="DO439" s="104"/>
      <c r="DP439" s="104"/>
      <c r="DQ439" s="104"/>
      <c r="DR439" s="104"/>
      <c r="DS439" s="104"/>
      <c r="DT439" s="104"/>
      <c r="DU439" s="104"/>
      <c r="DV439" s="104"/>
    </row>
    <row r="440" spans="103:126" ht="12.75" customHeight="1" x14ac:dyDescent="0.15">
      <c r="CY440" s="117"/>
      <c r="CZ440" s="104"/>
      <c r="DA440" s="104"/>
      <c r="DB440" s="104"/>
      <c r="DC440" s="104"/>
      <c r="DD440" s="104"/>
      <c r="DE440" s="104"/>
      <c r="DF440" s="104"/>
      <c r="DG440" s="104"/>
      <c r="DH440" s="104"/>
      <c r="DI440" s="104"/>
      <c r="DJ440" s="104"/>
      <c r="DK440" s="104"/>
      <c r="DL440" s="104"/>
      <c r="DM440" s="104"/>
      <c r="DN440" s="104"/>
      <c r="DO440" s="104"/>
      <c r="DP440" s="104"/>
      <c r="DQ440" s="104"/>
      <c r="DR440" s="104"/>
      <c r="DS440" s="104"/>
      <c r="DT440" s="104"/>
      <c r="DU440" s="104"/>
      <c r="DV440" s="104"/>
    </row>
    <row r="441" spans="103:126" ht="12.75" customHeight="1" x14ac:dyDescent="0.15">
      <c r="CY441" s="117"/>
      <c r="CZ441" s="104"/>
      <c r="DA441" s="104"/>
      <c r="DB441" s="104"/>
      <c r="DC441" s="104"/>
      <c r="DD441" s="104"/>
      <c r="DE441" s="104"/>
      <c r="DF441" s="104"/>
      <c r="DG441" s="104"/>
      <c r="DH441" s="104"/>
      <c r="DI441" s="104"/>
      <c r="DJ441" s="104"/>
      <c r="DK441" s="104"/>
      <c r="DL441" s="104"/>
      <c r="DM441" s="104"/>
      <c r="DN441" s="104"/>
      <c r="DO441" s="104"/>
      <c r="DP441" s="104"/>
      <c r="DQ441" s="104"/>
      <c r="DR441" s="104"/>
      <c r="DS441" s="104"/>
      <c r="DT441" s="104"/>
      <c r="DU441" s="104"/>
      <c r="DV441" s="104"/>
    </row>
    <row r="442" spans="103:126" ht="12.75" customHeight="1" x14ac:dyDescent="0.15">
      <c r="CY442" s="117"/>
      <c r="CZ442" s="104"/>
      <c r="DA442" s="104"/>
      <c r="DB442" s="104"/>
      <c r="DC442" s="104"/>
      <c r="DD442" s="104"/>
      <c r="DE442" s="104"/>
      <c r="DF442" s="104"/>
      <c r="DG442" s="104"/>
      <c r="DH442" s="104"/>
      <c r="DI442" s="104"/>
      <c r="DJ442" s="104"/>
      <c r="DK442" s="104"/>
      <c r="DL442" s="104"/>
      <c r="DM442" s="104"/>
      <c r="DN442" s="104"/>
      <c r="DO442" s="104"/>
      <c r="DP442" s="104"/>
      <c r="DQ442" s="104"/>
      <c r="DR442" s="104"/>
      <c r="DS442" s="104"/>
      <c r="DT442" s="104"/>
      <c r="DU442" s="104"/>
      <c r="DV442" s="104"/>
    </row>
    <row r="443" spans="103:126" ht="12.75" customHeight="1" x14ac:dyDescent="0.15">
      <c r="CY443" s="117"/>
      <c r="CZ443" s="104"/>
      <c r="DA443" s="104"/>
      <c r="DB443" s="104"/>
      <c r="DC443" s="104"/>
      <c r="DD443" s="104"/>
      <c r="DE443" s="104"/>
      <c r="DF443" s="104"/>
      <c r="DG443" s="104"/>
      <c r="DH443" s="104"/>
      <c r="DI443" s="104"/>
      <c r="DJ443" s="104"/>
      <c r="DK443" s="104"/>
      <c r="DL443" s="104"/>
      <c r="DM443" s="104"/>
      <c r="DN443" s="104"/>
      <c r="DO443" s="104"/>
      <c r="DP443" s="104"/>
      <c r="DQ443" s="104"/>
      <c r="DR443" s="104"/>
      <c r="DS443" s="104"/>
      <c r="DT443" s="104"/>
      <c r="DU443" s="104"/>
      <c r="DV443" s="104"/>
    </row>
    <row r="444" spans="103:126" ht="12.75" customHeight="1" x14ac:dyDescent="0.15">
      <c r="CY444" s="117"/>
      <c r="CZ444" s="104"/>
      <c r="DA444" s="104"/>
      <c r="DB444" s="104"/>
      <c r="DC444" s="104"/>
      <c r="DD444" s="104"/>
      <c r="DE444" s="104"/>
      <c r="DF444" s="104"/>
      <c r="DG444" s="104"/>
      <c r="DH444" s="104"/>
      <c r="DI444" s="104"/>
      <c r="DJ444" s="104"/>
      <c r="DK444" s="104"/>
      <c r="DL444" s="104"/>
      <c r="DM444" s="104"/>
      <c r="DN444" s="104"/>
      <c r="DO444" s="104"/>
      <c r="DP444" s="104"/>
      <c r="DQ444" s="104"/>
      <c r="DR444" s="104"/>
      <c r="DS444" s="104"/>
      <c r="DT444" s="104"/>
      <c r="DU444" s="104"/>
      <c r="DV444" s="104"/>
    </row>
    <row r="445" spans="103:126" ht="12.75" customHeight="1" x14ac:dyDescent="0.15">
      <c r="CY445" s="117"/>
      <c r="CZ445" s="104"/>
      <c r="DA445" s="104"/>
      <c r="DB445" s="104"/>
      <c r="DC445" s="104"/>
      <c r="DD445" s="104"/>
      <c r="DE445" s="104"/>
      <c r="DF445" s="104"/>
      <c r="DG445" s="104"/>
      <c r="DH445" s="104"/>
      <c r="DI445" s="104"/>
      <c r="DJ445" s="104"/>
      <c r="DK445" s="104"/>
      <c r="DL445" s="104"/>
      <c r="DM445" s="104"/>
      <c r="DN445" s="104"/>
      <c r="DO445" s="104"/>
      <c r="DP445" s="104"/>
      <c r="DQ445" s="104"/>
      <c r="DR445" s="104"/>
      <c r="DS445" s="104"/>
      <c r="DT445" s="104"/>
      <c r="DU445" s="104"/>
      <c r="DV445" s="104"/>
    </row>
    <row r="446" spans="103:126" ht="12.75" customHeight="1" x14ac:dyDescent="0.15">
      <c r="CY446" s="117"/>
      <c r="CZ446" s="104"/>
      <c r="DA446" s="104"/>
      <c r="DB446" s="104"/>
      <c r="DC446" s="104"/>
      <c r="DD446" s="104"/>
      <c r="DE446" s="104"/>
      <c r="DF446" s="104"/>
      <c r="DG446" s="104"/>
      <c r="DH446" s="104"/>
      <c r="DI446" s="104"/>
      <c r="DJ446" s="104"/>
      <c r="DK446" s="104"/>
      <c r="DL446" s="104"/>
      <c r="DM446" s="104"/>
      <c r="DN446" s="104"/>
      <c r="DO446" s="104"/>
      <c r="DP446" s="104"/>
      <c r="DQ446" s="104"/>
      <c r="DR446" s="104"/>
      <c r="DS446" s="104"/>
      <c r="DT446" s="104"/>
      <c r="DU446" s="104"/>
      <c r="DV446" s="104"/>
    </row>
    <row r="447" spans="103:126" ht="12.75" customHeight="1" x14ac:dyDescent="0.15">
      <c r="CY447" s="117"/>
      <c r="CZ447" s="104"/>
      <c r="DA447" s="104"/>
      <c r="DB447" s="104"/>
      <c r="DC447" s="104"/>
      <c r="DD447" s="104"/>
      <c r="DE447" s="104"/>
      <c r="DF447" s="104"/>
      <c r="DG447" s="104"/>
      <c r="DH447" s="104"/>
      <c r="DI447" s="104"/>
      <c r="DJ447" s="104"/>
      <c r="DK447" s="104"/>
      <c r="DL447" s="104"/>
      <c r="DM447" s="104"/>
      <c r="DN447" s="104"/>
      <c r="DO447" s="104"/>
      <c r="DP447" s="104"/>
      <c r="DQ447" s="104"/>
      <c r="DR447" s="104"/>
      <c r="DS447" s="104"/>
      <c r="DT447" s="104"/>
      <c r="DU447" s="104"/>
      <c r="DV447" s="104"/>
    </row>
    <row r="448" spans="103:126" ht="12.75" customHeight="1" x14ac:dyDescent="0.15">
      <c r="CY448" s="117"/>
      <c r="CZ448" s="104"/>
      <c r="DA448" s="104"/>
      <c r="DB448" s="104"/>
      <c r="DC448" s="104"/>
      <c r="DD448" s="104"/>
      <c r="DE448" s="104"/>
      <c r="DF448" s="104"/>
      <c r="DG448" s="104"/>
      <c r="DH448" s="104"/>
      <c r="DI448" s="104"/>
      <c r="DJ448" s="104"/>
      <c r="DK448" s="104"/>
      <c r="DL448" s="104"/>
      <c r="DM448" s="104"/>
      <c r="DN448" s="104"/>
      <c r="DO448" s="104"/>
      <c r="DP448" s="104"/>
      <c r="DQ448" s="104"/>
      <c r="DR448" s="104"/>
      <c r="DS448" s="104"/>
      <c r="DT448" s="104"/>
      <c r="DU448" s="104"/>
      <c r="DV448" s="104"/>
    </row>
    <row r="449" spans="103:126" ht="12.75" customHeight="1" x14ac:dyDescent="0.15">
      <c r="CY449" s="117"/>
      <c r="CZ449" s="104"/>
      <c r="DA449" s="104"/>
      <c r="DB449" s="104"/>
      <c r="DC449" s="104"/>
      <c r="DD449" s="104"/>
      <c r="DE449" s="104"/>
      <c r="DF449" s="104"/>
      <c r="DG449" s="104"/>
      <c r="DH449" s="104"/>
      <c r="DI449" s="104"/>
      <c r="DJ449" s="104"/>
      <c r="DK449" s="104"/>
      <c r="DL449" s="104"/>
      <c r="DM449" s="104"/>
      <c r="DN449" s="104"/>
      <c r="DO449" s="104"/>
      <c r="DP449" s="104"/>
      <c r="DQ449" s="104"/>
      <c r="DR449" s="104"/>
      <c r="DS449" s="104"/>
      <c r="DT449" s="104"/>
      <c r="DU449" s="104"/>
      <c r="DV449" s="104"/>
    </row>
    <row r="450" spans="103:126" ht="12.75" customHeight="1" x14ac:dyDescent="0.15">
      <c r="CY450" s="117"/>
      <c r="CZ450" s="104"/>
      <c r="DA450" s="104"/>
      <c r="DB450" s="104"/>
      <c r="DC450" s="104"/>
      <c r="DD450" s="104"/>
      <c r="DE450" s="104"/>
      <c r="DF450" s="104"/>
      <c r="DG450" s="104"/>
      <c r="DH450" s="104"/>
      <c r="DI450" s="104"/>
      <c r="DJ450" s="104"/>
      <c r="DK450" s="104"/>
      <c r="DL450" s="104"/>
      <c r="DM450" s="104"/>
      <c r="DN450" s="104"/>
      <c r="DO450" s="104"/>
      <c r="DP450" s="104"/>
      <c r="DQ450" s="104"/>
      <c r="DR450" s="104"/>
      <c r="DS450" s="104"/>
      <c r="DT450" s="104"/>
      <c r="DU450" s="104"/>
      <c r="DV450" s="104"/>
    </row>
    <row r="451" spans="103:126" ht="12.75" customHeight="1" x14ac:dyDescent="0.15">
      <c r="CY451" s="117"/>
      <c r="CZ451" s="104"/>
      <c r="DA451" s="104"/>
      <c r="DB451" s="104"/>
      <c r="DC451" s="104"/>
      <c r="DD451" s="104"/>
      <c r="DE451" s="104"/>
      <c r="DF451" s="104"/>
      <c r="DG451" s="104"/>
      <c r="DH451" s="104"/>
      <c r="DI451" s="104"/>
      <c r="DJ451" s="104"/>
      <c r="DK451" s="104"/>
      <c r="DL451" s="104"/>
      <c r="DM451" s="104"/>
      <c r="DN451" s="104"/>
      <c r="DO451" s="104"/>
      <c r="DP451" s="104"/>
      <c r="DQ451" s="104"/>
      <c r="DR451" s="104"/>
      <c r="DS451" s="104"/>
      <c r="DT451" s="104"/>
      <c r="DU451" s="104"/>
      <c r="DV451" s="104"/>
    </row>
    <row r="452" spans="103:126" ht="12.75" customHeight="1" x14ac:dyDescent="0.15">
      <c r="CY452" s="117"/>
      <c r="CZ452" s="104"/>
      <c r="DA452" s="104"/>
      <c r="DB452" s="104"/>
      <c r="DC452" s="104"/>
      <c r="DD452" s="104"/>
      <c r="DE452" s="104"/>
      <c r="DF452" s="104"/>
      <c r="DG452" s="104"/>
      <c r="DH452" s="104"/>
      <c r="DI452" s="104"/>
      <c r="DJ452" s="104"/>
      <c r="DK452" s="104"/>
      <c r="DL452" s="104"/>
      <c r="DM452" s="104"/>
      <c r="DN452" s="104"/>
      <c r="DO452" s="104"/>
      <c r="DP452" s="104"/>
      <c r="DQ452" s="104"/>
      <c r="DR452" s="104"/>
      <c r="DS452" s="104"/>
      <c r="DT452" s="104"/>
      <c r="DU452" s="104"/>
      <c r="DV452" s="104"/>
    </row>
    <row r="453" spans="103:126" ht="12.75" customHeight="1" x14ac:dyDescent="0.15">
      <c r="CY453" s="117"/>
      <c r="CZ453" s="104"/>
      <c r="DA453" s="104"/>
      <c r="DB453" s="104"/>
      <c r="DC453" s="104"/>
      <c r="DD453" s="104"/>
      <c r="DE453" s="104"/>
      <c r="DF453" s="104"/>
      <c r="DG453" s="104"/>
      <c r="DH453" s="104"/>
      <c r="DI453" s="104"/>
      <c r="DJ453" s="104"/>
      <c r="DK453" s="104"/>
      <c r="DL453" s="104"/>
      <c r="DM453" s="104"/>
      <c r="DN453" s="104"/>
      <c r="DO453" s="104"/>
      <c r="DP453" s="104"/>
      <c r="DQ453" s="104"/>
      <c r="DR453" s="104"/>
      <c r="DS453" s="104"/>
      <c r="DT453" s="104"/>
      <c r="DU453" s="104"/>
      <c r="DV453" s="104"/>
    </row>
    <row r="454" spans="103:126" ht="12.75" customHeight="1" x14ac:dyDescent="0.15">
      <c r="CY454" s="117"/>
      <c r="CZ454" s="104"/>
      <c r="DA454" s="104"/>
      <c r="DB454" s="104"/>
      <c r="DC454" s="104"/>
      <c r="DD454" s="104"/>
      <c r="DE454" s="104"/>
      <c r="DF454" s="104"/>
      <c r="DG454" s="104"/>
      <c r="DH454" s="104"/>
      <c r="DI454" s="104"/>
      <c r="DJ454" s="104"/>
      <c r="DK454" s="104"/>
      <c r="DL454" s="104"/>
      <c r="DM454" s="104"/>
      <c r="DN454" s="104"/>
      <c r="DO454" s="104"/>
      <c r="DP454" s="104"/>
      <c r="DQ454" s="104"/>
      <c r="DR454" s="104"/>
      <c r="DS454" s="104"/>
      <c r="DT454" s="104"/>
      <c r="DU454" s="104"/>
      <c r="DV454" s="104"/>
    </row>
    <row r="455" spans="103:126" ht="12.75" customHeight="1" x14ac:dyDescent="0.15">
      <c r="CY455" s="117"/>
      <c r="CZ455" s="104"/>
      <c r="DA455" s="104"/>
      <c r="DB455" s="104"/>
      <c r="DC455" s="104"/>
      <c r="DD455" s="104"/>
      <c r="DE455" s="104"/>
      <c r="DF455" s="104"/>
      <c r="DG455" s="104"/>
      <c r="DH455" s="104"/>
      <c r="DI455" s="104"/>
      <c r="DJ455" s="104"/>
      <c r="DK455" s="104"/>
      <c r="DL455" s="104"/>
      <c r="DM455" s="104"/>
      <c r="DN455" s="104"/>
      <c r="DO455" s="104"/>
      <c r="DP455" s="104"/>
      <c r="DQ455" s="104"/>
      <c r="DR455" s="104"/>
      <c r="DS455" s="104"/>
      <c r="DT455" s="104"/>
      <c r="DU455" s="104"/>
      <c r="DV455" s="104"/>
    </row>
    <row r="456" spans="103:126" ht="12.75" customHeight="1" x14ac:dyDescent="0.15">
      <c r="CY456" s="117"/>
      <c r="CZ456" s="104"/>
      <c r="DA456" s="104"/>
      <c r="DB456" s="104"/>
      <c r="DC456" s="104"/>
      <c r="DD456" s="104"/>
      <c r="DE456" s="104"/>
      <c r="DF456" s="104"/>
      <c r="DG456" s="104"/>
      <c r="DH456" s="104"/>
      <c r="DI456" s="104"/>
      <c r="DJ456" s="104"/>
      <c r="DK456" s="104"/>
      <c r="DL456" s="104"/>
      <c r="DM456" s="104"/>
      <c r="DN456" s="104"/>
      <c r="DO456" s="104"/>
      <c r="DP456" s="104"/>
      <c r="DQ456" s="104"/>
      <c r="DR456" s="104"/>
      <c r="DS456" s="104"/>
      <c r="DT456" s="104"/>
      <c r="DU456" s="104"/>
      <c r="DV456" s="104"/>
    </row>
    <row r="457" spans="103:126" ht="12.75" customHeight="1" x14ac:dyDescent="0.15">
      <c r="CY457" s="117"/>
      <c r="CZ457" s="104"/>
      <c r="DA457" s="104"/>
      <c r="DB457" s="104"/>
      <c r="DC457" s="104"/>
      <c r="DD457" s="104"/>
      <c r="DE457" s="104"/>
      <c r="DF457" s="104"/>
      <c r="DG457" s="104"/>
      <c r="DH457" s="104"/>
      <c r="DI457" s="104"/>
      <c r="DJ457" s="104"/>
      <c r="DK457" s="104"/>
      <c r="DL457" s="104"/>
      <c r="DM457" s="104"/>
      <c r="DN457" s="104"/>
      <c r="DO457" s="104"/>
      <c r="DP457" s="104"/>
      <c r="DQ457" s="104"/>
      <c r="DR457" s="104"/>
      <c r="DS457" s="104"/>
      <c r="DT457" s="104"/>
      <c r="DU457" s="104"/>
      <c r="DV457" s="104"/>
    </row>
    <row r="458" spans="103:126" ht="12.75" customHeight="1" x14ac:dyDescent="0.15">
      <c r="CY458" s="117"/>
      <c r="CZ458" s="104"/>
      <c r="DA458" s="104"/>
      <c r="DB458" s="104"/>
      <c r="DC458" s="104"/>
      <c r="DD458" s="104"/>
      <c r="DE458" s="104"/>
      <c r="DF458" s="104"/>
      <c r="DG458" s="104"/>
      <c r="DH458" s="104"/>
      <c r="DI458" s="104"/>
      <c r="DJ458" s="104"/>
      <c r="DK458" s="104"/>
      <c r="DL458" s="104"/>
      <c r="DM458" s="104"/>
      <c r="DN458" s="104"/>
      <c r="DO458" s="104"/>
      <c r="DP458" s="104"/>
      <c r="DQ458" s="104"/>
      <c r="DR458" s="104"/>
      <c r="DS458" s="104"/>
      <c r="DT458" s="104"/>
      <c r="DU458" s="104"/>
      <c r="DV458" s="104"/>
    </row>
    <row r="459" spans="103:126" ht="12.75" customHeight="1" x14ac:dyDescent="0.15">
      <c r="CY459" s="117"/>
      <c r="CZ459" s="104"/>
      <c r="DA459" s="104"/>
      <c r="DB459" s="104"/>
      <c r="DC459" s="104"/>
      <c r="DD459" s="104"/>
      <c r="DE459" s="104"/>
      <c r="DF459" s="104"/>
      <c r="DG459" s="104"/>
      <c r="DH459" s="104"/>
      <c r="DI459" s="104"/>
      <c r="DJ459" s="104"/>
      <c r="DK459" s="104"/>
      <c r="DL459" s="104"/>
      <c r="DM459" s="104"/>
      <c r="DN459" s="104"/>
      <c r="DO459" s="104"/>
      <c r="DP459" s="104"/>
      <c r="DQ459" s="104"/>
      <c r="DR459" s="104"/>
      <c r="DS459" s="104"/>
      <c r="DT459" s="104"/>
      <c r="DU459" s="104"/>
      <c r="DV459" s="104"/>
    </row>
    <row r="460" spans="103:126" ht="12.75" customHeight="1" x14ac:dyDescent="0.15">
      <c r="CY460" s="117"/>
      <c r="CZ460" s="104"/>
      <c r="DA460" s="104"/>
      <c r="DB460" s="104"/>
      <c r="DC460" s="104"/>
      <c r="DD460" s="104"/>
      <c r="DE460" s="104"/>
      <c r="DF460" s="104"/>
      <c r="DG460" s="104"/>
      <c r="DH460" s="104"/>
      <c r="DI460" s="104"/>
      <c r="DJ460" s="104"/>
      <c r="DK460" s="104"/>
      <c r="DL460" s="104"/>
      <c r="DM460" s="104"/>
      <c r="DN460" s="104"/>
      <c r="DO460" s="104"/>
      <c r="DP460" s="104"/>
      <c r="DQ460" s="104"/>
      <c r="DR460" s="104"/>
      <c r="DS460" s="104"/>
      <c r="DT460" s="104"/>
      <c r="DU460" s="104"/>
      <c r="DV460" s="104"/>
    </row>
    <row r="461" spans="103:126" ht="12.75" customHeight="1" x14ac:dyDescent="0.15">
      <c r="CY461" s="117"/>
      <c r="CZ461" s="104"/>
      <c r="DA461" s="104"/>
      <c r="DB461" s="104"/>
      <c r="DC461" s="104"/>
      <c r="DD461" s="104"/>
      <c r="DE461" s="104"/>
      <c r="DF461" s="104"/>
      <c r="DG461" s="104"/>
      <c r="DH461" s="104"/>
      <c r="DI461" s="104"/>
      <c r="DJ461" s="104"/>
      <c r="DK461" s="104"/>
      <c r="DL461" s="104"/>
      <c r="DM461" s="104"/>
      <c r="DN461" s="104"/>
      <c r="DO461" s="104"/>
      <c r="DP461" s="104"/>
      <c r="DQ461" s="104"/>
      <c r="DR461" s="104"/>
      <c r="DS461" s="104"/>
      <c r="DT461" s="104"/>
      <c r="DU461" s="104"/>
      <c r="DV461" s="104"/>
    </row>
    <row r="462" spans="103:126" ht="12.75" customHeight="1" x14ac:dyDescent="0.15">
      <c r="CY462" s="117"/>
      <c r="CZ462" s="104"/>
      <c r="DA462" s="104"/>
      <c r="DB462" s="104"/>
      <c r="DC462" s="104"/>
      <c r="DD462" s="104"/>
      <c r="DE462" s="104"/>
      <c r="DF462" s="104"/>
      <c r="DG462" s="104"/>
      <c r="DH462" s="104"/>
      <c r="DI462" s="104"/>
      <c r="DJ462" s="104"/>
      <c r="DK462" s="104"/>
      <c r="DL462" s="104"/>
      <c r="DM462" s="104"/>
      <c r="DN462" s="104"/>
      <c r="DO462" s="104"/>
      <c r="DP462" s="104"/>
      <c r="DQ462" s="104"/>
      <c r="DR462" s="104"/>
      <c r="DS462" s="104"/>
      <c r="DT462" s="104"/>
      <c r="DU462" s="104"/>
      <c r="DV462" s="104"/>
    </row>
    <row r="463" spans="103:126" ht="12.75" customHeight="1" x14ac:dyDescent="0.15">
      <c r="CY463" s="117"/>
      <c r="CZ463" s="104"/>
      <c r="DA463" s="104"/>
      <c r="DB463" s="104"/>
      <c r="DC463" s="104"/>
      <c r="DD463" s="104"/>
      <c r="DE463" s="104"/>
      <c r="DF463" s="104"/>
      <c r="DG463" s="104"/>
      <c r="DH463" s="104"/>
      <c r="DI463" s="104"/>
      <c r="DJ463" s="104"/>
      <c r="DK463" s="104"/>
      <c r="DL463" s="104"/>
      <c r="DM463" s="104"/>
      <c r="DN463" s="104"/>
      <c r="DO463" s="104"/>
      <c r="DP463" s="104"/>
      <c r="DQ463" s="104"/>
      <c r="DR463" s="104"/>
      <c r="DS463" s="104"/>
      <c r="DT463" s="104"/>
      <c r="DU463" s="104"/>
      <c r="DV463" s="104"/>
    </row>
    <row r="464" spans="103:126" ht="12.75" customHeight="1" x14ac:dyDescent="0.15">
      <c r="CY464" s="117"/>
      <c r="CZ464" s="104"/>
      <c r="DA464" s="104"/>
      <c r="DB464" s="104"/>
      <c r="DC464" s="104"/>
      <c r="DD464" s="104"/>
      <c r="DE464" s="104"/>
      <c r="DF464" s="104"/>
      <c r="DG464" s="104"/>
      <c r="DH464" s="104"/>
      <c r="DI464" s="104"/>
      <c r="DJ464" s="104"/>
      <c r="DK464" s="104"/>
      <c r="DL464" s="104"/>
      <c r="DM464" s="104"/>
      <c r="DN464" s="104"/>
      <c r="DO464" s="104"/>
      <c r="DP464" s="104"/>
      <c r="DQ464" s="104"/>
      <c r="DR464" s="104"/>
      <c r="DS464" s="104"/>
      <c r="DT464" s="104"/>
      <c r="DU464" s="104"/>
      <c r="DV464" s="104"/>
    </row>
    <row r="465" spans="103:126" ht="12.75" customHeight="1" x14ac:dyDescent="0.15">
      <c r="CY465" s="117"/>
      <c r="CZ465" s="104"/>
      <c r="DA465" s="104"/>
      <c r="DB465" s="104"/>
      <c r="DC465" s="104"/>
      <c r="DD465" s="104"/>
      <c r="DE465" s="104"/>
      <c r="DF465" s="104"/>
      <c r="DG465" s="104"/>
      <c r="DH465" s="104"/>
      <c r="DI465" s="104"/>
      <c r="DJ465" s="104"/>
      <c r="DK465" s="104"/>
      <c r="DL465" s="104"/>
      <c r="DM465" s="104"/>
      <c r="DN465" s="104"/>
      <c r="DO465" s="104"/>
      <c r="DP465" s="104"/>
      <c r="DQ465" s="104"/>
      <c r="DR465" s="104"/>
      <c r="DS465" s="104"/>
      <c r="DT465" s="104"/>
      <c r="DU465" s="104"/>
      <c r="DV465" s="104"/>
    </row>
    <row r="466" spans="103:126" ht="12.75" customHeight="1" x14ac:dyDescent="0.15">
      <c r="CY466" s="117"/>
      <c r="CZ466" s="104"/>
      <c r="DA466" s="104"/>
      <c r="DB466" s="104"/>
      <c r="DC466" s="104"/>
      <c r="DD466" s="104"/>
      <c r="DE466" s="104"/>
      <c r="DF466" s="104"/>
      <c r="DG466" s="104"/>
      <c r="DH466" s="104"/>
      <c r="DI466" s="104"/>
      <c r="DJ466" s="104"/>
      <c r="DK466" s="104"/>
      <c r="DL466" s="104"/>
      <c r="DM466" s="104"/>
      <c r="DN466" s="104"/>
      <c r="DO466" s="104"/>
      <c r="DP466" s="104"/>
      <c r="DQ466" s="104"/>
      <c r="DR466" s="104"/>
      <c r="DS466" s="104"/>
      <c r="DT466" s="104"/>
      <c r="DU466" s="104"/>
      <c r="DV466" s="104"/>
    </row>
    <row r="467" spans="103:126" ht="12.75" customHeight="1" x14ac:dyDescent="0.15">
      <c r="CY467" s="117"/>
      <c r="CZ467" s="104"/>
      <c r="DA467" s="104"/>
      <c r="DB467" s="104"/>
      <c r="DC467" s="104"/>
      <c r="DD467" s="104"/>
      <c r="DE467" s="104"/>
      <c r="DF467" s="104"/>
      <c r="DG467" s="104"/>
      <c r="DH467" s="104"/>
      <c r="DI467" s="104"/>
      <c r="DJ467" s="104"/>
      <c r="DK467" s="104"/>
      <c r="DL467" s="104"/>
      <c r="DM467" s="104"/>
      <c r="DN467" s="104"/>
      <c r="DO467" s="104"/>
      <c r="DP467" s="104"/>
      <c r="DQ467" s="104"/>
      <c r="DR467" s="104"/>
      <c r="DS467" s="104"/>
      <c r="DT467" s="104"/>
      <c r="DU467" s="104"/>
      <c r="DV467" s="104"/>
    </row>
    <row r="468" spans="103:126" ht="12.75" customHeight="1" x14ac:dyDescent="0.15">
      <c r="CY468" s="117"/>
      <c r="CZ468" s="104"/>
      <c r="DA468" s="104"/>
      <c r="DB468" s="104"/>
      <c r="DC468" s="104"/>
      <c r="DD468" s="104"/>
      <c r="DE468" s="104"/>
      <c r="DF468" s="104"/>
      <c r="DG468" s="104"/>
      <c r="DH468" s="104"/>
      <c r="DI468" s="104"/>
      <c r="DJ468" s="104"/>
      <c r="DK468" s="104"/>
      <c r="DL468" s="104"/>
      <c r="DM468" s="104"/>
      <c r="DN468" s="104"/>
      <c r="DO468" s="104"/>
      <c r="DP468" s="104"/>
      <c r="DQ468" s="104"/>
      <c r="DR468" s="104"/>
      <c r="DS468" s="104"/>
      <c r="DT468" s="104"/>
      <c r="DU468" s="104"/>
      <c r="DV468" s="104"/>
    </row>
    <row r="469" spans="103:126" ht="12.75" customHeight="1" x14ac:dyDescent="0.15">
      <c r="CY469" s="117"/>
      <c r="CZ469" s="104"/>
      <c r="DA469" s="104"/>
      <c r="DB469" s="104"/>
      <c r="DC469" s="104"/>
      <c r="DD469" s="104"/>
      <c r="DE469" s="104"/>
      <c r="DF469" s="104"/>
      <c r="DG469" s="104"/>
      <c r="DH469" s="104"/>
      <c r="DI469" s="104"/>
      <c r="DJ469" s="104"/>
      <c r="DK469" s="104"/>
      <c r="DL469" s="104"/>
      <c r="DM469" s="104"/>
      <c r="DN469" s="104"/>
      <c r="DO469" s="104"/>
      <c r="DP469" s="104"/>
      <c r="DQ469" s="104"/>
      <c r="DR469" s="104"/>
      <c r="DS469" s="104"/>
      <c r="DT469" s="104"/>
      <c r="DU469" s="104"/>
      <c r="DV469" s="104"/>
    </row>
    <row r="470" spans="103:126" ht="12.75" customHeight="1" x14ac:dyDescent="0.15">
      <c r="CY470" s="117"/>
      <c r="CZ470" s="104"/>
      <c r="DA470" s="104"/>
      <c r="DB470" s="104"/>
      <c r="DC470" s="104"/>
      <c r="DD470" s="104"/>
      <c r="DE470" s="104"/>
      <c r="DF470" s="104"/>
      <c r="DG470" s="104"/>
      <c r="DH470" s="104"/>
      <c r="DI470" s="104"/>
      <c r="DJ470" s="104"/>
      <c r="DK470" s="104"/>
      <c r="DL470" s="104"/>
      <c r="DM470" s="104"/>
      <c r="DN470" s="104"/>
      <c r="DO470" s="104"/>
      <c r="DP470" s="104"/>
      <c r="DQ470" s="104"/>
      <c r="DR470" s="104"/>
      <c r="DS470" s="104"/>
      <c r="DT470" s="104"/>
      <c r="DU470" s="104"/>
      <c r="DV470" s="104"/>
    </row>
    <row r="471" spans="103:126" ht="12.75" customHeight="1" x14ac:dyDescent="0.15">
      <c r="CY471" s="117"/>
      <c r="CZ471" s="104"/>
      <c r="DA471" s="104"/>
      <c r="DB471" s="104"/>
      <c r="DC471" s="104"/>
      <c r="DD471" s="104"/>
      <c r="DE471" s="104"/>
      <c r="DF471" s="104"/>
      <c r="DG471" s="104"/>
      <c r="DH471" s="104"/>
      <c r="DI471" s="104"/>
      <c r="DJ471" s="104"/>
      <c r="DK471" s="104"/>
      <c r="DL471" s="104"/>
      <c r="DM471" s="104"/>
      <c r="DN471" s="104"/>
      <c r="DO471" s="104"/>
      <c r="DP471" s="104"/>
      <c r="DQ471" s="104"/>
      <c r="DR471" s="104"/>
      <c r="DS471" s="104"/>
      <c r="DT471" s="104"/>
      <c r="DU471" s="104"/>
      <c r="DV471" s="104"/>
    </row>
    <row r="472" spans="103:126" ht="12.75" customHeight="1" x14ac:dyDescent="0.15">
      <c r="CY472" s="117"/>
      <c r="CZ472" s="104"/>
      <c r="DA472" s="104"/>
      <c r="DB472" s="104"/>
      <c r="DC472" s="104"/>
      <c r="DD472" s="104"/>
      <c r="DE472" s="104"/>
      <c r="DF472" s="104"/>
      <c r="DG472" s="104"/>
      <c r="DH472" s="104"/>
      <c r="DI472" s="104"/>
      <c r="DJ472" s="104"/>
      <c r="DK472" s="104"/>
      <c r="DL472" s="104"/>
      <c r="DM472" s="104"/>
      <c r="DN472" s="104"/>
      <c r="DO472" s="104"/>
      <c r="DP472" s="104"/>
      <c r="DQ472" s="104"/>
      <c r="DR472" s="104"/>
      <c r="DS472" s="104"/>
      <c r="DT472" s="104"/>
      <c r="DU472" s="104"/>
      <c r="DV472" s="104"/>
    </row>
    <row r="473" spans="103:126" ht="12.75" customHeight="1" x14ac:dyDescent="0.15">
      <c r="CY473" s="117"/>
      <c r="CZ473" s="104"/>
      <c r="DA473" s="104"/>
      <c r="DB473" s="104"/>
      <c r="DC473" s="104"/>
      <c r="DD473" s="104"/>
      <c r="DE473" s="104"/>
      <c r="DF473" s="104"/>
      <c r="DG473" s="104"/>
      <c r="DH473" s="104"/>
      <c r="DI473" s="104"/>
      <c r="DJ473" s="104"/>
      <c r="DK473" s="104"/>
      <c r="DL473" s="104"/>
      <c r="DM473" s="104"/>
      <c r="DN473" s="104"/>
      <c r="DO473" s="104"/>
      <c r="DP473" s="104"/>
      <c r="DQ473" s="104"/>
      <c r="DR473" s="104"/>
      <c r="DS473" s="104"/>
      <c r="DT473" s="104"/>
      <c r="DU473" s="104"/>
      <c r="DV473" s="104"/>
    </row>
    <row r="474" spans="103:126" ht="12.75" customHeight="1" x14ac:dyDescent="0.15">
      <c r="CY474" s="117"/>
      <c r="CZ474" s="104"/>
      <c r="DA474" s="104"/>
      <c r="DB474" s="104"/>
      <c r="DC474" s="104"/>
      <c r="DD474" s="104"/>
      <c r="DE474" s="104"/>
      <c r="DF474" s="104"/>
      <c r="DG474" s="104"/>
      <c r="DH474" s="104"/>
      <c r="DI474" s="104"/>
      <c r="DJ474" s="104"/>
      <c r="DK474" s="104"/>
      <c r="DL474" s="104"/>
      <c r="DM474" s="104"/>
      <c r="DN474" s="104"/>
      <c r="DO474" s="104"/>
      <c r="DP474" s="104"/>
      <c r="DQ474" s="104"/>
      <c r="DR474" s="104"/>
      <c r="DS474" s="104"/>
      <c r="DT474" s="104"/>
      <c r="DU474" s="104"/>
      <c r="DV474" s="104"/>
    </row>
    <row r="475" spans="103:126" ht="12.75" customHeight="1" x14ac:dyDescent="0.15">
      <c r="CY475" s="117"/>
      <c r="CZ475" s="104"/>
      <c r="DA475" s="104"/>
      <c r="DB475" s="104"/>
      <c r="DC475" s="104"/>
      <c r="DD475" s="104"/>
      <c r="DE475" s="104"/>
      <c r="DF475" s="104"/>
      <c r="DG475" s="104"/>
      <c r="DH475" s="104"/>
      <c r="DI475" s="104"/>
      <c r="DJ475" s="104"/>
      <c r="DK475" s="104"/>
      <c r="DL475" s="104"/>
      <c r="DM475" s="104"/>
      <c r="DN475" s="104"/>
      <c r="DO475" s="104"/>
      <c r="DP475" s="104"/>
      <c r="DQ475" s="104"/>
      <c r="DR475" s="104"/>
      <c r="DS475" s="104"/>
      <c r="DT475" s="104"/>
      <c r="DU475" s="104"/>
      <c r="DV475" s="104"/>
    </row>
    <row r="476" spans="103:126" ht="12.75" customHeight="1" x14ac:dyDescent="0.15">
      <c r="CY476" s="117"/>
      <c r="CZ476" s="104"/>
      <c r="DA476" s="104"/>
      <c r="DB476" s="104"/>
      <c r="DC476" s="104"/>
      <c r="DD476" s="104"/>
      <c r="DE476" s="104"/>
      <c r="DF476" s="104"/>
      <c r="DG476" s="104"/>
      <c r="DH476" s="104"/>
      <c r="DI476" s="104"/>
      <c r="DJ476" s="104"/>
      <c r="DK476" s="104"/>
      <c r="DL476" s="104"/>
      <c r="DM476" s="104"/>
      <c r="DN476" s="104"/>
      <c r="DO476" s="104"/>
      <c r="DP476" s="104"/>
      <c r="DQ476" s="104"/>
      <c r="DR476" s="104"/>
      <c r="DS476" s="104"/>
      <c r="DT476" s="104"/>
      <c r="DU476" s="104"/>
      <c r="DV476" s="104"/>
    </row>
    <row r="477" spans="103:126" ht="12.75" customHeight="1" x14ac:dyDescent="0.15">
      <c r="CY477" s="117"/>
      <c r="CZ477" s="104"/>
      <c r="DA477" s="104"/>
      <c r="DB477" s="104"/>
      <c r="DC477" s="104"/>
      <c r="DD477" s="104"/>
      <c r="DE477" s="104"/>
      <c r="DF477" s="104"/>
      <c r="DG477" s="104"/>
      <c r="DH477" s="104"/>
      <c r="DI477" s="104"/>
      <c r="DJ477" s="104"/>
      <c r="DK477" s="104"/>
      <c r="DL477" s="104"/>
      <c r="DM477" s="104"/>
      <c r="DN477" s="104"/>
      <c r="DO477" s="104"/>
      <c r="DP477" s="104"/>
      <c r="DQ477" s="104"/>
      <c r="DR477" s="104"/>
      <c r="DS477" s="104"/>
      <c r="DT477" s="104"/>
      <c r="DU477" s="104"/>
      <c r="DV477" s="104"/>
    </row>
    <row r="478" spans="103:126" ht="12.75" customHeight="1" x14ac:dyDescent="0.15">
      <c r="CY478" s="117"/>
      <c r="CZ478" s="104"/>
      <c r="DA478" s="104"/>
      <c r="DB478" s="104"/>
      <c r="DC478" s="104"/>
      <c r="DD478" s="104"/>
      <c r="DE478" s="104"/>
      <c r="DF478" s="104"/>
      <c r="DG478" s="104"/>
      <c r="DH478" s="104"/>
      <c r="DI478" s="104"/>
      <c r="DJ478" s="104"/>
      <c r="DK478" s="104"/>
      <c r="DL478" s="104"/>
      <c r="DM478" s="104"/>
      <c r="DN478" s="104"/>
      <c r="DO478" s="104"/>
      <c r="DP478" s="104"/>
      <c r="DQ478" s="104"/>
      <c r="DR478" s="104"/>
      <c r="DS478" s="104"/>
      <c r="DT478" s="104"/>
      <c r="DU478" s="104"/>
      <c r="DV478" s="104"/>
    </row>
    <row r="479" spans="103:126" ht="12.75" customHeight="1" x14ac:dyDescent="0.15">
      <c r="CY479" s="117"/>
      <c r="CZ479" s="104"/>
      <c r="DA479" s="104"/>
      <c r="DB479" s="104"/>
      <c r="DC479" s="104"/>
      <c r="DD479" s="104"/>
      <c r="DE479" s="104"/>
      <c r="DF479" s="104"/>
      <c r="DG479" s="104"/>
      <c r="DH479" s="104"/>
      <c r="DI479" s="104"/>
      <c r="DJ479" s="104"/>
      <c r="DK479" s="104"/>
      <c r="DL479" s="104"/>
      <c r="DM479" s="104"/>
      <c r="DN479" s="104"/>
      <c r="DO479" s="104"/>
      <c r="DP479" s="104"/>
      <c r="DQ479" s="104"/>
      <c r="DR479" s="104"/>
      <c r="DS479" s="104"/>
      <c r="DT479" s="104"/>
      <c r="DU479" s="104"/>
      <c r="DV479" s="104"/>
    </row>
    <row r="480" spans="103:126" ht="12.75" customHeight="1" x14ac:dyDescent="0.15">
      <c r="CY480" s="117"/>
      <c r="CZ480" s="104"/>
      <c r="DA480" s="104"/>
      <c r="DB480" s="104"/>
      <c r="DC480" s="104"/>
      <c r="DD480" s="104"/>
      <c r="DE480" s="104"/>
      <c r="DF480" s="104"/>
      <c r="DG480" s="104"/>
      <c r="DH480" s="104"/>
      <c r="DI480" s="104"/>
      <c r="DJ480" s="104"/>
      <c r="DK480" s="104"/>
      <c r="DL480" s="104"/>
      <c r="DM480" s="104"/>
      <c r="DN480" s="104"/>
      <c r="DO480" s="104"/>
      <c r="DP480" s="104"/>
      <c r="DQ480" s="104"/>
      <c r="DR480" s="104"/>
      <c r="DS480" s="104"/>
      <c r="DT480" s="104"/>
      <c r="DU480" s="104"/>
      <c r="DV480" s="104"/>
    </row>
    <row r="481" spans="103:126" ht="12.75" customHeight="1" x14ac:dyDescent="0.15">
      <c r="CY481" s="117"/>
      <c r="CZ481" s="104"/>
      <c r="DA481" s="104"/>
      <c r="DB481" s="104"/>
      <c r="DC481" s="104"/>
      <c r="DD481" s="104"/>
      <c r="DE481" s="104"/>
      <c r="DF481" s="104"/>
      <c r="DG481" s="104"/>
      <c r="DH481" s="104"/>
      <c r="DI481" s="104"/>
      <c r="DJ481" s="104"/>
      <c r="DK481" s="104"/>
      <c r="DL481" s="104"/>
      <c r="DM481" s="104"/>
      <c r="DN481" s="104"/>
      <c r="DO481" s="104"/>
      <c r="DP481" s="104"/>
      <c r="DQ481" s="104"/>
      <c r="DR481" s="104"/>
      <c r="DS481" s="104"/>
      <c r="DT481" s="104"/>
      <c r="DU481" s="104"/>
      <c r="DV481" s="104"/>
    </row>
    <row r="482" spans="103:126" ht="12.75" customHeight="1" x14ac:dyDescent="0.15">
      <c r="CY482" s="117"/>
      <c r="CZ482" s="104"/>
      <c r="DA482" s="104"/>
      <c r="DB482" s="104"/>
      <c r="DC482" s="104"/>
      <c r="DD482" s="104"/>
      <c r="DE482" s="104"/>
      <c r="DF482" s="104"/>
      <c r="DG482" s="104"/>
      <c r="DH482" s="104"/>
      <c r="DI482" s="104"/>
      <c r="DJ482" s="104"/>
      <c r="DK482" s="104"/>
      <c r="DL482" s="104"/>
      <c r="DM482" s="104"/>
      <c r="DN482" s="104"/>
      <c r="DO482" s="104"/>
      <c r="DP482" s="104"/>
      <c r="DQ482" s="104"/>
      <c r="DR482" s="104"/>
      <c r="DS482" s="104"/>
      <c r="DT482" s="104"/>
      <c r="DU482" s="104"/>
      <c r="DV482" s="104"/>
    </row>
    <row r="483" spans="103:126" ht="12.75" customHeight="1" x14ac:dyDescent="0.15">
      <c r="CY483" s="117"/>
      <c r="CZ483" s="104"/>
      <c r="DA483" s="104"/>
      <c r="DB483" s="104"/>
      <c r="DC483" s="104"/>
      <c r="DD483" s="104"/>
      <c r="DE483" s="104"/>
      <c r="DF483" s="104"/>
      <c r="DG483" s="104"/>
      <c r="DH483" s="104"/>
      <c r="DI483" s="104"/>
      <c r="DJ483" s="104"/>
      <c r="DK483" s="104"/>
      <c r="DL483" s="104"/>
      <c r="DM483" s="104"/>
      <c r="DN483" s="104"/>
      <c r="DO483" s="104"/>
      <c r="DP483" s="104"/>
      <c r="DQ483" s="104"/>
      <c r="DR483" s="104"/>
      <c r="DS483" s="104"/>
      <c r="DT483" s="104"/>
      <c r="DU483" s="104"/>
      <c r="DV483" s="104"/>
    </row>
    <row r="484" spans="103:126" ht="12.75" customHeight="1" x14ac:dyDescent="0.15">
      <c r="CY484" s="117"/>
      <c r="CZ484" s="104"/>
      <c r="DA484" s="104"/>
      <c r="DB484" s="104"/>
      <c r="DC484" s="104"/>
      <c r="DD484" s="104"/>
      <c r="DE484" s="104"/>
      <c r="DF484" s="104"/>
      <c r="DG484" s="104"/>
      <c r="DH484" s="104"/>
      <c r="DI484" s="104"/>
      <c r="DJ484" s="104"/>
      <c r="DK484" s="104"/>
      <c r="DL484" s="104"/>
      <c r="DM484" s="104"/>
      <c r="DN484" s="104"/>
      <c r="DO484" s="104"/>
      <c r="DP484" s="104"/>
      <c r="DQ484" s="104"/>
      <c r="DR484" s="104"/>
      <c r="DS484" s="104"/>
      <c r="DT484" s="104"/>
      <c r="DU484" s="104"/>
      <c r="DV484" s="104"/>
    </row>
    <row r="485" spans="103:126" ht="12.75" customHeight="1" x14ac:dyDescent="0.15">
      <c r="CY485" s="117"/>
      <c r="CZ485" s="104"/>
      <c r="DA485" s="104"/>
      <c r="DB485" s="104"/>
      <c r="DC485" s="104"/>
      <c r="DD485" s="104"/>
      <c r="DE485" s="104"/>
      <c r="DF485" s="104"/>
      <c r="DG485" s="104"/>
      <c r="DH485" s="104"/>
      <c r="DI485" s="104"/>
      <c r="DJ485" s="104"/>
      <c r="DK485" s="104"/>
      <c r="DL485" s="104"/>
      <c r="DM485" s="104"/>
      <c r="DN485" s="104"/>
      <c r="DO485" s="104"/>
      <c r="DP485" s="104"/>
      <c r="DQ485" s="104"/>
      <c r="DR485" s="104"/>
      <c r="DS485" s="104"/>
      <c r="DT485" s="104"/>
      <c r="DU485" s="104"/>
      <c r="DV485" s="104"/>
    </row>
    <row r="486" spans="103:126" ht="12.75" customHeight="1" x14ac:dyDescent="0.15">
      <c r="CY486" s="117"/>
      <c r="CZ486" s="104"/>
      <c r="DA486" s="104"/>
      <c r="DB486" s="104"/>
      <c r="DC486" s="104"/>
      <c r="DD486" s="104"/>
      <c r="DE486" s="104"/>
      <c r="DF486" s="104"/>
      <c r="DG486" s="104"/>
      <c r="DH486" s="104"/>
      <c r="DI486" s="104"/>
      <c r="DJ486" s="104"/>
      <c r="DK486" s="104"/>
      <c r="DL486" s="104"/>
      <c r="DM486" s="104"/>
      <c r="DN486" s="104"/>
      <c r="DO486" s="104"/>
      <c r="DP486" s="104"/>
      <c r="DQ486" s="104"/>
      <c r="DR486" s="104"/>
      <c r="DS486" s="104"/>
      <c r="DT486" s="104"/>
      <c r="DU486" s="104"/>
      <c r="DV486" s="104"/>
    </row>
    <row r="487" spans="103:126" ht="12.75" customHeight="1" x14ac:dyDescent="0.15">
      <c r="CY487" s="117"/>
      <c r="CZ487" s="104"/>
      <c r="DA487" s="104"/>
      <c r="DB487" s="104"/>
      <c r="DC487" s="104"/>
      <c r="DD487" s="104"/>
      <c r="DE487" s="104"/>
      <c r="DF487" s="104"/>
      <c r="DG487" s="104"/>
      <c r="DH487" s="104"/>
      <c r="DI487" s="104"/>
      <c r="DJ487" s="104"/>
      <c r="DK487" s="104"/>
      <c r="DL487" s="104"/>
      <c r="DM487" s="104"/>
      <c r="DN487" s="104"/>
      <c r="DO487" s="104"/>
      <c r="DP487" s="104"/>
      <c r="DQ487" s="104"/>
      <c r="DR487" s="104"/>
      <c r="DS487" s="104"/>
      <c r="DT487" s="104"/>
      <c r="DU487" s="104"/>
      <c r="DV487" s="104"/>
    </row>
    <row r="488" spans="103:126" ht="12.75" customHeight="1" x14ac:dyDescent="0.15">
      <c r="CY488" s="117"/>
      <c r="CZ488" s="104"/>
      <c r="DA488" s="104"/>
      <c r="DB488" s="104"/>
      <c r="DC488" s="104"/>
      <c r="DD488" s="104"/>
      <c r="DE488" s="104"/>
      <c r="DF488" s="104"/>
      <c r="DG488" s="104"/>
      <c r="DH488" s="104"/>
      <c r="DI488" s="104"/>
      <c r="DJ488" s="104"/>
      <c r="DK488" s="104"/>
      <c r="DL488" s="104"/>
      <c r="DM488" s="104"/>
      <c r="DN488" s="104"/>
      <c r="DO488" s="104"/>
      <c r="DP488" s="104"/>
      <c r="DQ488" s="104"/>
      <c r="DR488" s="104"/>
      <c r="DS488" s="104"/>
      <c r="DT488" s="104"/>
      <c r="DU488" s="104"/>
      <c r="DV488" s="104"/>
    </row>
    <row r="489" spans="103:126" ht="12.75" customHeight="1" x14ac:dyDescent="0.15">
      <c r="CY489" s="117"/>
      <c r="CZ489" s="104"/>
      <c r="DA489" s="104"/>
      <c r="DB489" s="104"/>
      <c r="DC489" s="104"/>
      <c r="DD489" s="104"/>
      <c r="DE489" s="104"/>
      <c r="DF489" s="104"/>
      <c r="DG489" s="104"/>
      <c r="DH489" s="104"/>
      <c r="DI489" s="104"/>
      <c r="DJ489" s="104"/>
      <c r="DK489" s="104"/>
      <c r="DL489" s="104"/>
      <c r="DM489" s="104"/>
      <c r="DN489" s="104"/>
      <c r="DO489" s="104"/>
      <c r="DP489" s="104"/>
      <c r="DQ489" s="104"/>
      <c r="DR489" s="104"/>
      <c r="DS489" s="104"/>
      <c r="DT489" s="104"/>
      <c r="DU489" s="104"/>
      <c r="DV489" s="104"/>
    </row>
    <row r="490" spans="103:126" ht="12.75" customHeight="1" x14ac:dyDescent="0.15">
      <c r="CY490" s="117"/>
      <c r="CZ490" s="104"/>
      <c r="DA490" s="104"/>
      <c r="DB490" s="104"/>
      <c r="DC490" s="104"/>
      <c r="DD490" s="104"/>
      <c r="DE490" s="104"/>
      <c r="DF490" s="104"/>
      <c r="DG490" s="104"/>
      <c r="DH490" s="104"/>
      <c r="DI490" s="104"/>
      <c r="DJ490" s="104"/>
      <c r="DK490" s="104"/>
      <c r="DL490" s="104"/>
      <c r="DM490" s="104"/>
      <c r="DN490" s="104"/>
      <c r="DO490" s="104"/>
      <c r="DP490" s="104"/>
      <c r="DQ490" s="104"/>
      <c r="DR490" s="104"/>
      <c r="DS490" s="104"/>
      <c r="DT490" s="104"/>
      <c r="DU490" s="104"/>
      <c r="DV490" s="104"/>
    </row>
    <row r="491" spans="103:126" ht="12.75" customHeight="1" x14ac:dyDescent="0.15">
      <c r="CY491" s="117"/>
      <c r="CZ491" s="104"/>
      <c r="DA491" s="104"/>
      <c r="DB491" s="104"/>
      <c r="DC491" s="104"/>
      <c r="DD491" s="104"/>
      <c r="DE491" s="104"/>
      <c r="DF491" s="104"/>
      <c r="DG491" s="104"/>
      <c r="DH491" s="104"/>
      <c r="DI491" s="104"/>
      <c r="DJ491" s="104"/>
      <c r="DK491" s="104"/>
      <c r="DL491" s="104"/>
      <c r="DM491" s="104"/>
      <c r="DN491" s="104"/>
      <c r="DO491" s="104"/>
      <c r="DP491" s="104"/>
      <c r="DQ491" s="104"/>
      <c r="DR491" s="104"/>
      <c r="DS491" s="104"/>
      <c r="DT491" s="104"/>
      <c r="DU491" s="104"/>
      <c r="DV491" s="104"/>
    </row>
    <row r="492" spans="103:126" ht="12.75" customHeight="1" x14ac:dyDescent="0.15">
      <c r="CY492" s="117"/>
      <c r="CZ492" s="104"/>
      <c r="DA492" s="104"/>
      <c r="DB492" s="104"/>
      <c r="DC492" s="104"/>
      <c r="DD492" s="104"/>
      <c r="DE492" s="104"/>
      <c r="DF492" s="104"/>
      <c r="DG492" s="104"/>
      <c r="DH492" s="104"/>
      <c r="DI492" s="104"/>
      <c r="DJ492" s="104"/>
      <c r="DK492" s="104"/>
      <c r="DL492" s="104"/>
      <c r="DM492" s="104"/>
      <c r="DN492" s="104"/>
      <c r="DO492" s="104"/>
      <c r="DP492" s="104"/>
      <c r="DQ492" s="104"/>
      <c r="DR492" s="104"/>
      <c r="DS492" s="104"/>
      <c r="DT492" s="104"/>
      <c r="DU492" s="104"/>
      <c r="DV492" s="104"/>
    </row>
    <row r="493" spans="103:126" ht="12.75" customHeight="1" x14ac:dyDescent="0.15">
      <c r="CY493" s="117"/>
      <c r="CZ493" s="104"/>
      <c r="DA493" s="104"/>
      <c r="DB493" s="104"/>
      <c r="DC493" s="104"/>
      <c r="DD493" s="104"/>
      <c r="DE493" s="104"/>
      <c r="DF493" s="104"/>
      <c r="DG493" s="104"/>
      <c r="DH493" s="104"/>
      <c r="DI493" s="104"/>
      <c r="DJ493" s="104"/>
      <c r="DK493" s="104"/>
      <c r="DL493" s="104"/>
      <c r="DM493" s="104"/>
      <c r="DN493" s="104"/>
      <c r="DO493" s="104"/>
      <c r="DP493" s="104"/>
      <c r="DQ493" s="104"/>
      <c r="DR493" s="104"/>
      <c r="DS493" s="104"/>
      <c r="DT493" s="104"/>
      <c r="DU493" s="104"/>
      <c r="DV493" s="104"/>
    </row>
    <row r="494" spans="103:126" ht="12.75" customHeight="1" x14ac:dyDescent="0.15">
      <c r="CY494" s="117"/>
      <c r="CZ494" s="104"/>
      <c r="DA494" s="104"/>
      <c r="DB494" s="104"/>
      <c r="DC494" s="104"/>
      <c r="DD494" s="104"/>
      <c r="DE494" s="104"/>
      <c r="DF494" s="104"/>
      <c r="DG494" s="104"/>
      <c r="DH494" s="104"/>
      <c r="DI494" s="104"/>
      <c r="DJ494" s="104"/>
      <c r="DK494" s="104"/>
      <c r="DL494" s="104"/>
      <c r="DM494" s="104"/>
      <c r="DN494" s="104"/>
      <c r="DO494" s="104"/>
      <c r="DP494" s="104"/>
      <c r="DQ494" s="104"/>
      <c r="DR494" s="104"/>
      <c r="DS494" s="104"/>
      <c r="DT494" s="104"/>
      <c r="DU494" s="104"/>
      <c r="DV494" s="104"/>
    </row>
    <row r="495" spans="103:126" ht="12.75" customHeight="1" x14ac:dyDescent="0.15">
      <c r="CY495" s="117"/>
      <c r="CZ495" s="104"/>
      <c r="DA495" s="104"/>
      <c r="DB495" s="104"/>
      <c r="DC495" s="104"/>
      <c r="DD495" s="104"/>
      <c r="DE495" s="104"/>
      <c r="DF495" s="104"/>
      <c r="DG495" s="104"/>
      <c r="DH495" s="104"/>
      <c r="DI495" s="104"/>
      <c r="DJ495" s="104"/>
      <c r="DK495" s="104"/>
      <c r="DL495" s="104"/>
      <c r="DM495" s="104"/>
      <c r="DN495" s="104"/>
      <c r="DO495" s="104"/>
      <c r="DP495" s="104"/>
      <c r="DQ495" s="104"/>
      <c r="DR495" s="104"/>
      <c r="DS495" s="104"/>
      <c r="DT495" s="104"/>
      <c r="DU495" s="104"/>
      <c r="DV495" s="104"/>
    </row>
    <row r="496" spans="103:126" ht="12.75" customHeight="1" x14ac:dyDescent="0.15">
      <c r="CY496" s="117"/>
      <c r="CZ496" s="104"/>
      <c r="DA496" s="104"/>
      <c r="DB496" s="104"/>
      <c r="DC496" s="104"/>
      <c r="DD496" s="104"/>
      <c r="DE496" s="104"/>
      <c r="DF496" s="104"/>
      <c r="DG496" s="104"/>
      <c r="DH496" s="104"/>
      <c r="DI496" s="104"/>
      <c r="DJ496" s="104"/>
      <c r="DK496" s="104"/>
      <c r="DL496" s="104"/>
      <c r="DM496" s="104"/>
      <c r="DN496" s="104"/>
      <c r="DO496" s="104"/>
      <c r="DP496" s="104"/>
      <c r="DQ496" s="104"/>
      <c r="DR496" s="104"/>
      <c r="DS496" s="104"/>
      <c r="DT496" s="104"/>
      <c r="DU496" s="104"/>
      <c r="DV496" s="104"/>
    </row>
    <row r="497" spans="103:126" ht="12.75" customHeight="1" x14ac:dyDescent="0.15">
      <c r="CY497" s="117"/>
      <c r="CZ497" s="104"/>
      <c r="DA497" s="104"/>
      <c r="DB497" s="104"/>
      <c r="DC497" s="104"/>
      <c r="DD497" s="104"/>
      <c r="DE497" s="104"/>
      <c r="DF497" s="104"/>
      <c r="DG497" s="104"/>
      <c r="DH497" s="104"/>
      <c r="DI497" s="104"/>
      <c r="DJ497" s="104"/>
      <c r="DK497" s="104"/>
      <c r="DL497" s="104"/>
      <c r="DM497" s="104"/>
      <c r="DN497" s="104"/>
      <c r="DO497" s="104"/>
      <c r="DP497" s="104"/>
      <c r="DQ497" s="104"/>
      <c r="DR497" s="104"/>
      <c r="DS497" s="104"/>
      <c r="DT497" s="104"/>
      <c r="DU497" s="104"/>
      <c r="DV497" s="104"/>
    </row>
    <row r="498" spans="103:126" ht="12.75" customHeight="1" x14ac:dyDescent="0.15">
      <c r="CY498" s="117"/>
      <c r="CZ498" s="104"/>
      <c r="DA498" s="104"/>
      <c r="DB498" s="104"/>
      <c r="DC498" s="104"/>
      <c r="DD498" s="104"/>
      <c r="DE498" s="104"/>
      <c r="DF498" s="104"/>
      <c r="DG498" s="104"/>
      <c r="DH498" s="104"/>
      <c r="DI498" s="104"/>
      <c r="DJ498" s="104"/>
      <c r="DK498" s="104"/>
      <c r="DL498" s="104"/>
      <c r="DM498" s="104"/>
      <c r="DN498" s="104"/>
      <c r="DO498" s="104"/>
      <c r="DP498" s="104"/>
      <c r="DQ498" s="104"/>
      <c r="DR498" s="104"/>
      <c r="DS498" s="104"/>
      <c r="DT498" s="104"/>
      <c r="DU498" s="104"/>
      <c r="DV498" s="104"/>
    </row>
    <row r="499" spans="103:126" ht="12.75" customHeight="1" x14ac:dyDescent="0.15">
      <c r="CY499" s="117"/>
      <c r="CZ499" s="104"/>
      <c r="DA499" s="104"/>
      <c r="DB499" s="104"/>
      <c r="DC499" s="104"/>
      <c r="DD499" s="104"/>
      <c r="DE499" s="104"/>
      <c r="DF499" s="104"/>
      <c r="DG499" s="104"/>
      <c r="DH499" s="104"/>
      <c r="DI499" s="104"/>
      <c r="DJ499" s="104"/>
      <c r="DK499" s="104"/>
      <c r="DL499" s="104"/>
      <c r="DM499" s="104"/>
      <c r="DN499" s="104"/>
      <c r="DO499" s="104"/>
      <c r="DP499" s="104"/>
      <c r="DQ499" s="104"/>
      <c r="DR499" s="104"/>
      <c r="DS499" s="104"/>
      <c r="DT499" s="104"/>
      <c r="DU499" s="104"/>
      <c r="DV499" s="104"/>
    </row>
    <row r="500" spans="103:126" ht="12.75" customHeight="1" x14ac:dyDescent="0.15">
      <c r="CY500" s="117"/>
      <c r="CZ500" s="104"/>
      <c r="DA500" s="104"/>
      <c r="DB500" s="104"/>
      <c r="DC500" s="104"/>
      <c r="DD500" s="104"/>
      <c r="DE500" s="104"/>
      <c r="DF500" s="104"/>
      <c r="DG500" s="104"/>
      <c r="DH500" s="104"/>
      <c r="DI500" s="104"/>
      <c r="DJ500" s="104"/>
      <c r="DK500" s="104"/>
      <c r="DL500" s="104"/>
      <c r="DM500" s="104"/>
      <c r="DN500" s="104"/>
      <c r="DO500" s="104"/>
      <c r="DP500" s="104"/>
      <c r="DQ500" s="104"/>
      <c r="DR500" s="104"/>
      <c r="DS500" s="104"/>
      <c r="DT500" s="104"/>
      <c r="DU500" s="104"/>
      <c r="DV500" s="104"/>
    </row>
    <row r="501" spans="103:126" ht="12.75" customHeight="1" x14ac:dyDescent="0.15">
      <c r="CY501" s="117"/>
      <c r="CZ501" s="104"/>
      <c r="DA501" s="104"/>
      <c r="DB501" s="104"/>
      <c r="DC501" s="104"/>
      <c r="DD501" s="104"/>
      <c r="DE501" s="104"/>
      <c r="DF501" s="104"/>
      <c r="DG501" s="104"/>
      <c r="DH501" s="104"/>
      <c r="DI501" s="104"/>
      <c r="DJ501" s="104"/>
      <c r="DK501" s="104"/>
      <c r="DL501" s="104"/>
      <c r="DM501" s="104"/>
      <c r="DN501" s="104"/>
      <c r="DO501" s="104"/>
      <c r="DP501" s="104"/>
      <c r="DQ501" s="104"/>
      <c r="DR501" s="104"/>
      <c r="DS501" s="104"/>
      <c r="DT501" s="104"/>
      <c r="DU501" s="104"/>
      <c r="DV501" s="104"/>
    </row>
    <row r="502" spans="103:126" ht="12.75" customHeight="1" x14ac:dyDescent="0.15">
      <c r="CY502" s="117"/>
      <c r="CZ502" s="104"/>
      <c r="DA502" s="104"/>
      <c r="DB502" s="104"/>
      <c r="DC502" s="104"/>
      <c r="DD502" s="104"/>
      <c r="DE502" s="104"/>
      <c r="DF502" s="104"/>
      <c r="DG502" s="104"/>
      <c r="DH502" s="104"/>
      <c r="DI502" s="104"/>
      <c r="DJ502" s="104"/>
      <c r="DK502" s="104"/>
      <c r="DL502" s="104"/>
      <c r="DM502" s="104"/>
      <c r="DN502" s="104"/>
      <c r="DO502" s="104"/>
      <c r="DP502" s="104"/>
      <c r="DQ502" s="104"/>
      <c r="DR502" s="104"/>
      <c r="DS502" s="104"/>
      <c r="DT502" s="104"/>
      <c r="DU502" s="104"/>
      <c r="DV502" s="104"/>
    </row>
    <row r="503" spans="103:126" ht="12.75" customHeight="1" x14ac:dyDescent="0.15">
      <c r="CY503" s="117"/>
      <c r="CZ503" s="104"/>
      <c r="DA503" s="104"/>
      <c r="DB503" s="104"/>
      <c r="DC503" s="104"/>
      <c r="DD503" s="104"/>
      <c r="DE503" s="104"/>
      <c r="DF503" s="104"/>
      <c r="DG503" s="104"/>
      <c r="DH503" s="104"/>
      <c r="DI503" s="104"/>
      <c r="DJ503" s="104"/>
      <c r="DK503" s="104"/>
      <c r="DL503" s="104"/>
      <c r="DM503" s="104"/>
      <c r="DN503" s="104"/>
      <c r="DO503" s="104"/>
      <c r="DP503" s="104"/>
      <c r="DQ503" s="104"/>
      <c r="DR503" s="104"/>
      <c r="DS503" s="104"/>
      <c r="DT503" s="104"/>
      <c r="DU503" s="104"/>
      <c r="DV503" s="104"/>
    </row>
    <row r="504" spans="103:126" ht="12.75" customHeight="1" x14ac:dyDescent="0.15">
      <c r="CY504" s="117"/>
      <c r="CZ504" s="104"/>
      <c r="DA504" s="104"/>
      <c r="DB504" s="104"/>
      <c r="DC504" s="104"/>
      <c r="DD504" s="104"/>
      <c r="DE504" s="104"/>
      <c r="DF504" s="104"/>
      <c r="DG504" s="104"/>
      <c r="DH504" s="104"/>
      <c r="DI504" s="104"/>
      <c r="DJ504" s="104"/>
      <c r="DK504" s="104"/>
      <c r="DL504" s="104"/>
      <c r="DM504" s="104"/>
      <c r="DN504" s="104"/>
      <c r="DO504" s="104"/>
      <c r="DP504" s="104"/>
      <c r="DQ504" s="104"/>
      <c r="DR504" s="104"/>
      <c r="DS504" s="104"/>
      <c r="DT504" s="104"/>
      <c r="DU504" s="104"/>
      <c r="DV504" s="104"/>
    </row>
    <row r="505" spans="103:126" ht="12.75" customHeight="1" x14ac:dyDescent="0.15">
      <c r="CY505" s="117"/>
      <c r="CZ505" s="104"/>
      <c r="DA505" s="104"/>
      <c r="DB505" s="104"/>
      <c r="DC505" s="104"/>
      <c r="DD505" s="104"/>
      <c r="DE505" s="104"/>
      <c r="DF505" s="104"/>
      <c r="DG505" s="104"/>
      <c r="DH505" s="104"/>
      <c r="DI505" s="104"/>
      <c r="DJ505" s="104"/>
      <c r="DK505" s="104"/>
      <c r="DL505" s="104"/>
      <c r="DM505" s="104"/>
      <c r="DN505" s="104"/>
      <c r="DO505" s="104"/>
      <c r="DP505" s="104"/>
      <c r="DQ505" s="104"/>
      <c r="DR505" s="104"/>
      <c r="DS505" s="104"/>
      <c r="DT505" s="104"/>
      <c r="DU505" s="104"/>
      <c r="DV505" s="104"/>
    </row>
    <row r="506" spans="103:126" ht="12.75" customHeight="1" x14ac:dyDescent="0.15">
      <c r="CY506" s="117"/>
      <c r="CZ506" s="104"/>
      <c r="DA506" s="104"/>
      <c r="DB506" s="104"/>
      <c r="DC506" s="104"/>
      <c r="DD506" s="104"/>
      <c r="DE506" s="104"/>
      <c r="DF506" s="104"/>
      <c r="DG506" s="104"/>
      <c r="DH506" s="104"/>
      <c r="DI506" s="104"/>
      <c r="DJ506" s="104"/>
      <c r="DK506" s="104"/>
      <c r="DL506" s="104"/>
      <c r="DM506" s="104"/>
      <c r="DN506" s="104"/>
      <c r="DO506" s="104"/>
      <c r="DP506" s="104"/>
      <c r="DQ506" s="104"/>
      <c r="DR506" s="104"/>
      <c r="DS506" s="104"/>
      <c r="DT506" s="104"/>
      <c r="DU506" s="104"/>
      <c r="DV506" s="104"/>
    </row>
    <row r="507" spans="103:126" ht="12.75" customHeight="1" x14ac:dyDescent="0.15">
      <c r="CY507" s="117"/>
      <c r="CZ507" s="104"/>
      <c r="DA507" s="104"/>
      <c r="DB507" s="104"/>
      <c r="DC507" s="104"/>
      <c r="DD507" s="104"/>
      <c r="DE507" s="104"/>
      <c r="DF507" s="104"/>
      <c r="DG507" s="104"/>
      <c r="DH507" s="104"/>
      <c r="DI507" s="104"/>
      <c r="DJ507" s="104"/>
      <c r="DK507" s="104"/>
      <c r="DL507" s="104"/>
      <c r="DM507" s="104"/>
      <c r="DN507" s="104"/>
      <c r="DO507" s="104"/>
      <c r="DP507" s="104"/>
      <c r="DQ507" s="104"/>
      <c r="DR507" s="104"/>
      <c r="DS507" s="104"/>
      <c r="DT507" s="104"/>
      <c r="DU507" s="104"/>
      <c r="DV507" s="104"/>
    </row>
    <row r="508" spans="103:126" ht="12.75" customHeight="1" x14ac:dyDescent="0.15">
      <c r="CY508" s="117"/>
      <c r="CZ508" s="104"/>
      <c r="DA508" s="104"/>
      <c r="DB508" s="104"/>
      <c r="DC508" s="104"/>
      <c r="DD508" s="104"/>
      <c r="DE508" s="104"/>
      <c r="DF508" s="104"/>
      <c r="DG508" s="104"/>
      <c r="DH508" s="104"/>
      <c r="DI508" s="104"/>
      <c r="DJ508" s="104"/>
      <c r="DK508" s="104"/>
      <c r="DL508" s="104"/>
      <c r="DM508" s="104"/>
      <c r="DN508" s="104"/>
      <c r="DO508" s="104"/>
      <c r="DP508" s="104"/>
      <c r="DQ508" s="104"/>
      <c r="DR508" s="104"/>
      <c r="DS508" s="104"/>
      <c r="DT508" s="104"/>
      <c r="DU508" s="104"/>
      <c r="DV508" s="104"/>
    </row>
    <row r="509" spans="103:126" ht="12.75" customHeight="1" x14ac:dyDescent="0.15">
      <c r="CY509" s="117"/>
      <c r="CZ509" s="104"/>
      <c r="DA509" s="104"/>
      <c r="DB509" s="104"/>
      <c r="DC509" s="104"/>
      <c r="DD509" s="104"/>
      <c r="DE509" s="104"/>
      <c r="DF509" s="104"/>
      <c r="DG509" s="104"/>
      <c r="DH509" s="104"/>
      <c r="DI509" s="104"/>
      <c r="DJ509" s="104"/>
      <c r="DK509" s="104"/>
      <c r="DL509" s="104"/>
      <c r="DM509" s="104"/>
      <c r="DN509" s="104"/>
      <c r="DO509" s="104"/>
      <c r="DP509" s="104"/>
      <c r="DQ509" s="104"/>
      <c r="DR509" s="104"/>
      <c r="DS509" s="104"/>
      <c r="DT509" s="104"/>
      <c r="DU509" s="104"/>
      <c r="DV509" s="104"/>
    </row>
    <row r="510" spans="103:126" ht="12.75" customHeight="1" x14ac:dyDescent="0.15">
      <c r="CY510" s="117"/>
      <c r="CZ510" s="104"/>
      <c r="DA510" s="104"/>
      <c r="DB510" s="104"/>
      <c r="DC510" s="104"/>
      <c r="DD510" s="104"/>
      <c r="DE510" s="104"/>
      <c r="DF510" s="104"/>
      <c r="DG510" s="104"/>
      <c r="DH510" s="104"/>
      <c r="DI510" s="104"/>
      <c r="DJ510" s="104"/>
      <c r="DK510" s="104"/>
      <c r="DL510" s="104"/>
      <c r="DM510" s="104"/>
      <c r="DN510" s="104"/>
      <c r="DO510" s="104"/>
      <c r="DP510" s="104"/>
      <c r="DQ510" s="104"/>
      <c r="DR510" s="104"/>
      <c r="DS510" s="104"/>
      <c r="DT510" s="104"/>
      <c r="DU510" s="104"/>
      <c r="DV510" s="104"/>
    </row>
    <row r="511" spans="103:126" ht="12.75" customHeight="1" x14ac:dyDescent="0.15">
      <c r="CY511" s="117"/>
      <c r="CZ511" s="104"/>
      <c r="DA511" s="104"/>
      <c r="DB511" s="104"/>
      <c r="DC511" s="104"/>
      <c r="DD511" s="104"/>
      <c r="DE511" s="104"/>
      <c r="DF511" s="104"/>
      <c r="DG511" s="104"/>
      <c r="DH511" s="104"/>
      <c r="DI511" s="104"/>
      <c r="DJ511" s="104"/>
      <c r="DK511" s="104"/>
      <c r="DL511" s="104"/>
      <c r="DM511" s="104"/>
      <c r="DN511" s="104"/>
      <c r="DO511" s="104"/>
      <c r="DP511" s="104"/>
      <c r="DQ511" s="104"/>
      <c r="DR511" s="104"/>
      <c r="DS511" s="104"/>
      <c r="DT511" s="104"/>
      <c r="DU511" s="104"/>
      <c r="DV511" s="104"/>
    </row>
    <row r="512" spans="103:126" ht="12.75" customHeight="1" x14ac:dyDescent="0.15">
      <c r="CY512" s="117"/>
      <c r="CZ512" s="104"/>
      <c r="DA512" s="104"/>
      <c r="DB512" s="104"/>
      <c r="DC512" s="104"/>
      <c r="DD512" s="104"/>
      <c r="DE512" s="104"/>
      <c r="DF512" s="104"/>
      <c r="DG512" s="104"/>
      <c r="DH512" s="104"/>
      <c r="DI512" s="104"/>
      <c r="DJ512" s="104"/>
      <c r="DK512" s="104"/>
      <c r="DL512" s="104"/>
      <c r="DM512" s="104"/>
      <c r="DN512" s="104"/>
      <c r="DO512" s="104"/>
      <c r="DP512" s="104"/>
      <c r="DQ512" s="104"/>
      <c r="DR512" s="104"/>
      <c r="DS512" s="104"/>
      <c r="DT512" s="104"/>
      <c r="DU512" s="104"/>
      <c r="DV512" s="104"/>
    </row>
    <row r="513" spans="103:126" ht="12.75" customHeight="1" x14ac:dyDescent="0.15">
      <c r="CY513" s="117"/>
      <c r="CZ513" s="104"/>
      <c r="DA513" s="104"/>
      <c r="DB513" s="104"/>
      <c r="DC513" s="104"/>
      <c r="DD513" s="104"/>
      <c r="DE513" s="104"/>
      <c r="DF513" s="104"/>
      <c r="DG513" s="104"/>
      <c r="DH513" s="104"/>
      <c r="DI513" s="104"/>
      <c r="DJ513" s="104"/>
      <c r="DK513" s="104"/>
      <c r="DL513" s="104"/>
      <c r="DM513" s="104"/>
      <c r="DN513" s="104"/>
      <c r="DO513" s="104"/>
      <c r="DP513" s="104"/>
      <c r="DQ513" s="104"/>
      <c r="DR513" s="104"/>
      <c r="DS513" s="104"/>
      <c r="DT513" s="104"/>
      <c r="DU513" s="104"/>
      <c r="DV513" s="104"/>
    </row>
    <row r="514" spans="103:126" ht="12.75" customHeight="1" x14ac:dyDescent="0.15">
      <c r="CY514" s="117"/>
      <c r="CZ514" s="104"/>
      <c r="DA514" s="104"/>
      <c r="DB514" s="104"/>
      <c r="DC514" s="104"/>
      <c r="DD514" s="104"/>
      <c r="DE514" s="104"/>
      <c r="DF514" s="104"/>
      <c r="DG514" s="104"/>
      <c r="DH514" s="104"/>
      <c r="DI514" s="104"/>
      <c r="DJ514" s="104"/>
      <c r="DK514" s="104"/>
      <c r="DL514" s="104"/>
      <c r="DM514" s="104"/>
      <c r="DN514" s="104"/>
      <c r="DO514" s="104"/>
      <c r="DP514" s="104"/>
      <c r="DQ514" s="104"/>
      <c r="DR514" s="104"/>
      <c r="DS514" s="104"/>
      <c r="DT514" s="104"/>
      <c r="DU514" s="104"/>
      <c r="DV514" s="104"/>
    </row>
    <row r="515" spans="103:126" ht="12.75" customHeight="1" x14ac:dyDescent="0.15">
      <c r="CY515" s="117"/>
      <c r="CZ515" s="104"/>
      <c r="DA515" s="104"/>
      <c r="DB515" s="104"/>
      <c r="DC515" s="104"/>
      <c r="DD515" s="104"/>
      <c r="DE515" s="104"/>
      <c r="DF515" s="104"/>
      <c r="DG515" s="104"/>
      <c r="DH515" s="104"/>
      <c r="DI515" s="104"/>
      <c r="DJ515" s="104"/>
      <c r="DK515" s="104"/>
      <c r="DL515" s="104"/>
      <c r="DM515" s="104"/>
      <c r="DN515" s="104"/>
      <c r="DO515" s="104"/>
      <c r="DP515" s="104"/>
      <c r="DQ515" s="104"/>
      <c r="DR515" s="104"/>
      <c r="DS515" s="104"/>
      <c r="DT515" s="104"/>
      <c r="DU515" s="104"/>
      <c r="DV515" s="104"/>
    </row>
    <row r="516" spans="103:126" ht="12.75" customHeight="1" x14ac:dyDescent="0.15">
      <c r="CY516" s="117"/>
      <c r="CZ516" s="104"/>
      <c r="DA516" s="104"/>
      <c r="DB516" s="104"/>
      <c r="DC516" s="104"/>
      <c r="DD516" s="104"/>
      <c r="DE516" s="104"/>
      <c r="DF516" s="104"/>
      <c r="DG516" s="104"/>
      <c r="DH516" s="104"/>
      <c r="DI516" s="104"/>
      <c r="DJ516" s="104"/>
      <c r="DK516" s="104"/>
      <c r="DL516" s="104"/>
      <c r="DM516" s="104"/>
      <c r="DN516" s="104"/>
      <c r="DO516" s="104"/>
      <c r="DP516" s="104"/>
      <c r="DQ516" s="104"/>
      <c r="DR516" s="104"/>
      <c r="DS516" s="104"/>
      <c r="DT516" s="104"/>
      <c r="DU516" s="104"/>
      <c r="DV516" s="104"/>
    </row>
    <row r="517" spans="103:126" ht="12.75" customHeight="1" x14ac:dyDescent="0.15">
      <c r="CY517" s="117"/>
      <c r="CZ517" s="104"/>
      <c r="DA517" s="104"/>
      <c r="DB517" s="104"/>
      <c r="DC517" s="104"/>
      <c r="DD517" s="104"/>
      <c r="DE517" s="104"/>
      <c r="DF517" s="104"/>
      <c r="DG517" s="104"/>
      <c r="DH517" s="104"/>
      <c r="DI517" s="104"/>
      <c r="DJ517" s="104"/>
      <c r="DK517" s="104"/>
      <c r="DL517" s="104"/>
      <c r="DM517" s="104"/>
      <c r="DN517" s="104"/>
      <c r="DO517" s="104"/>
      <c r="DP517" s="104"/>
      <c r="DQ517" s="104"/>
      <c r="DR517" s="104"/>
      <c r="DS517" s="104"/>
      <c r="DT517" s="104"/>
      <c r="DU517" s="104"/>
      <c r="DV517" s="104"/>
    </row>
    <row r="518" spans="103:126" ht="12.75" customHeight="1" x14ac:dyDescent="0.15">
      <c r="CY518" s="117"/>
      <c r="CZ518" s="104"/>
      <c r="DA518" s="104"/>
      <c r="DB518" s="104"/>
      <c r="DC518" s="104"/>
      <c r="DD518" s="104"/>
      <c r="DE518" s="104"/>
      <c r="DF518" s="104"/>
      <c r="DG518" s="104"/>
      <c r="DH518" s="104"/>
      <c r="DI518" s="104"/>
      <c r="DJ518" s="104"/>
      <c r="DK518" s="104"/>
      <c r="DL518" s="104"/>
      <c r="DM518" s="104"/>
      <c r="DN518" s="104"/>
      <c r="DO518" s="104"/>
      <c r="DP518" s="104"/>
      <c r="DQ518" s="104"/>
      <c r="DR518" s="104"/>
      <c r="DS518" s="104"/>
      <c r="DT518" s="104"/>
      <c r="DU518" s="104"/>
      <c r="DV518" s="104"/>
    </row>
    <row r="519" spans="103:126" ht="12.75" customHeight="1" x14ac:dyDescent="0.15">
      <c r="CY519" s="117"/>
      <c r="CZ519" s="104"/>
      <c r="DA519" s="104"/>
      <c r="DB519" s="104"/>
      <c r="DC519" s="104"/>
      <c r="DD519" s="104"/>
      <c r="DE519" s="104"/>
      <c r="DF519" s="104"/>
      <c r="DG519" s="104"/>
      <c r="DH519" s="104"/>
      <c r="DI519" s="104"/>
      <c r="DJ519" s="104"/>
      <c r="DK519" s="104"/>
      <c r="DL519" s="104"/>
      <c r="DM519" s="104"/>
      <c r="DN519" s="104"/>
      <c r="DO519" s="104"/>
      <c r="DP519" s="104"/>
      <c r="DQ519" s="104"/>
      <c r="DR519" s="104"/>
      <c r="DS519" s="104"/>
      <c r="DT519" s="104"/>
      <c r="DU519" s="104"/>
      <c r="DV519" s="104"/>
    </row>
    <row r="520" spans="103:126" ht="12.75" customHeight="1" x14ac:dyDescent="0.15">
      <c r="CY520" s="117"/>
      <c r="CZ520" s="104"/>
      <c r="DA520" s="104"/>
      <c r="DB520" s="104"/>
      <c r="DC520" s="104"/>
      <c r="DD520" s="104"/>
      <c r="DE520" s="104"/>
      <c r="DF520" s="104"/>
      <c r="DG520" s="104"/>
      <c r="DH520" s="104"/>
      <c r="DI520" s="104"/>
      <c r="DJ520" s="104"/>
      <c r="DK520" s="104"/>
      <c r="DL520" s="104"/>
      <c r="DM520" s="104"/>
      <c r="DN520" s="104"/>
      <c r="DO520" s="104"/>
      <c r="DP520" s="104"/>
      <c r="DQ520" s="104"/>
      <c r="DR520" s="104"/>
      <c r="DS520" s="104"/>
      <c r="DT520" s="104"/>
      <c r="DU520" s="104"/>
      <c r="DV520" s="104"/>
    </row>
    <row r="521" spans="103:126" ht="12.75" customHeight="1" x14ac:dyDescent="0.15">
      <c r="CY521" s="117"/>
      <c r="CZ521" s="104"/>
      <c r="DA521" s="104"/>
      <c r="DB521" s="104"/>
      <c r="DC521" s="104"/>
      <c r="DD521" s="104"/>
      <c r="DE521" s="104"/>
      <c r="DF521" s="104"/>
      <c r="DG521" s="104"/>
      <c r="DH521" s="104"/>
      <c r="DI521" s="104"/>
      <c r="DJ521" s="104"/>
      <c r="DK521" s="104"/>
      <c r="DL521" s="104"/>
      <c r="DM521" s="104"/>
      <c r="DN521" s="104"/>
      <c r="DO521" s="104"/>
      <c r="DP521" s="104"/>
      <c r="DQ521" s="104"/>
      <c r="DR521" s="104"/>
      <c r="DS521" s="104"/>
      <c r="DT521" s="104"/>
      <c r="DU521" s="104"/>
      <c r="DV521" s="104"/>
    </row>
    <row r="522" spans="103:126" ht="12.75" customHeight="1" x14ac:dyDescent="0.15">
      <c r="CY522" s="117"/>
      <c r="CZ522" s="104"/>
      <c r="DA522" s="104"/>
      <c r="DB522" s="104"/>
      <c r="DC522" s="104"/>
      <c r="DD522" s="104"/>
      <c r="DE522" s="104"/>
      <c r="DF522" s="104"/>
      <c r="DG522" s="104"/>
      <c r="DH522" s="104"/>
      <c r="DI522" s="104"/>
      <c r="DJ522" s="104"/>
      <c r="DK522" s="104"/>
      <c r="DL522" s="104"/>
      <c r="DM522" s="104"/>
      <c r="DN522" s="104"/>
      <c r="DO522" s="104"/>
      <c r="DP522" s="104"/>
      <c r="DQ522" s="104"/>
      <c r="DR522" s="104"/>
      <c r="DS522" s="104"/>
      <c r="DT522" s="104"/>
      <c r="DU522" s="104"/>
      <c r="DV522" s="104"/>
    </row>
    <row r="523" spans="103:126" ht="12.75" customHeight="1" x14ac:dyDescent="0.15">
      <c r="CY523" s="117"/>
      <c r="CZ523" s="104"/>
      <c r="DA523" s="104"/>
      <c r="DB523" s="104"/>
      <c r="DC523" s="104"/>
      <c r="DD523" s="104"/>
      <c r="DE523" s="104"/>
      <c r="DF523" s="104"/>
      <c r="DG523" s="104"/>
      <c r="DH523" s="104"/>
      <c r="DI523" s="104"/>
      <c r="DJ523" s="104"/>
      <c r="DK523" s="104"/>
      <c r="DL523" s="104"/>
      <c r="DM523" s="104"/>
      <c r="DN523" s="104"/>
      <c r="DO523" s="104"/>
      <c r="DP523" s="104"/>
      <c r="DQ523" s="104"/>
      <c r="DR523" s="104"/>
      <c r="DS523" s="104"/>
      <c r="DT523" s="104"/>
      <c r="DU523" s="104"/>
      <c r="DV523" s="104"/>
    </row>
    <row r="524" spans="103:126" ht="12.75" customHeight="1" x14ac:dyDescent="0.15">
      <c r="CY524" s="117"/>
      <c r="CZ524" s="104"/>
      <c r="DA524" s="104"/>
      <c r="DB524" s="104"/>
      <c r="DC524" s="104"/>
      <c r="DD524" s="104"/>
      <c r="DE524" s="104"/>
      <c r="DF524" s="104"/>
      <c r="DG524" s="104"/>
      <c r="DH524" s="104"/>
      <c r="DI524" s="104"/>
      <c r="DJ524" s="104"/>
      <c r="DK524" s="104"/>
      <c r="DL524" s="104"/>
      <c r="DM524" s="104"/>
      <c r="DN524" s="104"/>
      <c r="DO524" s="104"/>
      <c r="DP524" s="104"/>
      <c r="DQ524" s="104"/>
      <c r="DR524" s="104"/>
      <c r="DS524" s="104"/>
      <c r="DT524" s="104"/>
      <c r="DU524" s="104"/>
      <c r="DV524" s="104"/>
    </row>
    <row r="525" spans="103:126" ht="12.75" customHeight="1" x14ac:dyDescent="0.15">
      <c r="CY525" s="117"/>
      <c r="CZ525" s="104"/>
      <c r="DA525" s="104"/>
      <c r="DB525" s="104"/>
      <c r="DC525" s="104"/>
      <c r="DD525" s="104"/>
      <c r="DE525" s="104"/>
      <c r="DF525" s="104"/>
      <c r="DG525" s="104"/>
      <c r="DH525" s="104"/>
      <c r="DI525" s="104"/>
      <c r="DJ525" s="104"/>
      <c r="DK525" s="104"/>
      <c r="DL525" s="104"/>
      <c r="DM525" s="104"/>
      <c r="DN525" s="104"/>
      <c r="DO525" s="104"/>
      <c r="DP525" s="104"/>
      <c r="DQ525" s="104"/>
      <c r="DR525" s="104"/>
      <c r="DS525" s="104"/>
      <c r="DT525" s="104"/>
      <c r="DU525" s="104"/>
      <c r="DV525" s="104"/>
    </row>
    <row r="526" spans="103:126" ht="12.75" customHeight="1" x14ac:dyDescent="0.15">
      <c r="CY526" s="117"/>
      <c r="CZ526" s="104"/>
      <c r="DA526" s="104"/>
      <c r="DB526" s="104"/>
      <c r="DC526" s="104"/>
      <c r="DD526" s="104"/>
      <c r="DE526" s="104"/>
      <c r="DF526" s="104"/>
      <c r="DG526" s="104"/>
      <c r="DH526" s="104"/>
      <c r="DI526" s="104"/>
      <c r="DJ526" s="104"/>
      <c r="DK526" s="104"/>
      <c r="DL526" s="104"/>
      <c r="DM526" s="104"/>
      <c r="DN526" s="104"/>
      <c r="DO526" s="104"/>
      <c r="DP526" s="104"/>
      <c r="DQ526" s="104"/>
      <c r="DR526" s="104"/>
      <c r="DS526" s="104"/>
      <c r="DT526" s="104"/>
      <c r="DU526" s="104"/>
      <c r="DV526" s="104"/>
    </row>
    <row r="527" spans="103:126" ht="12.75" customHeight="1" x14ac:dyDescent="0.15">
      <c r="CY527" s="117"/>
      <c r="CZ527" s="104"/>
      <c r="DA527" s="104"/>
      <c r="DB527" s="104"/>
      <c r="DC527" s="104"/>
      <c r="DD527" s="104"/>
      <c r="DE527" s="104"/>
      <c r="DF527" s="104"/>
      <c r="DG527" s="104"/>
      <c r="DH527" s="104"/>
      <c r="DI527" s="104"/>
      <c r="DJ527" s="104"/>
      <c r="DK527" s="104"/>
      <c r="DL527" s="104"/>
      <c r="DM527" s="104"/>
      <c r="DN527" s="104"/>
      <c r="DO527" s="104"/>
      <c r="DP527" s="104"/>
      <c r="DQ527" s="104"/>
      <c r="DR527" s="104"/>
      <c r="DS527" s="104"/>
      <c r="DT527" s="104"/>
      <c r="DU527" s="104"/>
      <c r="DV527" s="104"/>
    </row>
    <row r="528" spans="103:126" ht="12.75" customHeight="1" x14ac:dyDescent="0.15">
      <c r="CY528" s="117"/>
      <c r="CZ528" s="104"/>
      <c r="DA528" s="104"/>
      <c r="DB528" s="104"/>
      <c r="DC528" s="104"/>
      <c r="DD528" s="104"/>
      <c r="DE528" s="104"/>
      <c r="DF528" s="104"/>
      <c r="DG528" s="104"/>
      <c r="DH528" s="104"/>
      <c r="DI528" s="104"/>
      <c r="DJ528" s="104"/>
      <c r="DK528" s="104"/>
      <c r="DL528" s="104"/>
      <c r="DM528" s="104"/>
      <c r="DN528" s="104"/>
      <c r="DO528" s="104"/>
      <c r="DP528" s="104"/>
      <c r="DQ528" s="104"/>
      <c r="DR528" s="104"/>
      <c r="DS528" s="104"/>
      <c r="DT528" s="104"/>
      <c r="DU528" s="104"/>
      <c r="DV528" s="104"/>
    </row>
    <row r="529" spans="103:126" ht="12.75" customHeight="1" x14ac:dyDescent="0.15">
      <c r="CY529" s="117"/>
      <c r="CZ529" s="104"/>
      <c r="DA529" s="104"/>
      <c r="DB529" s="104"/>
      <c r="DC529" s="104"/>
      <c r="DD529" s="104"/>
      <c r="DE529" s="104"/>
      <c r="DF529" s="104"/>
      <c r="DG529" s="104"/>
      <c r="DH529" s="104"/>
      <c r="DI529" s="104"/>
      <c r="DJ529" s="104"/>
      <c r="DK529" s="104"/>
      <c r="DL529" s="104"/>
      <c r="DM529" s="104"/>
      <c r="DN529" s="104"/>
      <c r="DO529" s="104"/>
      <c r="DP529" s="104"/>
      <c r="DQ529" s="104"/>
      <c r="DR529" s="104"/>
      <c r="DS529" s="104"/>
      <c r="DT529" s="104"/>
      <c r="DU529" s="104"/>
      <c r="DV529" s="104"/>
    </row>
    <row r="530" spans="103:126" ht="12.75" customHeight="1" x14ac:dyDescent="0.15">
      <c r="CY530" s="117"/>
      <c r="CZ530" s="104"/>
      <c r="DA530" s="104"/>
      <c r="DB530" s="104"/>
      <c r="DC530" s="104"/>
      <c r="DD530" s="104"/>
      <c r="DE530" s="104"/>
      <c r="DF530" s="104"/>
      <c r="DG530" s="104"/>
      <c r="DH530" s="104"/>
      <c r="DI530" s="104"/>
      <c r="DJ530" s="104"/>
      <c r="DK530" s="104"/>
      <c r="DL530" s="104"/>
      <c r="DM530" s="104"/>
      <c r="DN530" s="104"/>
      <c r="DO530" s="104"/>
      <c r="DP530" s="104"/>
      <c r="DQ530" s="104"/>
      <c r="DR530" s="104"/>
      <c r="DS530" s="104"/>
      <c r="DT530" s="104"/>
      <c r="DU530" s="104"/>
      <c r="DV530" s="104"/>
    </row>
    <row r="531" spans="103:126" ht="12.75" customHeight="1" x14ac:dyDescent="0.15">
      <c r="CY531" s="117"/>
      <c r="CZ531" s="104"/>
      <c r="DA531" s="104"/>
      <c r="DB531" s="104"/>
      <c r="DC531" s="104"/>
      <c r="DD531" s="104"/>
      <c r="DE531" s="104"/>
      <c r="DF531" s="104"/>
      <c r="DG531" s="104"/>
      <c r="DH531" s="104"/>
      <c r="DI531" s="104"/>
      <c r="DJ531" s="104"/>
      <c r="DK531" s="104"/>
      <c r="DL531" s="104"/>
      <c r="DM531" s="104"/>
      <c r="DN531" s="104"/>
      <c r="DO531" s="104"/>
      <c r="DP531" s="104"/>
      <c r="DQ531" s="104"/>
      <c r="DR531" s="104"/>
      <c r="DS531" s="104"/>
      <c r="DT531" s="104"/>
      <c r="DU531" s="104"/>
      <c r="DV531" s="104"/>
    </row>
    <row r="532" spans="103:126" ht="12.75" customHeight="1" x14ac:dyDescent="0.15">
      <c r="CY532" s="117"/>
      <c r="CZ532" s="104"/>
      <c r="DA532" s="104"/>
      <c r="DB532" s="104"/>
      <c r="DC532" s="104"/>
      <c r="DD532" s="104"/>
      <c r="DE532" s="104"/>
      <c r="DF532" s="104"/>
      <c r="DG532" s="104"/>
      <c r="DH532" s="104"/>
      <c r="DI532" s="104"/>
      <c r="DJ532" s="104"/>
      <c r="DK532" s="104"/>
      <c r="DL532" s="104"/>
      <c r="DM532" s="104"/>
      <c r="DN532" s="104"/>
      <c r="DO532" s="104"/>
      <c r="DP532" s="104"/>
      <c r="DQ532" s="104"/>
      <c r="DR532" s="104"/>
      <c r="DS532" s="104"/>
      <c r="DT532" s="104"/>
      <c r="DU532" s="104"/>
      <c r="DV532" s="104"/>
    </row>
    <row r="533" spans="103:126" ht="12.75" customHeight="1" x14ac:dyDescent="0.15">
      <c r="CY533" s="117"/>
      <c r="CZ533" s="104"/>
      <c r="DA533" s="104"/>
      <c r="DB533" s="104"/>
      <c r="DC533" s="104"/>
      <c r="DD533" s="104"/>
      <c r="DE533" s="104"/>
      <c r="DF533" s="104"/>
      <c r="DG533" s="104"/>
      <c r="DH533" s="104"/>
      <c r="DI533" s="104"/>
      <c r="DJ533" s="104"/>
      <c r="DK533" s="104"/>
      <c r="DL533" s="104"/>
      <c r="DM533" s="104"/>
      <c r="DN533" s="104"/>
      <c r="DO533" s="104"/>
      <c r="DP533" s="104"/>
      <c r="DQ533" s="104"/>
      <c r="DR533" s="104"/>
      <c r="DS533" s="104"/>
      <c r="DT533" s="104"/>
      <c r="DU533" s="104"/>
      <c r="DV533" s="104"/>
    </row>
    <row r="534" spans="103:126" ht="12.75" customHeight="1" x14ac:dyDescent="0.15">
      <c r="CY534" s="117"/>
      <c r="CZ534" s="104"/>
      <c r="DA534" s="104"/>
      <c r="DB534" s="104"/>
      <c r="DC534" s="104"/>
      <c r="DD534" s="104"/>
      <c r="DE534" s="104"/>
      <c r="DF534" s="104"/>
      <c r="DG534" s="104"/>
      <c r="DH534" s="104"/>
      <c r="DI534" s="104"/>
      <c r="DJ534" s="104"/>
      <c r="DK534" s="104"/>
      <c r="DL534" s="104"/>
      <c r="DM534" s="104"/>
      <c r="DN534" s="104"/>
      <c r="DO534" s="104"/>
      <c r="DP534" s="104"/>
      <c r="DQ534" s="104"/>
      <c r="DR534" s="104"/>
      <c r="DS534" s="104"/>
      <c r="DT534" s="104"/>
      <c r="DU534" s="104"/>
      <c r="DV534" s="104"/>
    </row>
    <row r="535" spans="103:126" ht="12.75" customHeight="1" x14ac:dyDescent="0.15">
      <c r="CY535" s="117"/>
      <c r="CZ535" s="104"/>
      <c r="DA535" s="104"/>
      <c r="DB535" s="104"/>
      <c r="DC535" s="104"/>
      <c r="DD535" s="104"/>
      <c r="DE535" s="104"/>
      <c r="DF535" s="104"/>
      <c r="DG535" s="104"/>
      <c r="DH535" s="104"/>
      <c r="DI535" s="104"/>
      <c r="DJ535" s="104"/>
      <c r="DK535" s="104"/>
      <c r="DL535" s="104"/>
      <c r="DM535" s="104"/>
      <c r="DN535" s="104"/>
      <c r="DO535" s="104"/>
      <c r="DP535" s="104"/>
      <c r="DQ535" s="104"/>
      <c r="DR535" s="104"/>
      <c r="DS535" s="104"/>
      <c r="DT535" s="104"/>
      <c r="DU535" s="104"/>
      <c r="DV535" s="104"/>
    </row>
    <row r="536" spans="103:126" ht="12.75" customHeight="1" x14ac:dyDescent="0.15">
      <c r="CY536" s="117"/>
      <c r="CZ536" s="104"/>
      <c r="DA536" s="104"/>
      <c r="DB536" s="104"/>
      <c r="DC536" s="104"/>
      <c r="DD536" s="104"/>
      <c r="DE536" s="104"/>
      <c r="DF536" s="104"/>
      <c r="DG536" s="104"/>
      <c r="DH536" s="104"/>
      <c r="DI536" s="104"/>
      <c r="DJ536" s="104"/>
      <c r="DK536" s="104"/>
      <c r="DL536" s="104"/>
      <c r="DM536" s="104"/>
      <c r="DN536" s="104"/>
      <c r="DO536" s="104"/>
      <c r="DP536" s="104"/>
      <c r="DQ536" s="104"/>
      <c r="DR536" s="104"/>
      <c r="DS536" s="104"/>
      <c r="DT536" s="104"/>
      <c r="DU536" s="104"/>
      <c r="DV536" s="104"/>
    </row>
    <row r="537" spans="103:126" ht="12.75" customHeight="1" x14ac:dyDescent="0.15">
      <c r="CY537" s="117"/>
      <c r="CZ537" s="104"/>
      <c r="DA537" s="104"/>
      <c r="DB537" s="104"/>
      <c r="DC537" s="104"/>
      <c r="DD537" s="104"/>
      <c r="DE537" s="104"/>
      <c r="DF537" s="104"/>
      <c r="DG537" s="104"/>
      <c r="DH537" s="104"/>
      <c r="DI537" s="104"/>
      <c r="DJ537" s="104"/>
      <c r="DK537" s="104"/>
      <c r="DL537" s="104"/>
      <c r="DM537" s="104"/>
      <c r="DN537" s="104"/>
      <c r="DO537" s="104"/>
      <c r="DP537" s="104"/>
      <c r="DQ537" s="104"/>
      <c r="DR537" s="104"/>
      <c r="DS537" s="104"/>
      <c r="DT537" s="104"/>
      <c r="DU537" s="104"/>
      <c r="DV537" s="104"/>
    </row>
    <row r="538" spans="103:126" ht="12.75" customHeight="1" x14ac:dyDescent="0.15">
      <c r="CY538" s="117"/>
      <c r="CZ538" s="104"/>
      <c r="DA538" s="104"/>
      <c r="DB538" s="104"/>
      <c r="DC538" s="104"/>
      <c r="DD538" s="104"/>
      <c r="DE538" s="104"/>
      <c r="DF538" s="104"/>
      <c r="DG538" s="104"/>
      <c r="DH538" s="104"/>
      <c r="DI538" s="104"/>
      <c r="DJ538" s="104"/>
      <c r="DK538" s="104"/>
      <c r="DL538" s="104"/>
      <c r="DM538" s="104"/>
      <c r="DN538" s="104"/>
      <c r="DO538" s="104"/>
      <c r="DP538" s="104"/>
      <c r="DQ538" s="104"/>
      <c r="DR538" s="104"/>
      <c r="DS538" s="104"/>
      <c r="DT538" s="104"/>
      <c r="DU538" s="104"/>
      <c r="DV538" s="104"/>
    </row>
    <row r="539" spans="103:126" ht="12.75" customHeight="1" x14ac:dyDescent="0.15">
      <c r="CY539" s="117"/>
      <c r="CZ539" s="104"/>
      <c r="DA539" s="104"/>
      <c r="DB539" s="104"/>
      <c r="DC539" s="104"/>
      <c r="DD539" s="104"/>
      <c r="DE539" s="104"/>
      <c r="DF539" s="104"/>
      <c r="DG539" s="104"/>
      <c r="DH539" s="104"/>
      <c r="DI539" s="104"/>
      <c r="DJ539" s="104"/>
      <c r="DK539" s="104"/>
      <c r="DL539" s="104"/>
      <c r="DM539" s="104"/>
      <c r="DN539" s="104"/>
      <c r="DO539" s="104"/>
      <c r="DP539" s="104"/>
      <c r="DQ539" s="104"/>
      <c r="DR539" s="104"/>
      <c r="DS539" s="104"/>
      <c r="DT539" s="104"/>
      <c r="DU539" s="104"/>
      <c r="DV539" s="104"/>
    </row>
    <row r="540" spans="103:126" ht="12.75" customHeight="1" x14ac:dyDescent="0.15">
      <c r="CY540" s="117"/>
      <c r="CZ540" s="104"/>
      <c r="DA540" s="104"/>
      <c r="DB540" s="104"/>
      <c r="DC540" s="104"/>
      <c r="DD540" s="104"/>
      <c r="DE540" s="104"/>
      <c r="DF540" s="104"/>
      <c r="DG540" s="104"/>
      <c r="DH540" s="104"/>
      <c r="DI540" s="104"/>
      <c r="DJ540" s="104"/>
      <c r="DK540" s="104"/>
      <c r="DL540" s="104"/>
      <c r="DM540" s="104"/>
      <c r="DN540" s="104"/>
      <c r="DO540" s="104"/>
      <c r="DP540" s="104"/>
      <c r="DQ540" s="104"/>
      <c r="DR540" s="104"/>
      <c r="DS540" s="104"/>
      <c r="DT540" s="104"/>
      <c r="DU540" s="104"/>
      <c r="DV540" s="104"/>
    </row>
    <row r="541" spans="103:126" ht="12.75" customHeight="1" x14ac:dyDescent="0.15">
      <c r="CY541" s="117"/>
      <c r="CZ541" s="104"/>
      <c r="DA541" s="104"/>
      <c r="DB541" s="104"/>
      <c r="DC541" s="104"/>
      <c r="DD541" s="104"/>
      <c r="DE541" s="104"/>
      <c r="DF541" s="104"/>
      <c r="DG541" s="104"/>
      <c r="DH541" s="104"/>
      <c r="DI541" s="104"/>
      <c r="DJ541" s="104"/>
      <c r="DK541" s="104"/>
      <c r="DL541" s="104"/>
      <c r="DM541" s="104"/>
      <c r="DN541" s="104"/>
      <c r="DO541" s="104"/>
      <c r="DP541" s="104"/>
      <c r="DQ541" s="104"/>
      <c r="DR541" s="104"/>
      <c r="DS541" s="104"/>
      <c r="DT541" s="104"/>
      <c r="DU541" s="104"/>
      <c r="DV541" s="104"/>
    </row>
    <row r="542" spans="103:126" ht="12.75" customHeight="1" x14ac:dyDescent="0.15">
      <c r="CY542" s="117"/>
      <c r="CZ542" s="104"/>
      <c r="DA542" s="104"/>
      <c r="DB542" s="104"/>
      <c r="DC542" s="104"/>
      <c r="DD542" s="104"/>
      <c r="DE542" s="104"/>
      <c r="DF542" s="104"/>
      <c r="DG542" s="104"/>
      <c r="DH542" s="104"/>
      <c r="DI542" s="104"/>
      <c r="DJ542" s="104"/>
      <c r="DK542" s="104"/>
      <c r="DL542" s="104"/>
      <c r="DM542" s="104"/>
      <c r="DN542" s="104"/>
      <c r="DO542" s="104"/>
      <c r="DP542" s="104"/>
      <c r="DQ542" s="104"/>
      <c r="DR542" s="104"/>
      <c r="DS542" s="104"/>
      <c r="DT542" s="104"/>
      <c r="DU542" s="104"/>
      <c r="DV542" s="104"/>
    </row>
    <row r="543" spans="103:126" ht="12.75" customHeight="1" x14ac:dyDescent="0.15">
      <c r="CY543" s="117"/>
      <c r="CZ543" s="104"/>
      <c r="DA543" s="104"/>
      <c r="DB543" s="104"/>
      <c r="DC543" s="104"/>
      <c r="DD543" s="104"/>
      <c r="DE543" s="104"/>
      <c r="DF543" s="104"/>
      <c r="DG543" s="104"/>
      <c r="DH543" s="104"/>
      <c r="DI543" s="104"/>
      <c r="DJ543" s="104"/>
      <c r="DK543" s="104"/>
      <c r="DL543" s="104"/>
      <c r="DM543" s="104"/>
      <c r="DN543" s="104"/>
      <c r="DO543" s="104"/>
      <c r="DP543" s="104"/>
      <c r="DQ543" s="104"/>
      <c r="DR543" s="104"/>
      <c r="DS543" s="104"/>
      <c r="DT543" s="104"/>
      <c r="DU543" s="104"/>
      <c r="DV543" s="104"/>
    </row>
    <row r="544" spans="103:126" ht="12.75" customHeight="1" x14ac:dyDescent="0.15">
      <c r="CY544" s="117"/>
      <c r="CZ544" s="104"/>
      <c r="DA544" s="104"/>
      <c r="DB544" s="104"/>
      <c r="DC544" s="104"/>
      <c r="DD544" s="104"/>
      <c r="DE544" s="104"/>
      <c r="DF544" s="104"/>
      <c r="DG544" s="104"/>
      <c r="DH544" s="104"/>
      <c r="DI544" s="104"/>
      <c r="DJ544" s="104"/>
      <c r="DK544" s="104"/>
      <c r="DL544" s="104"/>
      <c r="DM544" s="104"/>
      <c r="DN544" s="104"/>
      <c r="DO544" s="104"/>
      <c r="DP544" s="104"/>
      <c r="DQ544" s="104"/>
      <c r="DR544" s="104"/>
      <c r="DS544" s="104"/>
      <c r="DT544" s="104"/>
      <c r="DU544" s="104"/>
      <c r="DV544" s="104"/>
    </row>
    <row r="545" spans="103:126" ht="12.75" customHeight="1" x14ac:dyDescent="0.15">
      <c r="CY545" s="117"/>
      <c r="CZ545" s="104"/>
      <c r="DA545" s="104"/>
      <c r="DB545" s="104"/>
      <c r="DC545" s="104"/>
      <c r="DD545" s="104"/>
      <c r="DE545" s="104"/>
      <c r="DF545" s="104"/>
      <c r="DG545" s="104"/>
      <c r="DH545" s="104"/>
      <c r="DI545" s="104"/>
      <c r="DJ545" s="104"/>
      <c r="DK545" s="104"/>
      <c r="DL545" s="104"/>
      <c r="DM545" s="104"/>
      <c r="DN545" s="104"/>
      <c r="DO545" s="104"/>
      <c r="DP545" s="104"/>
      <c r="DQ545" s="104"/>
      <c r="DR545" s="104"/>
      <c r="DS545" s="104"/>
      <c r="DT545" s="104"/>
      <c r="DU545" s="104"/>
      <c r="DV545" s="104"/>
    </row>
    <row r="546" spans="103:126" ht="12.75" customHeight="1" x14ac:dyDescent="0.15">
      <c r="CY546" s="117"/>
      <c r="CZ546" s="104"/>
      <c r="DA546" s="104"/>
      <c r="DB546" s="104"/>
      <c r="DC546" s="104"/>
      <c r="DD546" s="104"/>
      <c r="DE546" s="104"/>
      <c r="DF546" s="104"/>
      <c r="DG546" s="104"/>
      <c r="DH546" s="104"/>
      <c r="DI546" s="104"/>
      <c r="DJ546" s="104"/>
      <c r="DK546" s="104"/>
      <c r="DL546" s="104"/>
      <c r="DM546" s="104"/>
      <c r="DN546" s="104"/>
      <c r="DO546" s="104"/>
      <c r="DP546" s="104"/>
      <c r="DQ546" s="104"/>
      <c r="DR546" s="104"/>
      <c r="DS546" s="104"/>
      <c r="DT546" s="104"/>
      <c r="DU546" s="104"/>
      <c r="DV546" s="104"/>
    </row>
    <row r="547" spans="103:126" ht="12.75" customHeight="1" x14ac:dyDescent="0.15">
      <c r="CY547" s="117"/>
      <c r="CZ547" s="104"/>
      <c r="DA547" s="104"/>
      <c r="DB547" s="104"/>
      <c r="DC547" s="104"/>
      <c r="DD547" s="104"/>
      <c r="DE547" s="104"/>
      <c r="DF547" s="104"/>
      <c r="DG547" s="104"/>
      <c r="DH547" s="104"/>
      <c r="DI547" s="104"/>
      <c r="DJ547" s="104"/>
      <c r="DK547" s="104"/>
      <c r="DL547" s="104"/>
      <c r="DM547" s="104"/>
      <c r="DN547" s="104"/>
      <c r="DO547" s="104"/>
      <c r="DP547" s="104"/>
      <c r="DQ547" s="104"/>
      <c r="DR547" s="104"/>
      <c r="DS547" s="104"/>
      <c r="DT547" s="104"/>
      <c r="DU547" s="104"/>
      <c r="DV547" s="104"/>
    </row>
    <row r="548" spans="103:126" ht="12.75" customHeight="1" x14ac:dyDescent="0.15">
      <c r="CY548" s="117"/>
      <c r="CZ548" s="104"/>
      <c r="DA548" s="104"/>
      <c r="DB548" s="104"/>
      <c r="DC548" s="104"/>
      <c r="DD548" s="104"/>
      <c r="DE548" s="104"/>
      <c r="DF548" s="104"/>
      <c r="DG548" s="104"/>
      <c r="DH548" s="104"/>
      <c r="DI548" s="104"/>
      <c r="DJ548" s="104"/>
      <c r="DK548" s="104"/>
      <c r="DL548" s="104"/>
      <c r="DM548" s="104"/>
      <c r="DN548" s="104"/>
      <c r="DO548" s="104"/>
      <c r="DP548" s="104"/>
      <c r="DQ548" s="104"/>
      <c r="DR548" s="104"/>
      <c r="DS548" s="104"/>
      <c r="DT548" s="104"/>
      <c r="DU548" s="104"/>
      <c r="DV548" s="104"/>
    </row>
    <row r="549" spans="103:126" ht="12.75" customHeight="1" x14ac:dyDescent="0.15">
      <c r="CY549" s="117"/>
      <c r="CZ549" s="104"/>
      <c r="DA549" s="104"/>
      <c r="DB549" s="104"/>
      <c r="DC549" s="104"/>
      <c r="DD549" s="104"/>
      <c r="DE549" s="104"/>
      <c r="DF549" s="104"/>
      <c r="DG549" s="104"/>
      <c r="DH549" s="104"/>
      <c r="DI549" s="104"/>
      <c r="DJ549" s="104"/>
      <c r="DK549" s="104"/>
      <c r="DL549" s="104"/>
      <c r="DM549" s="104"/>
      <c r="DN549" s="104"/>
      <c r="DO549" s="104"/>
      <c r="DP549" s="104"/>
      <c r="DQ549" s="104"/>
      <c r="DR549" s="104"/>
      <c r="DS549" s="104"/>
      <c r="DT549" s="104"/>
      <c r="DU549" s="104"/>
      <c r="DV549" s="104"/>
    </row>
    <row r="550" spans="103:126" ht="12.75" customHeight="1" x14ac:dyDescent="0.15">
      <c r="CY550" s="117"/>
      <c r="CZ550" s="104"/>
      <c r="DA550" s="104"/>
      <c r="DB550" s="104"/>
      <c r="DC550" s="104"/>
      <c r="DD550" s="104"/>
      <c r="DE550" s="104"/>
      <c r="DF550" s="104"/>
      <c r="DG550" s="104"/>
      <c r="DH550" s="104"/>
      <c r="DI550" s="104"/>
      <c r="DJ550" s="104"/>
      <c r="DK550" s="104"/>
      <c r="DL550" s="104"/>
      <c r="DM550" s="104"/>
      <c r="DN550" s="104"/>
      <c r="DO550" s="104"/>
      <c r="DP550" s="104"/>
      <c r="DQ550" s="104"/>
      <c r="DR550" s="104"/>
      <c r="DS550" s="104"/>
      <c r="DT550" s="104"/>
      <c r="DU550" s="104"/>
      <c r="DV550" s="104"/>
    </row>
    <row r="551" spans="103:126" ht="12.75" customHeight="1" x14ac:dyDescent="0.15">
      <c r="CY551" s="117"/>
      <c r="CZ551" s="104"/>
      <c r="DA551" s="104"/>
      <c r="DB551" s="104"/>
      <c r="DC551" s="104"/>
      <c r="DD551" s="104"/>
      <c r="DE551" s="104"/>
      <c r="DF551" s="104"/>
      <c r="DG551" s="104"/>
      <c r="DH551" s="104"/>
      <c r="DI551" s="104"/>
      <c r="DJ551" s="104"/>
      <c r="DK551" s="104"/>
      <c r="DL551" s="104"/>
      <c r="DM551" s="104"/>
      <c r="DN551" s="104"/>
      <c r="DO551" s="104"/>
      <c r="DP551" s="104"/>
      <c r="DQ551" s="104"/>
      <c r="DR551" s="104"/>
      <c r="DS551" s="104"/>
      <c r="DT551" s="104"/>
      <c r="DU551" s="104"/>
      <c r="DV551" s="104"/>
    </row>
    <row r="552" spans="103:126" ht="12.75" customHeight="1" x14ac:dyDescent="0.15">
      <c r="CY552" s="117"/>
      <c r="CZ552" s="104"/>
      <c r="DA552" s="104"/>
      <c r="DB552" s="104"/>
      <c r="DC552" s="104"/>
      <c r="DD552" s="104"/>
      <c r="DE552" s="104"/>
      <c r="DF552" s="104"/>
      <c r="DG552" s="104"/>
      <c r="DH552" s="104"/>
      <c r="DI552" s="104"/>
      <c r="DJ552" s="104"/>
      <c r="DK552" s="104"/>
      <c r="DL552" s="104"/>
      <c r="DM552" s="104"/>
      <c r="DN552" s="104"/>
      <c r="DO552" s="104"/>
      <c r="DP552" s="104"/>
      <c r="DQ552" s="104"/>
      <c r="DR552" s="104"/>
      <c r="DS552" s="104"/>
      <c r="DT552" s="104"/>
      <c r="DU552" s="104"/>
      <c r="DV552" s="104"/>
    </row>
    <row r="553" spans="103:126" ht="12.75" customHeight="1" x14ac:dyDescent="0.15">
      <c r="CY553" s="117"/>
      <c r="CZ553" s="104"/>
      <c r="DA553" s="104"/>
      <c r="DB553" s="104"/>
      <c r="DC553" s="104"/>
      <c r="DD553" s="104"/>
      <c r="DE553" s="104"/>
      <c r="DF553" s="104"/>
      <c r="DG553" s="104"/>
      <c r="DH553" s="104"/>
      <c r="DI553" s="104"/>
      <c r="DJ553" s="104"/>
      <c r="DK553" s="104"/>
      <c r="DL553" s="104"/>
      <c r="DM553" s="104"/>
      <c r="DN553" s="104"/>
      <c r="DO553" s="104"/>
      <c r="DP553" s="104"/>
      <c r="DQ553" s="104"/>
      <c r="DR553" s="104"/>
      <c r="DS553" s="104"/>
      <c r="DT553" s="104"/>
      <c r="DU553" s="104"/>
      <c r="DV553" s="104"/>
    </row>
    <row r="554" spans="103:126" ht="12.75" customHeight="1" x14ac:dyDescent="0.15">
      <c r="CY554" s="117"/>
      <c r="CZ554" s="104"/>
      <c r="DA554" s="104"/>
      <c r="DB554" s="104"/>
      <c r="DC554" s="104"/>
      <c r="DD554" s="104"/>
      <c r="DE554" s="104"/>
      <c r="DF554" s="104"/>
      <c r="DG554" s="104"/>
      <c r="DH554" s="104"/>
      <c r="DI554" s="104"/>
      <c r="DJ554" s="104"/>
      <c r="DK554" s="104"/>
      <c r="DL554" s="104"/>
      <c r="DM554" s="104"/>
      <c r="DN554" s="104"/>
      <c r="DO554" s="104"/>
      <c r="DP554" s="104"/>
      <c r="DQ554" s="104"/>
      <c r="DR554" s="104"/>
      <c r="DS554" s="104"/>
      <c r="DT554" s="104"/>
      <c r="DU554" s="104"/>
      <c r="DV554" s="104"/>
    </row>
    <row r="555" spans="103:126" ht="12.75" customHeight="1" x14ac:dyDescent="0.15">
      <c r="CY555" s="117"/>
      <c r="CZ555" s="104"/>
      <c r="DA555" s="104"/>
      <c r="DB555" s="104"/>
      <c r="DC555" s="104"/>
      <c r="DD555" s="104"/>
      <c r="DE555" s="104"/>
      <c r="DF555" s="104"/>
      <c r="DG555" s="104"/>
      <c r="DH555" s="104"/>
      <c r="DI555" s="104"/>
      <c r="DJ555" s="104"/>
      <c r="DK555" s="104"/>
      <c r="DL555" s="104"/>
      <c r="DM555" s="104"/>
      <c r="DN555" s="104"/>
      <c r="DO555" s="104"/>
      <c r="DP555" s="104"/>
      <c r="DQ555" s="104"/>
      <c r="DR555" s="104"/>
      <c r="DS555" s="104"/>
      <c r="DT555" s="104"/>
      <c r="DU555" s="104"/>
      <c r="DV555" s="104"/>
    </row>
    <row r="556" spans="103:126" ht="12.75" customHeight="1" x14ac:dyDescent="0.15">
      <c r="CY556" s="117"/>
      <c r="CZ556" s="104"/>
      <c r="DA556" s="104"/>
      <c r="DB556" s="104"/>
      <c r="DC556" s="104"/>
      <c r="DD556" s="104"/>
      <c r="DE556" s="104"/>
      <c r="DF556" s="104"/>
      <c r="DG556" s="104"/>
      <c r="DH556" s="104"/>
      <c r="DI556" s="104"/>
      <c r="DJ556" s="104"/>
      <c r="DK556" s="104"/>
      <c r="DL556" s="104"/>
      <c r="DM556" s="104"/>
      <c r="DN556" s="104"/>
      <c r="DO556" s="104"/>
      <c r="DP556" s="104"/>
      <c r="DQ556" s="104"/>
      <c r="DR556" s="104"/>
      <c r="DS556" s="104"/>
      <c r="DT556" s="104"/>
      <c r="DU556" s="104"/>
      <c r="DV556" s="104"/>
    </row>
    <row r="557" spans="103:126" ht="12.75" customHeight="1" x14ac:dyDescent="0.15">
      <c r="CY557" s="117"/>
      <c r="CZ557" s="104"/>
      <c r="DA557" s="104"/>
      <c r="DB557" s="104"/>
      <c r="DC557" s="104"/>
      <c r="DD557" s="104"/>
      <c r="DE557" s="104"/>
      <c r="DF557" s="104"/>
      <c r="DG557" s="104"/>
      <c r="DH557" s="104"/>
      <c r="DI557" s="104"/>
      <c r="DJ557" s="104"/>
      <c r="DK557" s="104"/>
      <c r="DL557" s="104"/>
      <c r="DM557" s="104"/>
      <c r="DN557" s="104"/>
      <c r="DO557" s="104"/>
      <c r="DP557" s="104"/>
      <c r="DQ557" s="104"/>
      <c r="DR557" s="104"/>
      <c r="DS557" s="104"/>
      <c r="DT557" s="104"/>
      <c r="DU557" s="104"/>
      <c r="DV557" s="104"/>
    </row>
    <row r="558" spans="103:126" ht="12.75" customHeight="1" x14ac:dyDescent="0.15">
      <c r="CY558" s="117"/>
      <c r="CZ558" s="104"/>
      <c r="DA558" s="104"/>
      <c r="DB558" s="104"/>
      <c r="DC558" s="104"/>
      <c r="DD558" s="104"/>
      <c r="DE558" s="104"/>
      <c r="DF558" s="104"/>
      <c r="DG558" s="104"/>
      <c r="DH558" s="104"/>
      <c r="DI558" s="104"/>
      <c r="DJ558" s="104"/>
      <c r="DK558" s="104"/>
      <c r="DL558" s="104"/>
      <c r="DM558" s="104"/>
      <c r="DN558" s="104"/>
      <c r="DO558" s="104"/>
      <c r="DP558" s="104"/>
      <c r="DQ558" s="104"/>
      <c r="DR558" s="104"/>
      <c r="DS558" s="104"/>
      <c r="DT558" s="104"/>
      <c r="DU558" s="104"/>
      <c r="DV558" s="104"/>
    </row>
    <row r="559" spans="103:126" ht="12.75" customHeight="1" x14ac:dyDescent="0.15">
      <c r="CY559" s="117"/>
      <c r="CZ559" s="104"/>
      <c r="DA559" s="104"/>
      <c r="DB559" s="104"/>
      <c r="DC559" s="104"/>
      <c r="DD559" s="104"/>
      <c r="DE559" s="104"/>
      <c r="DF559" s="104"/>
      <c r="DG559" s="104"/>
      <c r="DH559" s="104"/>
      <c r="DI559" s="104"/>
      <c r="DJ559" s="104"/>
      <c r="DK559" s="104"/>
      <c r="DL559" s="104"/>
      <c r="DM559" s="104"/>
      <c r="DN559" s="104"/>
      <c r="DO559" s="104"/>
      <c r="DP559" s="104"/>
      <c r="DQ559" s="104"/>
      <c r="DR559" s="104"/>
      <c r="DS559" s="104"/>
      <c r="DT559" s="104"/>
      <c r="DU559" s="104"/>
      <c r="DV559" s="104"/>
    </row>
    <row r="560" spans="103:126" ht="12.75" customHeight="1" x14ac:dyDescent="0.15">
      <c r="CY560" s="117"/>
      <c r="CZ560" s="104"/>
      <c r="DA560" s="104"/>
      <c r="DB560" s="104"/>
      <c r="DC560" s="104"/>
      <c r="DD560" s="104"/>
      <c r="DE560" s="104"/>
      <c r="DF560" s="104"/>
      <c r="DG560" s="104"/>
      <c r="DH560" s="104"/>
      <c r="DI560" s="104"/>
      <c r="DJ560" s="104"/>
      <c r="DK560" s="104"/>
      <c r="DL560" s="104"/>
      <c r="DM560" s="104"/>
      <c r="DN560" s="104"/>
      <c r="DO560" s="104"/>
      <c r="DP560" s="104"/>
      <c r="DQ560" s="104"/>
      <c r="DR560" s="104"/>
      <c r="DS560" s="104"/>
      <c r="DT560" s="104"/>
      <c r="DU560" s="104"/>
      <c r="DV560" s="104"/>
    </row>
    <row r="561" spans="103:126" ht="12.75" customHeight="1" x14ac:dyDescent="0.15">
      <c r="CY561" s="117"/>
      <c r="CZ561" s="104"/>
      <c r="DA561" s="104"/>
      <c r="DB561" s="104"/>
      <c r="DC561" s="104"/>
      <c r="DD561" s="104"/>
      <c r="DE561" s="104"/>
      <c r="DF561" s="104"/>
      <c r="DG561" s="104"/>
      <c r="DH561" s="104"/>
      <c r="DI561" s="104"/>
      <c r="DJ561" s="104"/>
      <c r="DK561" s="104"/>
      <c r="DL561" s="104"/>
      <c r="DM561" s="104"/>
      <c r="DN561" s="104"/>
      <c r="DO561" s="104"/>
      <c r="DP561" s="104"/>
      <c r="DQ561" s="104"/>
      <c r="DR561" s="104"/>
      <c r="DS561" s="104"/>
      <c r="DT561" s="104"/>
      <c r="DU561" s="104"/>
      <c r="DV561" s="104"/>
    </row>
    <row r="562" spans="103:126" ht="12.75" customHeight="1" x14ac:dyDescent="0.15">
      <c r="CY562" s="117"/>
      <c r="CZ562" s="104"/>
      <c r="DA562" s="104"/>
      <c r="DB562" s="104"/>
      <c r="DC562" s="104"/>
      <c r="DD562" s="104"/>
      <c r="DE562" s="104"/>
      <c r="DF562" s="104"/>
      <c r="DG562" s="104"/>
      <c r="DH562" s="104"/>
      <c r="DI562" s="104"/>
      <c r="DJ562" s="104"/>
      <c r="DK562" s="104"/>
      <c r="DL562" s="104"/>
      <c r="DM562" s="104"/>
      <c r="DN562" s="104"/>
      <c r="DO562" s="104"/>
      <c r="DP562" s="104"/>
      <c r="DQ562" s="104"/>
      <c r="DR562" s="104"/>
      <c r="DS562" s="104"/>
      <c r="DT562" s="104"/>
      <c r="DU562" s="104"/>
      <c r="DV562" s="104"/>
    </row>
    <row r="563" spans="103:126" ht="12.75" customHeight="1" x14ac:dyDescent="0.15">
      <c r="CY563" s="117"/>
      <c r="CZ563" s="104"/>
      <c r="DA563" s="104"/>
      <c r="DB563" s="104"/>
      <c r="DC563" s="104"/>
      <c r="DD563" s="104"/>
      <c r="DE563" s="104"/>
      <c r="DF563" s="104"/>
      <c r="DG563" s="104"/>
      <c r="DH563" s="104"/>
      <c r="DI563" s="104"/>
      <c r="DJ563" s="104"/>
      <c r="DK563" s="104"/>
      <c r="DL563" s="104"/>
      <c r="DM563" s="104"/>
      <c r="DN563" s="104"/>
      <c r="DO563" s="104"/>
      <c r="DP563" s="104"/>
      <c r="DQ563" s="104"/>
      <c r="DR563" s="104"/>
      <c r="DS563" s="104"/>
      <c r="DT563" s="104"/>
      <c r="DU563" s="104"/>
      <c r="DV563" s="104"/>
    </row>
    <row r="564" spans="103:126" ht="12.75" customHeight="1" x14ac:dyDescent="0.15">
      <c r="CY564" s="117"/>
      <c r="CZ564" s="104"/>
      <c r="DA564" s="104"/>
      <c r="DB564" s="104"/>
      <c r="DC564" s="104"/>
      <c r="DD564" s="104"/>
      <c r="DE564" s="104"/>
      <c r="DF564" s="104"/>
      <c r="DG564" s="104"/>
      <c r="DH564" s="104"/>
      <c r="DI564" s="104"/>
      <c r="DJ564" s="104"/>
      <c r="DK564" s="104"/>
      <c r="DL564" s="104"/>
      <c r="DM564" s="104"/>
      <c r="DN564" s="104"/>
      <c r="DO564" s="104"/>
      <c r="DP564" s="104"/>
      <c r="DQ564" s="104"/>
      <c r="DR564" s="104"/>
      <c r="DS564" s="104"/>
      <c r="DT564" s="104"/>
      <c r="DU564" s="104"/>
      <c r="DV564" s="104"/>
    </row>
    <row r="565" spans="103:126" ht="12.75" customHeight="1" x14ac:dyDescent="0.15">
      <c r="CY565" s="117"/>
      <c r="CZ565" s="104"/>
      <c r="DA565" s="104"/>
      <c r="DB565" s="104"/>
      <c r="DC565" s="104"/>
      <c r="DD565" s="104"/>
      <c r="DE565" s="104"/>
      <c r="DF565" s="104"/>
      <c r="DG565" s="104"/>
      <c r="DH565" s="104"/>
      <c r="DI565" s="104"/>
      <c r="DJ565" s="104"/>
      <c r="DK565" s="104"/>
      <c r="DL565" s="104"/>
      <c r="DM565" s="104"/>
      <c r="DN565" s="104"/>
      <c r="DO565" s="104"/>
      <c r="DP565" s="104"/>
      <c r="DQ565" s="104"/>
      <c r="DR565" s="104"/>
      <c r="DS565" s="104"/>
      <c r="DT565" s="104"/>
      <c r="DU565" s="104"/>
      <c r="DV565" s="104"/>
    </row>
    <row r="566" spans="103:126" ht="12.75" customHeight="1" x14ac:dyDescent="0.15">
      <c r="CY566" s="117"/>
      <c r="CZ566" s="104"/>
      <c r="DA566" s="104"/>
      <c r="DB566" s="104"/>
      <c r="DC566" s="104"/>
      <c r="DD566" s="104"/>
      <c r="DE566" s="104"/>
      <c r="DF566" s="104"/>
      <c r="DG566" s="104"/>
      <c r="DH566" s="104"/>
      <c r="DI566" s="104"/>
      <c r="DJ566" s="104"/>
      <c r="DK566" s="104"/>
      <c r="DL566" s="104"/>
      <c r="DM566" s="104"/>
      <c r="DN566" s="104"/>
      <c r="DO566" s="104"/>
      <c r="DP566" s="104"/>
      <c r="DQ566" s="104"/>
      <c r="DR566" s="104"/>
      <c r="DS566" s="104"/>
      <c r="DT566" s="104"/>
      <c r="DU566" s="104"/>
      <c r="DV566" s="104"/>
    </row>
    <row r="567" spans="103:126" ht="12.75" customHeight="1" x14ac:dyDescent="0.15">
      <c r="CY567" s="117"/>
      <c r="CZ567" s="104"/>
      <c r="DA567" s="104"/>
      <c r="DB567" s="104"/>
      <c r="DC567" s="104"/>
      <c r="DD567" s="104"/>
      <c r="DE567" s="104"/>
      <c r="DF567" s="104"/>
      <c r="DG567" s="104"/>
      <c r="DH567" s="104"/>
      <c r="DI567" s="104"/>
      <c r="DJ567" s="104"/>
      <c r="DK567" s="104"/>
      <c r="DL567" s="104"/>
      <c r="DM567" s="104"/>
      <c r="DN567" s="104"/>
      <c r="DO567" s="104"/>
      <c r="DP567" s="104"/>
      <c r="DQ567" s="104"/>
      <c r="DR567" s="104"/>
      <c r="DS567" s="104"/>
      <c r="DT567" s="104"/>
      <c r="DU567" s="104"/>
      <c r="DV567" s="104"/>
    </row>
    <row r="568" spans="103:126" ht="12.75" customHeight="1" x14ac:dyDescent="0.15">
      <c r="CY568" s="117"/>
      <c r="CZ568" s="104"/>
      <c r="DA568" s="104"/>
      <c r="DB568" s="104"/>
      <c r="DC568" s="104"/>
      <c r="DD568" s="104"/>
      <c r="DE568" s="104"/>
      <c r="DF568" s="104"/>
      <c r="DG568" s="104"/>
      <c r="DH568" s="104"/>
      <c r="DI568" s="104"/>
      <c r="DJ568" s="104"/>
      <c r="DK568" s="104"/>
      <c r="DL568" s="104"/>
      <c r="DM568" s="104"/>
      <c r="DN568" s="104"/>
      <c r="DO568" s="104"/>
      <c r="DP568" s="104"/>
      <c r="DQ568" s="104"/>
      <c r="DR568" s="104"/>
      <c r="DS568" s="104"/>
      <c r="DT568" s="104"/>
      <c r="DU568" s="104"/>
      <c r="DV568" s="104"/>
    </row>
    <row r="569" spans="103:126" ht="12.75" customHeight="1" x14ac:dyDescent="0.15">
      <c r="CY569" s="117"/>
      <c r="CZ569" s="104"/>
      <c r="DA569" s="104"/>
      <c r="DB569" s="104"/>
      <c r="DC569" s="104"/>
      <c r="DD569" s="104"/>
      <c r="DE569" s="104"/>
      <c r="DF569" s="104"/>
      <c r="DG569" s="104"/>
      <c r="DH569" s="104"/>
      <c r="DI569" s="104"/>
      <c r="DJ569" s="104"/>
      <c r="DK569" s="104"/>
      <c r="DL569" s="104"/>
      <c r="DM569" s="104"/>
      <c r="DN569" s="104"/>
      <c r="DO569" s="104"/>
      <c r="DP569" s="104"/>
      <c r="DQ569" s="104"/>
      <c r="DR569" s="104"/>
      <c r="DS569" s="104"/>
      <c r="DT569" s="104"/>
      <c r="DU569" s="104"/>
      <c r="DV569" s="104"/>
    </row>
    <row r="570" spans="103:126" ht="12.75" customHeight="1" x14ac:dyDescent="0.15">
      <c r="CY570" s="117"/>
      <c r="CZ570" s="104"/>
      <c r="DA570" s="104"/>
      <c r="DB570" s="104"/>
      <c r="DC570" s="104"/>
      <c r="DD570" s="104"/>
      <c r="DE570" s="104"/>
      <c r="DF570" s="104"/>
      <c r="DG570" s="104"/>
      <c r="DH570" s="104"/>
      <c r="DI570" s="104"/>
      <c r="DJ570" s="104"/>
      <c r="DK570" s="104"/>
      <c r="DL570" s="104"/>
      <c r="DM570" s="104"/>
      <c r="DN570" s="104"/>
      <c r="DO570" s="104"/>
      <c r="DP570" s="104"/>
      <c r="DQ570" s="104"/>
      <c r="DR570" s="104"/>
      <c r="DS570" s="104"/>
      <c r="DT570" s="104"/>
      <c r="DU570" s="104"/>
      <c r="DV570" s="104"/>
    </row>
    <row r="571" spans="103:126" ht="12.75" customHeight="1" x14ac:dyDescent="0.15">
      <c r="CY571" s="117"/>
      <c r="CZ571" s="104"/>
      <c r="DA571" s="104"/>
      <c r="DB571" s="104"/>
      <c r="DC571" s="104"/>
      <c r="DD571" s="104"/>
      <c r="DE571" s="104"/>
      <c r="DF571" s="104"/>
      <c r="DG571" s="104"/>
      <c r="DH571" s="104"/>
      <c r="DI571" s="104"/>
      <c r="DJ571" s="104"/>
      <c r="DK571" s="104"/>
      <c r="DL571" s="104"/>
      <c r="DM571" s="104"/>
      <c r="DN571" s="104"/>
      <c r="DO571" s="104"/>
      <c r="DP571" s="104"/>
      <c r="DQ571" s="104"/>
      <c r="DR571" s="104"/>
      <c r="DS571" s="104"/>
      <c r="DT571" s="104"/>
      <c r="DU571" s="104"/>
      <c r="DV571" s="104"/>
    </row>
    <row r="572" spans="103:126" ht="12.75" customHeight="1" x14ac:dyDescent="0.15">
      <c r="CY572" s="117"/>
      <c r="CZ572" s="104"/>
      <c r="DA572" s="104"/>
      <c r="DB572" s="104"/>
      <c r="DC572" s="104"/>
      <c r="DD572" s="104"/>
      <c r="DE572" s="104"/>
      <c r="DF572" s="104"/>
      <c r="DG572" s="104"/>
      <c r="DH572" s="104"/>
      <c r="DI572" s="104"/>
      <c r="DJ572" s="104"/>
      <c r="DK572" s="104"/>
      <c r="DL572" s="104"/>
      <c r="DM572" s="104"/>
      <c r="DN572" s="104"/>
      <c r="DO572" s="104"/>
      <c r="DP572" s="104"/>
      <c r="DQ572" s="104"/>
      <c r="DR572" s="104"/>
      <c r="DS572" s="104"/>
      <c r="DT572" s="104"/>
      <c r="DU572" s="104"/>
      <c r="DV572" s="104"/>
    </row>
    <row r="573" spans="103:126" ht="12.75" customHeight="1" x14ac:dyDescent="0.15">
      <c r="CY573" s="117"/>
      <c r="CZ573" s="104"/>
      <c r="DA573" s="104"/>
      <c r="DB573" s="104"/>
      <c r="DC573" s="104"/>
      <c r="DD573" s="104"/>
      <c r="DE573" s="104"/>
      <c r="DF573" s="104"/>
      <c r="DG573" s="104"/>
      <c r="DH573" s="104"/>
      <c r="DI573" s="104"/>
      <c r="DJ573" s="104"/>
      <c r="DK573" s="104"/>
      <c r="DL573" s="104"/>
      <c r="DM573" s="104"/>
      <c r="DN573" s="104"/>
      <c r="DO573" s="104"/>
      <c r="DP573" s="104"/>
      <c r="DQ573" s="104"/>
      <c r="DR573" s="104"/>
      <c r="DS573" s="104"/>
      <c r="DT573" s="104"/>
      <c r="DU573" s="104"/>
      <c r="DV573" s="104"/>
    </row>
    <row r="574" spans="103:126" ht="12.75" customHeight="1" x14ac:dyDescent="0.15">
      <c r="CY574" s="117"/>
      <c r="CZ574" s="104"/>
      <c r="DA574" s="104"/>
      <c r="DB574" s="104"/>
      <c r="DC574" s="104"/>
      <c r="DD574" s="104"/>
      <c r="DE574" s="104"/>
      <c r="DF574" s="104"/>
      <c r="DG574" s="104"/>
      <c r="DH574" s="104"/>
      <c r="DI574" s="104"/>
      <c r="DJ574" s="104"/>
      <c r="DK574" s="104"/>
      <c r="DL574" s="104"/>
      <c r="DM574" s="104"/>
      <c r="DN574" s="104"/>
      <c r="DO574" s="104"/>
      <c r="DP574" s="104"/>
      <c r="DQ574" s="104"/>
      <c r="DR574" s="104"/>
      <c r="DS574" s="104"/>
      <c r="DT574" s="104"/>
      <c r="DU574" s="104"/>
      <c r="DV574" s="104"/>
    </row>
    <row r="575" spans="103:126" ht="12.75" customHeight="1" x14ac:dyDescent="0.15">
      <c r="CY575" s="117"/>
      <c r="CZ575" s="104"/>
      <c r="DA575" s="104"/>
      <c r="DB575" s="104"/>
      <c r="DC575" s="104"/>
      <c r="DD575" s="104"/>
      <c r="DE575" s="104"/>
      <c r="DF575" s="104"/>
      <c r="DG575" s="104"/>
      <c r="DH575" s="104"/>
      <c r="DI575" s="104"/>
      <c r="DJ575" s="104"/>
      <c r="DK575" s="104"/>
      <c r="DL575" s="104"/>
      <c r="DM575" s="104"/>
      <c r="DN575" s="104"/>
      <c r="DO575" s="104"/>
      <c r="DP575" s="104"/>
      <c r="DQ575" s="104"/>
      <c r="DR575" s="104"/>
      <c r="DS575" s="104"/>
      <c r="DT575" s="104"/>
      <c r="DU575" s="104"/>
      <c r="DV575" s="104"/>
    </row>
    <row r="576" spans="103:126" ht="12.75" customHeight="1" x14ac:dyDescent="0.15">
      <c r="CY576" s="117"/>
      <c r="CZ576" s="104"/>
      <c r="DA576" s="104"/>
      <c r="DB576" s="104"/>
      <c r="DC576" s="104"/>
      <c r="DD576" s="104"/>
      <c r="DE576" s="104"/>
      <c r="DF576" s="104"/>
      <c r="DG576" s="104"/>
      <c r="DH576" s="104"/>
      <c r="DI576" s="104"/>
      <c r="DJ576" s="104"/>
      <c r="DK576" s="104"/>
      <c r="DL576" s="104"/>
      <c r="DM576" s="104"/>
      <c r="DN576" s="104"/>
      <c r="DO576" s="104"/>
      <c r="DP576" s="104"/>
      <c r="DQ576" s="104"/>
      <c r="DR576" s="104"/>
      <c r="DS576" s="104"/>
      <c r="DT576" s="104"/>
      <c r="DU576" s="104"/>
      <c r="DV576" s="104"/>
    </row>
    <row r="577" spans="103:126" ht="12.75" customHeight="1" x14ac:dyDescent="0.15">
      <c r="CY577" s="117"/>
      <c r="CZ577" s="104"/>
      <c r="DA577" s="104"/>
      <c r="DB577" s="104"/>
      <c r="DC577" s="104"/>
      <c r="DD577" s="104"/>
      <c r="DE577" s="104"/>
      <c r="DF577" s="104"/>
      <c r="DG577" s="104"/>
      <c r="DH577" s="104"/>
      <c r="DI577" s="104"/>
      <c r="DJ577" s="104"/>
      <c r="DK577" s="104"/>
      <c r="DL577" s="104"/>
      <c r="DM577" s="104"/>
      <c r="DN577" s="104"/>
      <c r="DO577" s="104"/>
      <c r="DP577" s="104"/>
      <c r="DQ577" s="104"/>
      <c r="DR577" s="104"/>
      <c r="DS577" s="104"/>
      <c r="DT577" s="104"/>
      <c r="DU577" s="104"/>
      <c r="DV577" s="104"/>
    </row>
    <row r="578" spans="103:126" ht="12.75" customHeight="1" x14ac:dyDescent="0.15">
      <c r="CY578" s="117"/>
      <c r="CZ578" s="104"/>
      <c r="DA578" s="104"/>
      <c r="DB578" s="104"/>
      <c r="DC578" s="104"/>
      <c r="DD578" s="104"/>
      <c r="DE578" s="104"/>
      <c r="DF578" s="104"/>
      <c r="DG578" s="104"/>
      <c r="DH578" s="104"/>
      <c r="DI578" s="104"/>
      <c r="DJ578" s="104"/>
      <c r="DK578" s="104"/>
      <c r="DL578" s="104"/>
      <c r="DM578" s="104"/>
      <c r="DN578" s="104"/>
      <c r="DO578" s="104"/>
      <c r="DP578" s="104"/>
      <c r="DQ578" s="104"/>
      <c r="DR578" s="104"/>
      <c r="DS578" s="104"/>
      <c r="DT578" s="104"/>
      <c r="DU578" s="104"/>
      <c r="DV578" s="104"/>
    </row>
    <row r="579" spans="103:126" ht="12.75" customHeight="1" x14ac:dyDescent="0.15">
      <c r="CY579" s="117"/>
      <c r="CZ579" s="104"/>
      <c r="DA579" s="104"/>
      <c r="DB579" s="104"/>
      <c r="DC579" s="104"/>
      <c r="DD579" s="104"/>
      <c r="DE579" s="104"/>
      <c r="DF579" s="104"/>
      <c r="DG579" s="104"/>
      <c r="DH579" s="104"/>
      <c r="DI579" s="104"/>
      <c r="DJ579" s="104"/>
      <c r="DK579" s="104"/>
      <c r="DL579" s="104"/>
      <c r="DM579" s="104"/>
      <c r="DN579" s="104"/>
      <c r="DO579" s="104"/>
      <c r="DP579" s="104"/>
      <c r="DQ579" s="104"/>
      <c r="DR579" s="104"/>
      <c r="DS579" s="104"/>
      <c r="DT579" s="104"/>
      <c r="DU579" s="104"/>
      <c r="DV579" s="104"/>
    </row>
    <row r="580" spans="103:126" ht="12.75" customHeight="1" x14ac:dyDescent="0.15">
      <c r="CY580" s="117"/>
      <c r="CZ580" s="104"/>
      <c r="DA580" s="104"/>
      <c r="DB580" s="104"/>
      <c r="DC580" s="104"/>
      <c r="DD580" s="104"/>
      <c r="DE580" s="104"/>
      <c r="DF580" s="104"/>
      <c r="DG580" s="104"/>
      <c r="DH580" s="104"/>
      <c r="DI580" s="104"/>
      <c r="DJ580" s="104"/>
      <c r="DK580" s="104"/>
      <c r="DL580" s="104"/>
      <c r="DM580" s="104"/>
      <c r="DN580" s="104"/>
      <c r="DO580" s="104"/>
      <c r="DP580" s="104"/>
      <c r="DQ580" s="104"/>
      <c r="DR580" s="104"/>
      <c r="DS580" s="104"/>
      <c r="DT580" s="104"/>
      <c r="DU580" s="104"/>
      <c r="DV580" s="104"/>
    </row>
    <row r="581" spans="103:126" ht="12.75" customHeight="1" x14ac:dyDescent="0.15">
      <c r="CY581" s="117"/>
      <c r="CZ581" s="104"/>
      <c r="DA581" s="104"/>
      <c r="DB581" s="104"/>
      <c r="DC581" s="104"/>
      <c r="DD581" s="104"/>
      <c r="DE581" s="104"/>
      <c r="DF581" s="104"/>
      <c r="DG581" s="104"/>
      <c r="DH581" s="104"/>
      <c r="DI581" s="104"/>
      <c r="DJ581" s="104"/>
      <c r="DK581" s="104"/>
      <c r="DL581" s="104"/>
      <c r="DM581" s="104"/>
      <c r="DN581" s="104"/>
      <c r="DO581" s="104"/>
      <c r="DP581" s="104"/>
      <c r="DQ581" s="104"/>
      <c r="DR581" s="104"/>
      <c r="DS581" s="104"/>
      <c r="DT581" s="104"/>
      <c r="DU581" s="104"/>
      <c r="DV581" s="104"/>
    </row>
    <row r="582" spans="103:126" ht="12.75" customHeight="1" x14ac:dyDescent="0.15">
      <c r="CY582" s="117"/>
      <c r="CZ582" s="104"/>
      <c r="DA582" s="104"/>
      <c r="DB582" s="104"/>
      <c r="DC582" s="104"/>
      <c r="DD582" s="104"/>
      <c r="DE582" s="104"/>
      <c r="DF582" s="104"/>
      <c r="DG582" s="104"/>
      <c r="DH582" s="104"/>
      <c r="DI582" s="104"/>
      <c r="DJ582" s="104"/>
      <c r="DK582" s="104"/>
      <c r="DL582" s="104"/>
      <c r="DM582" s="104"/>
      <c r="DN582" s="104"/>
      <c r="DO582" s="104"/>
      <c r="DP582" s="104"/>
      <c r="DQ582" s="104"/>
      <c r="DR582" s="104"/>
      <c r="DS582" s="104"/>
      <c r="DT582" s="104"/>
      <c r="DU582" s="104"/>
      <c r="DV582" s="104"/>
    </row>
    <row r="583" spans="103:126" ht="12.75" customHeight="1" x14ac:dyDescent="0.15">
      <c r="CY583" s="117"/>
      <c r="CZ583" s="104"/>
      <c r="DA583" s="104"/>
      <c r="DB583" s="104"/>
      <c r="DC583" s="104"/>
      <c r="DD583" s="104"/>
      <c r="DE583" s="104"/>
      <c r="DF583" s="104"/>
      <c r="DG583" s="104"/>
      <c r="DH583" s="104"/>
      <c r="DI583" s="104"/>
      <c r="DJ583" s="104"/>
      <c r="DK583" s="104"/>
      <c r="DL583" s="104"/>
      <c r="DM583" s="104"/>
      <c r="DN583" s="104"/>
      <c r="DO583" s="104"/>
      <c r="DP583" s="104"/>
      <c r="DQ583" s="104"/>
      <c r="DR583" s="104"/>
      <c r="DS583" s="104"/>
      <c r="DT583" s="104"/>
      <c r="DU583" s="104"/>
      <c r="DV583" s="104"/>
    </row>
    <row r="584" spans="103:126" ht="12.75" customHeight="1" x14ac:dyDescent="0.15">
      <c r="CY584" s="117"/>
      <c r="CZ584" s="104"/>
      <c r="DA584" s="104"/>
      <c r="DB584" s="104"/>
      <c r="DC584" s="104"/>
      <c r="DD584" s="104"/>
      <c r="DE584" s="104"/>
      <c r="DF584" s="104"/>
      <c r="DG584" s="104"/>
      <c r="DH584" s="104"/>
      <c r="DI584" s="104"/>
      <c r="DJ584" s="104"/>
      <c r="DK584" s="104"/>
      <c r="DL584" s="104"/>
      <c r="DM584" s="104"/>
      <c r="DN584" s="104"/>
      <c r="DO584" s="104"/>
      <c r="DP584" s="104"/>
      <c r="DQ584" s="104"/>
      <c r="DR584" s="104"/>
      <c r="DS584" s="104"/>
      <c r="DT584" s="104"/>
      <c r="DU584" s="104"/>
      <c r="DV584" s="104"/>
    </row>
    <row r="585" spans="103:126" ht="12.75" customHeight="1" x14ac:dyDescent="0.15">
      <c r="CY585" s="117"/>
      <c r="CZ585" s="104"/>
      <c r="DA585" s="104"/>
      <c r="DB585" s="104"/>
      <c r="DC585" s="104"/>
      <c r="DD585" s="104"/>
      <c r="DE585" s="104"/>
      <c r="DF585" s="104"/>
      <c r="DG585" s="104"/>
      <c r="DH585" s="104"/>
      <c r="DI585" s="104"/>
      <c r="DJ585" s="104"/>
      <c r="DK585" s="104"/>
      <c r="DL585" s="104"/>
      <c r="DM585" s="104"/>
      <c r="DN585" s="104"/>
      <c r="DO585" s="104"/>
      <c r="DP585" s="104"/>
      <c r="DQ585" s="104"/>
      <c r="DR585" s="104"/>
      <c r="DS585" s="104"/>
      <c r="DT585" s="104"/>
      <c r="DU585" s="104"/>
      <c r="DV585" s="104"/>
    </row>
    <row r="586" spans="103:126" ht="12.75" customHeight="1" x14ac:dyDescent="0.15">
      <c r="CY586" s="117"/>
      <c r="CZ586" s="104"/>
      <c r="DA586" s="104"/>
      <c r="DB586" s="104"/>
      <c r="DC586" s="104"/>
      <c r="DD586" s="104"/>
      <c r="DE586" s="104"/>
      <c r="DF586" s="104"/>
      <c r="DG586" s="104"/>
      <c r="DH586" s="104"/>
      <c r="DI586" s="104"/>
      <c r="DJ586" s="104"/>
      <c r="DK586" s="104"/>
      <c r="DL586" s="104"/>
      <c r="DM586" s="104"/>
      <c r="DN586" s="104"/>
      <c r="DO586" s="104"/>
      <c r="DP586" s="104"/>
      <c r="DQ586" s="104"/>
      <c r="DR586" s="104"/>
      <c r="DS586" s="104"/>
      <c r="DT586" s="104"/>
      <c r="DU586" s="104"/>
      <c r="DV586" s="104"/>
    </row>
    <row r="587" spans="103:126" ht="12.75" customHeight="1" x14ac:dyDescent="0.15">
      <c r="CY587" s="117"/>
      <c r="CZ587" s="104"/>
      <c r="DA587" s="104"/>
      <c r="DB587" s="104"/>
      <c r="DC587" s="104"/>
      <c r="DD587" s="104"/>
      <c r="DE587" s="104"/>
      <c r="DF587" s="104"/>
      <c r="DG587" s="104"/>
      <c r="DH587" s="104"/>
      <c r="DI587" s="104"/>
      <c r="DJ587" s="104"/>
      <c r="DK587" s="104"/>
      <c r="DL587" s="104"/>
      <c r="DM587" s="104"/>
      <c r="DN587" s="104"/>
      <c r="DO587" s="104"/>
      <c r="DP587" s="104"/>
      <c r="DQ587" s="104"/>
      <c r="DR587" s="104"/>
      <c r="DS587" s="104"/>
      <c r="DT587" s="104"/>
      <c r="DU587" s="104"/>
      <c r="DV587" s="104"/>
    </row>
    <row r="588" spans="103:126" ht="12.75" customHeight="1" x14ac:dyDescent="0.15">
      <c r="CY588" s="117"/>
      <c r="CZ588" s="104"/>
      <c r="DA588" s="104"/>
      <c r="DB588" s="104"/>
      <c r="DC588" s="104"/>
      <c r="DD588" s="104"/>
      <c r="DE588" s="104"/>
      <c r="DF588" s="104"/>
      <c r="DG588" s="104"/>
      <c r="DH588" s="104"/>
      <c r="DI588" s="104"/>
      <c r="DJ588" s="104"/>
      <c r="DK588" s="104"/>
      <c r="DL588" s="104"/>
      <c r="DM588" s="104"/>
      <c r="DN588" s="104"/>
      <c r="DO588" s="104"/>
      <c r="DP588" s="104"/>
      <c r="DQ588" s="104"/>
      <c r="DR588" s="104"/>
      <c r="DS588" s="104"/>
      <c r="DT588" s="104"/>
      <c r="DU588" s="104"/>
      <c r="DV588" s="104"/>
    </row>
    <row r="589" spans="103:126" ht="12.75" customHeight="1" x14ac:dyDescent="0.15">
      <c r="CY589" s="117"/>
      <c r="CZ589" s="104"/>
      <c r="DA589" s="104"/>
      <c r="DB589" s="104"/>
      <c r="DC589" s="104"/>
      <c r="DD589" s="104"/>
      <c r="DE589" s="104"/>
      <c r="DF589" s="104"/>
      <c r="DG589" s="104"/>
      <c r="DH589" s="104"/>
      <c r="DI589" s="104"/>
      <c r="DJ589" s="104"/>
      <c r="DK589" s="104"/>
      <c r="DL589" s="104"/>
      <c r="DM589" s="104"/>
      <c r="DN589" s="104"/>
      <c r="DO589" s="104"/>
      <c r="DP589" s="104"/>
      <c r="DQ589" s="104"/>
      <c r="DR589" s="104"/>
      <c r="DS589" s="104"/>
      <c r="DT589" s="104"/>
      <c r="DU589" s="104"/>
      <c r="DV589" s="104"/>
    </row>
    <row r="590" spans="103:126" ht="12.75" customHeight="1" x14ac:dyDescent="0.15">
      <c r="CY590" s="117"/>
      <c r="CZ590" s="104"/>
      <c r="DA590" s="104"/>
      <c r="DB590" s="104"/>
      <c r="DC590" s="104"/>
      <c r="DD590" s="104"/>
      <c r="DE590" s="104"/>
      <c r="DF590" s="104"/>
      <c r="DG590" s="104"/>
      <c r="DH590" s="104"/>
      <c r="DI590" s="104"/>
      <c r="DJ590" s="104"/>
      <c r="DK590" s="104"/>
      <c r="DL590" s="104"/>
      <c r="DM590" s="104"/>
      <c r="DN590" s="104"/>
      <c r="DO590" s="104"/>
      <c r="DP590" s="104"/>
      <c r="DQ590" s="104"/>
      <c r="DR590" s="104"/>
      <c r="DS590" s="104"/>
      <c r="DT590" s="104"/>
      <c r="DU590" s="104"/>
      <c r="DV590" s="104"/>
    </row>
    <row r="591" spans="103:126" ht="12.75" customHeight="1" x14ac:dyDescent="0.15">
      <c r="CY591" s="117"/>
      <c r="CZ591" s="104"/>
      <c r="DA591" s="104"/>
      <c r="DB591" s="104"/>
      <c r="DC591" s="104"/>
      <c r="DD591" s="104"/>
      <c r="DE591" s="104"/>
      <c r="DF591" s="104"/>
      <c r="DG591" s="104"/>
      <c r="DH591" s="104"/>
      <c r="DI591" s="104"/>
      <c r="DJ591" s="104"/>
      <c r="DK591" s="104"/>
      <c r="DL591" s="104"/>
      <c r="DM591" s="104"/>
      <c r="DN591" s="104"/>
      <c r="DO591" s="104"/>
      <c r="DP591" s="104"/>
      <c r="DQ591" s="104"/>
      <c r="DR591" s="104"/>
      <c r="DS591" s="104"/>
      <c r="DT591" s="104"/>
      <c r="DU591" s="104"/>
      <c r="DV591" s="104"/>
    </row>
    <row r="592" spans="103:126" ht="12.75" customHeight="1" x14ac:dyDescent="0.15">
      <c r="CY592" s="117"/>
      <c r="CZ592" s="104"/>
      <c r="DA592" s="104"/>
      <c r="DB592" s="104"/>
      <c r="DC592" s="104"/>
      <c r="DD592" s="104"/>
      <c r="DE592" s="104"/>
      <c r="DF592" s="104"/>
      <c r="DG592" s="104"/>
      <c r="DH592" s="104"/>
      <c r="DI592" s="104"/>
      <c r="DJ592" s="104"/>
      <c r="DK592" s="104"/>
      <c r="DL592" s="104"/>
      <c r="DM592" s="104"/>
      <c r="DN592" s="104"/>
      <c r="DO592" s="104"/>
      <c r="DP592" s="104"/>
      <c r="DQ592" s="104"/>
      <c r="DR592" s="104"/>
      <c r="DS592" s="104"/>
      <c r="DT592" s="104"/>
      <c r="DU592" s="104"/>
      <c r="DV592" s="104"/>
    </row>
    <row r="593" spans="103:126" ht="12.75" customHeight="1" x14ac:dyDescent="0.15">
      <c r="CY593" s="117"/>
      <c r="CZ593" s="104"/>
      <c r="DA593" s="104"/>
      <c r="DB593" s="104"/>
      <c r="DC593" s="104"/>
      <c r="DD593" s="104"/>
      <c r="DE593" s="104"/>
      <c r="DF593" s="104"/>
      <c r="DG593" s="104"/>
      <c r="DH593" s="104"/>
      <c r="DI593" s="104"/>
      <c r="DJ593" s="104"/>
      <c r="DK593" s="104"/>
      <c r="DL593" s="104"/>
      <c r="DM593" s="104"/>
      <c r="DN593" s="104"/>
      <c r="DO593" s="104"/>
      <c r="DP593" s="104"/>
      <c r="DQ593" s="104"/>
      <c r="DR593" s="104"/>
      <c r="DS593" s="104"/>
      <c r="DT593" s="104"/>
      <c r="DU593" s="104"/>
      <c r="DV593" s="104"/>
    </row>
    <row r="594" spans="103:126" ht="12.75" customHeight="1" x14ac:dyDescent="0.15">
      <c r="CY594" s="117"/>
      <c r="CZ594" s="104"/>
      <c r="DA594" s="104"/>
      <c r="DB594" s="104"/>
      <c r="DC594" s="104"/>
      <c r="DD594" s="104"/>
      <c r="DE594" s="104"/>
      <c r="DF594" s="104"/>
      <c r="DG594" s="104"/>
      <c r="DH594" s="104"/>
      <c r="DI594" s="104"/>
      <c r="DJ594" s="104"/>
      <c r="DK594" s="104"/>
      <c r="DL594" s="104"/>
      <c r="DM594" s="104"/>
      <c r="DN594" s="104"/>
      <c r="DO594" s="104"/>
      <c r="DP594" s="104"/>
      <c r="DQ594" s="104"/>
      <c r="DR594" s="104"/>
      <c r="DS594" s="104"/>
      <c r="DT594" s="104"/>
      <c r="DU594" s="104"/>
      <c r="DV594" s="104"/>
    </row>
    <row r="595" spans="103:126" ht="12.75" customHeight="1" x14ac:dyDescent="0.15">
      <c r="CY595" s="117"/>
      <c r="CZ595" s="104"/>
      <c r="DA595" s="104"/>
      <c r="DB595" s="104"/>
      <c r="DC595" s="104"/>
      <c r="DD595" s="104"/>
      <c r="DE595" s="104"/>
      <c r="DF595" s="104"/>
      <c r="DG595" s="104"/>
      <c r="DH595" s="104"/>
      <c r="DI595" s="104"/>
      <c r="DJ595" s="104"/>
      <c r="DK595" s="104"/>
      <c r="DL595" s="104"/>
      <c r="DM595" s="104"/>
      <c r="DN595" s="104"/>
      <c r="DO595" s="104"/>
      <c r="DP595" s="104"/>
      <c r="DQ595" s="104"/>
      <c r="DR595" s="104"/>
      <c r="DS595" s="104"/>
      <c r="DT595" s="104"/>
      <c r="DU595" s="104"/>
      <c r="DV595" s="104"/>
    </row>
    <row r="596" spans="103:126" ht="12.75" customHeight="1" x14ac:dyDescent="0.15">
      <c r="CY596" s="117"/>
      <c r="CZ596" s="104"/>
      <c r="DA596" s="104"/>
      <c r="DB596" s="104"/>
      <c r="DC596" s="104"/>
      <c r="DD596" s="104"/>
      <c r="DE596" s="104"/>
      <c r="DF596" s="104"/>
      <c r="DG596" s="104"/>
      <c r="DH596" s="104"/>
      <c r="DI596" s="104"/>
      <c r="DJ596" s="104"/>
      <c r="DK596" s="104"/>
      <c r="DL596" s="104"/>
      <c r="DM596" s="104"/>
      <c r="DN596" s="104"/>
      <c r="DO596" s="104"/>
      <c r="DP596" s="104"/>
      <c r="DQ596" s="104"/>
      <c r="DR596" s="104"/>
      <c r="DS596" s="104"/>
      <c r="DT596" s="104"/>
      <c r="DU596" s="104"/>
      <c r="DV596" s="104"/>
    </row>
    <row r="597" spans="103:126" ht="12.75" customHeight="1" x14ac:dyDescent="0.15">
      <c r="CY597" s="117"/>
      <c r="CZ597" s="104"/>
      <c r="DA597" s="104"/>
      <c r="DB597" s="104"/>
      <c r="DC597" s="104"/>
      <c r="DD597" s="104"/>
      <c r="DE597" s="104"/>
      <c r="DF597" s="104"/>
      <c r="DG597" s="104"/>
      <c r="DH597" s="104"/>
      <c r="DI597" s="104"/>
      <c r="DJ597" s="104"/>
      <c r="DK597" s="104"/>
      <c r="DL597" s="104"/>
      <c r="DM597" s="104"/>
      <c r="DN597" s="104"/>
      <c r="DO597" s="104"/>
      <c r="DP597" s="104"/>
      <c r="DQ597" s="104"/>
      <c r="DR597" s="104"/>
      <c r="DS597" s="104"/>
      <c r="DT597" s="104"/>
      <c r="DU597" s="104"/>
      <c r="DV597" s="104"/>
    </row>
    <row r="598" spans="103:126" ht="12.75" customHeight="1" x14ac:dyDescent="0.15">
      <c r="CY598" s="117"/>
      <c r="CZ598" s="104"/>
      <c r="DA598" s="104"/>
      <c r="DB598" s="104"/>
      <c r="DC598" s="104"/>
      <c r="DD598" s="104"/>
      <c r="DE598" s="104"/>
      <c r="DF598" s="104"/>
      <c r="DG598" s="104"/>
      <c r="DH598" s="104"/>
      <c r="DI598" s="104"/>
      <c r="DJ598" s="104"/>
      <c r="DK598" s="104"/>
      <c r="DL598" s="104"/>
      <c r="DM598" s="104"/>
      <c r="DN598" s="104"/>
      <c r="DO598" s="104"/>
      <c r="DP598" s="104"/>
      <c r="DQ598" s="104"/>
      <c r="DR598" s="104"/>
      <c r="DS598" s="104"/>
      <c r="DT598" s="104"/>
      <c r="DU598" s="104"/>
      <c r="DV598" s="104"/>
    </row>
    <row r="599" spans="103:126" ht="12.75" customHeight="1" x14ac:dyDescent="0.15">
      <c r="CY599" s="117"/>
      <c r="CZ599" s="104"/>
      <c r="DA599" s="104"/>
      <c r="DB599" s="104"/>
      <c r="DC599" s="104"/>
      <c r="DD599" s="104"/>
      <c r="DE599" s="104"/>
      <c r="DF599" s="104"/>
      <c r="DG599" s="104"/>
      <c r="DH599" s="104"/>
      <c r="DI599" s="104"/>
      <c r="DJ599" s="104"/>
      <c r="DK599" s="104"/>
      <c r="DL599" s="104"/>
      <c r="DM599" s="104"/>
      <c r="DN599" s="104"/>
      <c r="DO599" s="104"/>
      <c r="DP599" s="104"/>
      <c r="DQ599" s="104"/>
      <c r="DR599" s="104"/>
      <c r="DS599" s="104"/>
      <c r="DT599" s="104"/>
      <c r="DU599" s="104"/>
      <c r="DV599" s="104"/>
    </row>
    <row r="600" spans="103:126" ht="12.75" customHeight="1" x14ac:dyDescent="0.15">
      <c r="CY600" s="117"/>
      <c r="CZ600" s="104"/>
      <c r="DA600" s="104"/>
      <c r="DB600" s="104"/>
      <c r="DC600" s="104"/>
      <c r="DD600" s="104"/>
      <c r="DE600" s="104"/>
      <c r="DF600" s="104"/>
      <c r="DG600" s="104"/>
      <c r="DH600" s="104"/>
      <c r="DI600" s="104"/>
      <c r="DJ600" s="104"/>
      <c r="DK600" s="104"/>
      <c r="DL600" s="104"/>
      <c r="DM600" s="104"/>
      <c r="DN600" s="104"/>
      <c r="DO600" s="104"/>
      <c r="DP600" s="104"/>
      <c r="DQ600" s="104"/>
      <c r="DR600" s="104"/>
      <c r="DS600" s="104"/>
      <c r="DT600" s="104"/>
      <c r="DU600" s="104"/>
      <c r="DV600" s="104"/>
    </row>
    <row r="601" spans="103:126" ht="12.75" customHeight="1" x14ac:dyDescent="0.15">
      <c r="CY601" s="117"/>
      <c r="CZ601" s="104"/>
      <c r="DA601" s="104"/>
      <c r="DB601" s="104"/>
      <c r="DC601" s="104"/>
      <c r="DD601" s="104"/>
      <c r="DE601" s="104"/>
      <c r="DF601" s="104"/>
      <c r="DG601" s="104"/>
      <c r="DH601" s="104"/>
      <c r="DI601" s="104"/>
      <c r="DJ601" s="104"/>
      <c r="DK601" s="104"/>
      <c r="DL601" s="104"/>
      <c r="DM601" s="104"/>
      <c r="DN601" s="104"/>
      <c r="DO601" s="104"/>
      <c r="DP601" s="104"/>
      <c r="DQ601" s="104"/>
      <c r="DR601" s="104"/>
      <c r="DS601" s="104"/>
      <c r="DT601" s="104"/>
      <c r="DU601" s="104"/>
      <c r="DV601" s="104"/>
    </row>
    <row r="602" spans="103:126" ht="12.75" customHeight="1" x14ac:dyDescent="0.15">
      <c r="CY602" s="117"/>
      <c r="CZ602" s="104"/>
      <c r="DA602" s="104"/>
      <c r="DB602" s="104"/>
      <c r="DC602" s="104"/>
      <c r="DD602" s="104"/>
      <c r="DE602" s="104"/>
      <c r="DF602" s="104"/>
      <c r="DG602" s="104"/>
      <c r="DH602" s="104"/>
      <c r="DI602" s="104"/>
      <c r="DJ602" s="104"/>
      <c r="DK602" s="104"/>
      <c r="DL602" s="104"/>
      <c r="DM602" s="104"/>
      <c r="DN602" s="104"/>
      <c r="DO602" s="104"/>
      <c r="DP602" s="104"/>
      <c r="DQ602" s="104"/>
      <c r="DR602" s="104"/>
      <c r="DS602" s="104"/>
      <c r="DT602" s="104"/>
      <c r="DU602" s="104"/>
      <c r="DV602" s="104"/>
    </row>
    <row r="603" spans="103:126" ht="12.75" customHeight="1" x14ac:dyDescent="0.15">
      <c r="CY603" s="117"/>
      <c r="CZ603" s="104"/>
      <c r="DA603" s="104"/>
      <c r="DB603" s="104"/>
      <c r="DC603" s="104"/>
      <c r="DD603" s="104"/>
      <c r="DE603" s="104"/>
      <c r="DF603" s="104"/>
      <c r="DG603" s="104"/>
      <c r="DH603" s="104"/>
      <c r="DI603" s="104"/>
      <c r="DJ603" s="104"/>
      <c r="DK603" s="104"/>
      <c r="DL603" s="104"/>
      <c r="DM603" s="104"/>
      <c r="DN603" s="104"/>
      <c r="DO603" s="104"/>
      <c r="DP603" s="104"/>
      <c r="DQ603" s="104"/>
      <c r="DR603" s="104"/>
      <c r="DS603" s="104"/>
      <c r="DT603" s="104"/>
      <c r="DU603" s="104"/>
      <c r="DV603" s="104"/>
    </row>
    <row r="604" spans="103:126" ht="12.75" customHeight="1" x14ac:dyDescent="0.15">
      <c r="CY604" s="117"/>
      <c r="CZ604" s="104"/>
      <c r="DA604" s="104"/>
      <c r="DB604" s="104"/>
      <c r="DC604" s="104"/>
      <c r="DD604" s="104"/>
      <c r="DE604" s="104"/>
      <c r="DF604" s="104"/>
      <c r="DG604" s="104"/>
      <c r="DH604" s="104"/>
      <c r="DI604" s="104"/>
      <c r="DJ604" s="104"/>
      <c r="DK604" s="104"/>
      <c r="DL604" s="104"/>
      <c r="DM604" s="104"/>
      <c r="DN604" s="104"/>
      <c r="DO604" s="104"/>
      <c r="DP604" s="104"/>
      <c r="DQ604" s="104"/>
      <c r="DR604" s="104"/>
      <c r="DS604" s="104"/>
      <c r="DT604" s="104"/>
      <c r="DU604" s="104"/>
      <c r="DV604" s="104"/>
    </row>
    <row r="605" spans="103:126" ht="12.75" customHeight="1" x14ac:dyDescent="0.15">
      <c r="CY605" s="117"/>
      <c r="CZ605" s="104"/>
      <c r="DA605" s="104"/>
      <c r="DB605" s="104"/>
      <c r="DC605" s="104"/>
      <c r="DD605" s="104"/>
      <c r="DE605" s="104"/>
      <c r="DF605" s="104"/>
      <c r="DG605" s="104"/>
      <c r="DH605" s="104"/>
      <c r="DI605" s="104"/>
      <c r="DJ605" s="104"/>
      <c r="DK605" s="104"/>
      <c r="DL605" s="104"/>
      <c r="DM605" s="104"/>
      <c r="DN605" s="104"/>
      <c r="DO605" s="104"/>
      <c r="DP605" s="104"/>
      <c r="DQ605" s="104"/>
      <c r="DR605" s="104"/>
      <c r="DS605" s="104"/>
      <c r="DT605" s="104"/>
      <c r="DU605" s="104"/>
      <c r="DV605" s="104"/>
    </row>
    <row r="606" spans="103:126" ht="12.75" customHeight="1" x14ac:dyDescent="0.15">
      <c r="CY606" s="117"/>
      <c r="CZ606" s="104"/>
      <c r="DA606" s="104"/>
      <c r="DB606" s="104"/>
      <c r="DC606" s="104"/>
      <c r="DD606" s="104"/>
      <c r="DE606" s="104"/>
      <c r="DF606" s="104"/>
      <c r="DG606" s="104"/>
      <c r="DH606" s="104"/>
      <c r="DI606" s="104"/>
      <c r="DJ606" s="104"/>
      <c r="DK606" s="104"/>
      <c r="DL606" s="104"/>
      <c r="DM606" s="104"/>
      <c r="DN606" s="104"/>
      <c r="DO606" s="104"/>
      <c r="DP606" s="104"/>
      <c r="DQ606" s="104"/>
      <c r="DR606" s="104"/>
      <c r="DS606" s="104"/>
      <c r="DT606" s="104"/>
      <c r="DU606" s="104"/>
      <c r="DV606" s="104"/>
    </row>
    <row r="607" spans="103:126" ht="12.75" customHeight="1" x14ac:dyDescent="0.15">
      <c r="CY607" s="117"/>
      <c r="CZ607" s="104"/>
      <c r="DA607" s="104"/>
      <c r="DB607" s="104"/>
      <c r="DC607" s="104"/>
      <c r="DD607" s="104"/>
      <c r="DE607" s="104"/>
      <c r="DF607" s="104"/>
      <c r="DG607" s="104"/>
      <c r="DH607" s="104"/>
      <c r="DI607" s="104"/>
      <c r="DJ607" s="104"/>
      <c r="DK607" s="104"/>
      <c r="DL607" s="104"/>
      <c r="DM607" s="104"/>
      <c r="DN607" s="104"/>
      <c r="DO607" s="104"/>
      <c r="DP607" s="104"/>
      <c r="DQ607" s="104"/>
      <c r="DR607" s="104"/>
      <c r="DS607" s="104"/>
      <c r="DT607" s="104"/>
      <c r="DU607" s="104"/>
      <c r="DV607" s="104"/>
    </row>
    <row r="608" spans="103:126" ht="12.75" customHeight="1" x14ac:dyDescent="0.15">
      <c r="CY608" s="117"/>
      <c r="CZ608" s="104"/>
      <c r="DA608" s="104"/>
      <c r="DB608" s="104"/>
      <c r="DC608" s="104"/>
      <c r="DD608" s="104"/>
      <c r="DE608" s="104"/>
      <c r="DF608" s="104"/>
      <c r="DG608" s="104"/>
      <c r="DH608" s="104"/>
      <c r="DI608" s="104"/>
      <c r="DJ608" s="104"/>
      <c r="DK608" s="104"/>
      <c r="DL608" s="104"/>
      <c r="DM608" s="104"/>
      <c r="DN608" s="104"/>
      <c r="DO608" s="104"/>
      <c r="DP608" s="104"/>
      <c r="DQ608" s="104"/>
      <c r="DR608" s="104"/>
      <c r="DS608" s="104"/>
      <c r="DT608" s="104"/>
      <c r="DU608" s="104"/>
      <c r="DV608" s="104"/>
    </row>
    <row r="609" spans="103:126" ht="12.75" customHeight="1" x14ac:dyDescent="0.15">
      <c r="CY609" s="117"/>
      <c r="CZ609" s="104"/>
      <c r="DA609" s="104"/>
      <c r="DB609" s="104"/>
      <c r="DC609" s="104"/>
      <c r="DD609" s="104"/>
      <c r="DE609" s="104"/>
      <c r="DF609" s="104"/>
      <c r="DG609" s="104"/>
      <c r="DH609" s="104"/>
      <c r="DI609" s="104"/>
      <c r="DJ609" s="104"/>
      <c r="DK609" s="104"/>
      <c r="DL609" s="104"/>
      <c r="DM609" s="104"/>
      <c r="DN609" s="104"/>
      <c r="DO609" s="104"/>
      <c r="DP609" s="104"/>
      <c r="DQ609" s="104"/>
      <c r="DR609" s="104"/>
      <c r="DS609" s="104"/>
      <c r="DT609" s="104"/>
      <c r="DU609" s="104"/>
      <c r="DV609" s="104"/>
    </row>
    <row r="610" spans="103:126" ht="12.75" customHeight="1" x14ac:dyDescent="0.15">
      <c r="CY610" s="117"/>
      <c r="CZ610" s="104"/>
      <c r="DA610" s="104"/>
      <c r="DB610" s="104"/>
      <c r="DC610" s="104"/>
      <c r="DD610" s="104"/>
      <c r="DE610" s="104"/>
      <c r="DF610" s="104"/>
      <c r="DG610" s="104"/>
      <c r="DH610" s="104"/>
      <c r="DI610" s="104"/>
      <c r="DJ610" s="104"/>
      <c r="DK610" s="104"/>
      <c r="DL610" s="104"/>
      <c r="DM610" s="104"/>
      <c r="DN610" s="104"/>
      <c r="DO610" s="104"/>
      <c r="DP610" s="104"/>
      <c r="DQ610" s="104"/>
      <c r="DR610" s="104"/>
      <c r="DS610" s="104"/>
      <c r="DT610" s="104"/>
      <c r="DU610" s="104"/>
      <c r="DV610" s="104"/>
    </row>
    <row r="611" spans="103:126" ht="12.75" customHeight="1" x14ac:dyDescent="0.15">
      <c r="CY611" s="117"/>
      <c r="CZ611" s="104"/>
      <c r="DA611" s="104"/>
      <c r="DB611" s="104"/>
      <c r="DC611" s="104"/>
      <c r="DD611" s="104"/>
      <c r="DE611" s="104"/>
      <c r="DF611" s="104"/>
      <c r="DG611" s="104"/>
      <c r="DH611" s="104"/>
      <c r="DI611" s="104"/>
      <c r="DJ611" s="104"/>
      <c r="DK611" s="104"/>
      <c r="DL611" s="104"/>
      <c r="DM611" s="104"/>
      <c r="DN611" s="104"/>
      <c r="DO611" s="104"/>
      <c r="DP611" s="104"/>
      <c r="DQ611" s="104"/>
      <c r="DR611" s="104"/>
      <c r="DS611" s="104"/>
      <c r="DT611" s="104"/>
      <c r="DU611" s="104"/>
      <c r="DV611" s="104"/>
    </row>
    <row r="612" spans="103:126" ht="12.75" customHeight="1" x14ac:dyDescent="0.15">
      <c r="CY612" s="117"/>
      <c r="CZ612" s="104"/>
      <c r="DA612" s="104"/>
      <c r="DB612" s="104"/>
      <c r="DC612" s="104"/>
      <c r="DD612" s="104"/>
      <c r="DE612" s="104"/>
      <c r="DF612" s="104"/>
      <c r="DG612" s="104"/>
      <c r="DH612" s="104"/>
      <c r="DI612" s="104"/>
      <c r="DJ612" s="104"/>
      <c r="DK612" s="104"/>
      <c r="DL612" s="104"/>
      <c r="DM612" s="104"/>
      <c r="DN612" s="104"/>
      <c r="DO612" s="104"/>
      <c r="DP612" s="104"/>
      <c r="DQ612" s="104"/>
      <c r="DR612" s="104"/>
      <c r="DS612" s="104"/>
      <c r="DT612" s="104"/>
      <c r="DU612" s="104"/>
      <c r="DV612" s="104"/>
    </row>
    <row r="613" spans="103:126" ht="12.75" customHeight="1" x14ac:dyDescent="0.15">
      <c r="CY613" s="117"/>
      <c r="CZ613" s="104"/>
      <c r="DA613" s="104"/>
      <c r="DB613" s="104"/>
      <c r="DC613" s="104"/>
      <c r="DD613" s="104"/>
      <c r="DE613" s="104"/>
      <c r="DF613" s="104"/>
      <c r="DG613" s="104"/>
      <c r="DH613" s="104"/>
      <c r="DI613" s="104"/>
      <c r="DJ613" s="104"/>
      <c r="DK613" s="104"/>
      <c r="DL613" s="104"/>
      <c r="DM613" s="104"/>
      <c r="DN613" s="104"/>
      <c r="DO613" s="104"/>
      <c r="DP613" s="104"/>
      <c r="DQ613" s="104"/>
      <c r="DR613" s="104"/>
      <c r="DS613" s="104"/>
      <c r="DT613" s="104"/>
      <c r="DU613" s="104"/>
      <c r="DV613" s="104"/>
    </row>
    <row r="614" spans="103:126" ht="12.75" customHeight="1" x14ac:dyDescent="0.15">
      <c r="CY614" s="117"/>
      <c r="CZ614" s="104"/>
      <c r="DA614" s="104"/>
      <c r="DB614" s="104"/>
      <c r="DC614" s="104"/>
      <c r="DD614" s="104"/>
      <c r="DE614" s="104"/>
      <c r="DF614" s="104"/>
      <c r="DG614" s="104"/>
      <c r="DH614" s="104"/>
      <c r="DI614" s="104"/>
      <c r="DJ614" s="104"/>
      <c r="DK614" s="104"/>
      <c r="DL614" s="104"/>
      <c r="DM614" s="104"/>
      <c r="DN614" s="104"/>
      <c r="DO614" s="104"/>
      <c r="DP614" s="104"/>
      <c r="DQ614" s="104"/>
      <c r="DR614" s="104"/>
      <c r="DS614" s="104"/>
      <c r="DT614" s="104"/>
      <c r="DU614" s="104"/>
      <c r="DV614" s="104"/>
    </row>
    <row r="615" spans="103:126" ht="12.75" customHeight="1" x14ac:dyDescent="0.15">
      <c r="CY615" s="117"/>
      <c r="CZ615" s="104"/>
      <c r="DA615" s="104"/>
      <c r="DB615" s="104"/>
      <c r="DC615" s="104"/>
      <c r="DD615" s="104"/>
      <c r="DE615" s="104"/>
      <c r="DF615" s="104"/>
      <c r="DG615" s="104"/>
      <c r="DH615" s="104"/>
      <c r="DI615" s="104"/>
      <c r="DJ615" s="104"/>
      <c r="DK615" s="104"/>
      <c r="DL615" s="104"/>
      <c r="DM615" s="104"/>
      <c r="DN615" s="104"/>
      <c r="DO615" s="104"/>
      <c r="DP615" s="104"/>
      <c r="DQ615" s="104"/>
      <c r="DR615" s="104"/>
      <c r="DS615" s="104"/>
      <c r="DT615" s="104"/>
      <c r="DU615" s="104"/>
      <c r="DV615" s="104"/>
    </row>
    <row r="616" spans="103:126" ht="12.75" customHeight="1" x14ac:dyDescent="0.15">
      <c r="CY616" s="117"/>
      <c r="CZ616" s="104"/>
      <c r="DA616" s="104"/>
      <c r="DB616" s="104"/>
      <c r="DC616" s="104"/>
      <c r="DD616" s="104"/>
      <c r="DE616" s="104"/>
      <c r="DF616" s="104"/>
      <c r="DG616" s="104"/>
      <c r="DH616" s="104"/>
      <c r="DI616" s="104"/>
      <c r="DJ616" s="104"/>
      <c r="DK616" s="104"/>
      <c r="DL616" s="104"/>
      <c r="DM616" s="104"/>
      <c r="DN616" s="104"/>
      <c r="DO616" s="104"/>
      <c r="DP616" s="104"/>
      <c r="DQ616" s="104"/>
      <c r="DR616" s="104"/>
      <c r="DS616" s="104"/>
      <c r="DT616" s="104"/>
      <c r="DU616" s="104"/>
      <c r="DV616" s="104"/>
    </row>
    <row r="617" spans="103:126" ht="12.75" customHeight="1" x14ac:dyDescent="0.15">
      <c r="CY617" s="117"/>
      <c r="CZ617" s="104"/>
      <c r="DA617" s="104"/>
      <c r="DB617" s="104"/>
      <c r="DC617" s="104"/>
      <c r="DD617" s="104"/>
      <c r="DE617" s="104"/>
      <c r="DF617" s="104"/>
      <c r="DG617" s="104"/>
      <c r="DH617" s="104"/>
      <c r="DI617" s="104"/>
      <c r="DJ617" s="104"/>
      <c r="DK617" s="104"/>
      <c r="DL617" s="104"/>
      <c r="DM617" s="104"/>
      <c r="DN617" s="104"/>
      <c r="DO617" s="104"/>
      <c r="DP617" s="104"/>
      <c r="DQ617" s="104"/>
      <c r="DR617" s="104"/>
      <c r="DS617" s="104"/>
      <c r="DT617" s="104"/>
      <c r="DU617" s="104"/>
      <c r="DV617" s="104"/>
    </row>
    <row r="618" spans="103:126" ht="12.75" customHeight="1" x14ac:dyDescent="0.15">
      <c r="CY618" s="117"/>
      <c r="CZ618" s="104"/>
      <c r="DA618" s="104"/>
      <c r="DB618" s="104"/>
      <c r="DC618" s="104"/>
      <c r="DD618" s="104"/>
      <c r="DE618" s="104"/>
      <c r="DF618" s="104"/>
      <c r="DG618" s="104"/>
      <c r="DH618" s="104"/>
      <c r="DI618" s="104"/>
      <c r="DJ618" s="104"/>
      <c r="DK618" s="104"/>
      <c r="DL618" s="104"/>
      <c r="DM618" s="104"/>
      <c r="DN618" s="104"/>
      <c r="DO618" s="104"/>
      <c r="DP618" s="104"/>
      <c r="DQ618" s="104"/>
      <c r="DR618" s="104"/>
      <c r="DS618" s="104"/>
      <c r="DT618" s="104"/>
      <c r="DU618" s="104"/>
      <c r="DV618" s="104"/>
    </row>
    <row r="619" spans="103:126" ht="12.75" customHeight="1" x14ac:dyDescent="0.15">
      <c r="CY619" s="117"/>
      <c r="CZ619" s="104"/>
      <c r="DA619" s="104"/>
      <c r="DB619" s="104"/>
      <c r="DC619" s="104"/>
      <c r="DD619" s="104"/>
      <c r="DE619" s="104"/>
      <c r="DF619" s="104"/>
      <c r="DG619" s="104"/>
      <c r="DH619" s="104"/>
      <c r="DI619" s="104"/>
      <c r="DJ619" s="104"/>
      <c r="DK619" s="104"/>
      <c r="DL619" s="104"/>
      <c r="DM619" s="104"/>
      <c r="DN619" s="104"/>
      <c r="DO619" s="104"/>
      <c r="DP619" s="104"/>
      <c r="DQ619" s="104"/>
      <c r="DR619" s="104"/>
      <c r="DS619" s="104"/>
      <c r="DT619" s="104"/>
      <c r="DU619" s="104"/>
      <c r="DV619" s="104"/>
    </row>
    <row r="620" spans="103:126" ht="12.75" customHeight="1" x14ac:dyDescent="0.15">
      <c r="CY620" s="117"/>
      <c r="CZ620" s="104"/>
      <c r="DA620" s="104"/>
      <c r="DB620" s="104"/>
      <c r="DC620" s="104"/>
      <c r="DD620" s="104"/>
      <c r="DE620" s="104"/>
      <c r="DF620" s="104"/>
      <c r="DG620" s="104"/>
      <c r="DH620" s="104"/>
      <c r="DI620" s="104"/>
      <c r="DJ620" s="104"/>
      <c r="DK620" s="104"/>
      <c r="DL620" s="104"/>
      <c r="DM620" s="104"/>
      <c r="DN620" s="104"/>
      <c r="DO620" s="104"/>
      <c r="DP620" s="104"/>
      <c r="DQ620" s="104"/>
      <c r="DR620" s="104"/>
      <c r="DS620" s="104"/>
      <c r="DT620" s="104"/>
      <c r="DU620" s="104"/>
      <c r="DV620" s="104"/>
    </row>
    <row r="621" spans="103:126" ht="12.75" customHeight="1" x14ac:dyDescent="0.15">
      <c r="CY621" s="117"/>
      <c r="CZ621" s="104"/>
      <c r="DA621" s="104"/>
      <c r="DB621" s="104"/>
      <c r="DC621" s="104"/>
      <c r="DD621" s="104"/>
      <c r="DE621" s="104"/>
      <c r="DF621" s="104"/>
      <c r="DG621" s="104"/>
      <c r="DH621" s="104"/>
      <c r="DI621" s="104"/>
      <c r="DJ621" s="104"/>
      <c r="DK621" s="104"/>
      <c r="DL621" s="104"/>
      <c r="DM621" s="104"/>
      <c r="DN621" s="104"/>
      <c r="DO621" s="104"/>
      <c r="DP621" s="104"/>
      <c r="DQ621" s="104"/>
      <c r="DR621" s="104"/>
      <c r="DS621" s="104"/>
      <c r="DT621" s="104"/>
      <c r="DU621" s="104"/>
      <c r="DV621" s="104"/>
    </row>
    <row r="622" spans="103:126" ht="12.75" customHeight="1" x14ac:dyDescent="0.15">
      <c r="CY622" s="117"/>
      <c r="CZ622" s="104"/>
      <c r="DA622" s="104"/>
      <c r="DB622" s="104"/>
      <c r="DC622" s="104"/>
      <c r="DD622" s="104"/>
      <c r="DE622" s="104"/>
      <c r="DF622" s="104"/>
      <c r="DG622" s="104"/>
      <c r="DH622" s="104"/>
      <c r="DI622" s="104"/>
      <c r="DJ622" s="104"/>
      <c r="DK622" s="104"/>
      <c r="DL622" s="104"/>
      <c r="DM622" s="104"/>
      <c r="DN622" s="104"/>
      <c r="DO622" s="104"/>
      <c r="DP622" s="104"/>
      <c r="DQ622" s="104"/>
      <c r="DR622" s="104"/>
      <c r="DS622" s="104"/>
      <c r="DT622" s="104"/>
      <c r="DU622" s="104"/>
      <c r="DV622" s="104"/>
    </row>
    <row r="623" spans="103:126" ht="12.75" customHeight="1" x14ac:dyDescent="0.15">
      <c r="CY623" s="117"/>
      <c r="CZ623" s="104"/>
      <c r="DA623" s="104"/>
      <c r="DB623" s="104"/>
      <c r="DC623" s="104"/>
      <c r="DD623" s="104"/>
      <c r="DE623" s="104"/>
      <c r="DF623" s="104"/>
      <c r="DG623" s="104"/>
      <c r="DH623" s="104"/>
      <c r="DI623" s="104"/>
      <c r="DJ623" s="104"/>
      <c r="DK623" s="104"/>
      <c r="DL623" s="104"/>
      <c r="DM623" s="104"/>
      <c r="DN623" s="104"/>
      <c r="DO623" s="104"/>
      <c r="DP623" s="104"/>
      <c r="DQ623" s="104"/>
      <c r="DR623" s="104"/>
      <c r="DS623" s="104"/>
      <c r="DT623" s="104"/>
      <c r="DU623" s="104"/>
      <c r="DV623" s="104"/>
    </row>
    <row r="624" spans="103:126" ht="12.75" customHeight="1" x14ac:dyDescent="0.15">
      <c r="CY624" s="117"/>
      <c r="CZ624" s="104"/>
      <c r="DA624" s="104"/>
      <c r="DB624" s="104"/>
      <c r="DC624" s="104"/>
      <c r="DD624" s="104"/>
      <c r="DE624" s="104"/>
      <c r="DF624" s="104"/>
      <c r="DG624" s="104"/>
      <c r="DH624" s="104"/>
      <c r="DI624" s="104"/>
      <c r="DJ624" s="104"/>
      <c r="DK624" s="104"/>
      <c r="DL624" s="104"/>
      <c r="DM624" s="104"/>
      <c r="DN624" s="104"/>
      <c r="DO624" s="104"/>
      <c r="DP624" s="104"/>
      <c r="DQ624" s="104"/>
      <c r="DR624" s="104"/>
      <c r="DS624" s="104"/>
      <c r="DT624" s="104"/>
      <c r="DU624" s="104"/>
      <c r="DV624" s="104"/>
    </row>
    <row r="625" spans="103:126" ht="12.75" customHeight="1" x14ac:dyDescent="0.15">
      <c r="CY625" s="117"/>
      <c r="CZ625" s="104"/>
      <c r="DA625" s="104"/>
      <c r="DB625" s="104"/>
      <c r="DC625" s="104"/>
      <c r="DD625" s="104"/>
      <c r="DE625" s="104"/>
      <c r="DF625" s="104"/>
      <c r="DG625" s="104"/>
      <c r="DH625" s="104"/>
      <c r="DI625" s="104"/>
      <c r="DJ625" s="104"/>
      <c r="DK625" s="104"/>
      <c r="DL625" s="104"/>
      <c r="DM625" s="104"/>
      <c r="DN625" s="104"/>
      <c r="DO625" s="104"/>
      <c r="DP625" s="104"/>
      <c r="DQ625" s="104"/>
      <c r="DR625" s="104"/>
      <c r="DS625" s="104"/>
      <c r="DT625" s="104"/>
      <c r="DU625" s="104"/>
      <c r="DV625" s="104"/>
    </row>
    <row r="626" spans="103:126" ht="12.75" customHeight="1" x14ac:dyDescent="0.15">
      <c r="CY626" s="117"/>
      <c r="CZ626" s="104"/>
      <c r="DA626" s="104"/>
      <c r="DB626" s="104"/>
      <c r="DC626" s="104"/>
      <c r="DD626" s="104"/>
      <c r="DE626" s="104"/>
      <c r="DF626" s="104"/>
      <c r="DG626" s="104"/>
      <c r="DH626" s="104"/>
      <c r="DI626" s="104"/>
      <c r="DJ626" s="104"/>
      <c r="DK626" s="104"/>
      <c r="DL626" s="104"/>
      <c r="DM626" s="104"/>
      <c r="DN626" s="104"/>
      <c r="DO626" s="104"/>
      <c r="DP626" s="104"/>
      <c r="DQ626" s="104"/>
      <c r="DR626" s="104"/>
      <c r="DS626" s="104"/>
      <c r="DT626" s="104"/>
      <c r="DU626" s="104"/>
      <c r="DV626" s="104"/>
    </row>
    <row r="627" spans="103:126" ht="12.75" customHeight="1" x14ac:dyDescent="0.15">
      <c r="CY627" s="117"/>
      <c r="CZ627" s="104"/>
      <c r="DA627" s="104"/>
      <c r="DB627" s="104"/>
      <c r="DC627" s="104"/>
      <c r="DD627" s="104"/>
      <c r="DE627" s="104"/>
      <c r="DF627" s="104"/>
      <c r="DG627" s="104"/>
      <c r="DH627" s="104"/>
      <c r="DI627" s="104"/>
      <c r="DJ627" s="104"/>
      <c r="DK627" s="104"/>
      <c r="DL627" s="104"/>
      <c r="DM627" s="104"/>
      <c r="DN627" s="104"/>
      <c r="DO627" s="104"/>
      <c r="DP627" s="104"/>
      <c r="DQ627" s="104"/>
      <c r="DR627" s="104"/>
      <c r="DS627" s="104"/>
      <c r="DT627" s="104"/>
      <c r="DU627" s="104"/>
      <c r="DV627" s="104"/>
    </row>
    <row r="628" spans="103:126" ht="12.75" customHeight="1" x14ac:dyDescent="0.15">
      <c r="CY628" s="117"/>
      <c r="CZ628" s="104"/>
      <c r="DA628" s="104"/>
      <c r="DB628" s="104"/>
      <c r="DC628" s="104"/>
      <c r="DD628" s="104"/>
      <c r="DE628" s="104"/>
      <c r="DF628" s="104"/>
      <c r="DG628" s="104"/>
      <c r="DH628" s="104"/>
      <c r="DI628" s="104"/>
      <c r="DJ628" s="104"/>
      <c r="DK628" s="104"/>
      <c r="DL628" s="104"/>
      <c r="DM628" s="104"/>
      <c r="DN628" s="104"/>
      <c r="DO628" s="104"/>
      <c r="DP628" s="104"/>
      <c r="DQ628" s="104"/>
      <c r="DR628" s="104"/>
      <c r="DS628" s="104"/>
      <c r="DT628" s="104"/>
      <c r="DU628" s="104"/>
      <c r="DV628" s="104"/>
    </row>
    <row r="629" spans="103:126" ht="12.75" customHeight="1" x14ac:dyDescent="0.15">
      <c r="CY629" s="117"/>
      <c r="CZ629" s="104"/>
      <c r="DA629" s="104"/>
      <c r="DB629" s="104"/>
      <c r="DC629" s="104"/>
      <c r="DD629" s="104"/>
      <c r="DE629" s="104"/>
      <c r="DF629" s="104"/>
      <c r="DG629" s="104"/>
      <c r="DH629" s="104"/>
      <c r="DI629" s="104"/>
      <c r="DJ629" s="104"/>
      <c r="DK629" s="104"/>
      <c r="DL629" s="104"/>
      <c r="DM629" s="104"/>
      <c r="DN629" s="104"/>
      <c r="DO629" s="104"/>
      <c r="DP629" s="104"/>
      <c r="DQ629" s="104"/>
      <c r="DR629" s="104"/>
      <c r="DS629" s="104"/>
      <c r="DT629" s="104"/>
      <c r="DU629" s="104"/>
      <c r="DV629" s="104"/>
    </row>
    <row r="630" spans="103:126" ht="12.75" customHeight="1" x14ac:dyDescent="0.15">
      <c r="CY630" s="117"/>
      <c r="CZ630" s="104"/>
      <c r="DA630" s="104"/>
      <c r="DB630" s="104"/>
      <c r="DC630" s="104"/>
      <c r="DD630" s="104"/>
      <c r="DE630" s="104"/>
      <c r="DF630" s="104"/>
      <c r="DG630" s="104"/>
      <c r="DH630" s="104"/>
      <c r="DI630" s="104"/>
      <c r="DJ630" s="104"/>
      <c r="DK630" s="104"/>
      <c r="DL630" s="104"/>
      <c r="DM630" s="104"/>
      <c r="DN630" s="104"/>
      <c r="DO630" s="104"/>
      <c r="DP630" s="104"/>
      <c r="DQ630" s="104"/>
      <c r="DR630" s="104"/>
      <c r="DS630" s="104"/>
      <c r="DT630" s="104"/>
      <c r="DU630" s="104"/>
      <c r="DV630" s="104"/>
    </row>
    <row r="631" spans="103:126" ht="12.75" customHeight="1" x14ac:dyDescent="0.15">
      <c r="CY631" s="117"/>
      <c r="CZ631" s="104"/>
      <c r="DA631" s="104"/>
      <c r="DB631" s="104"/>
      <c r="DC631" s="104"/>
      <c r="DD631" s="104"/>
      <c r="DE631" s="104"/>
      <c r="DF631" s="104"/>
      <c r="DG631" s="104"/>
      <c r="DH631" s="104"/>
      <c r="DI631" s="104"/>
      <c r="DJ631" s="104"/>
      <c r="DK631" s="104"/>
      <c r="DL631" s="104"/>
      <c r="DM631" s="104"/>
      <c r="DN631" s="104"/>
      <c r="DO631" s="104"/>
      <c r="DP631" s="104"/>
      <c r="DQ631" s="104"/>
      <c r="DR631" s="104"/>
      <c r="DS631" s="104"/>
      <c r="DT631" s="104"/>
      <c r="DU631" s="104"/>
      <c r="DV631" s="104"/>
    </row>
    <row r="632" spans="103:126" ht="12.75" customHeight="1" x14ac:dyDescent="0.15">
      <c r="CY632" s="117"/>
      <c r="CZ632" s="104"/>
      <c r="DA632" s="104"/>
      <c r="DB632" s="104"/>
      <c r="DC632" s="104"/>
      <c r="DD632" s="104"/>
      <c r="DE632" s="104"/>
      <c r="DF632" s="104"/>
      <c r="DG632" s="104"/>
      <c r="DH632" s="104"/>
      <c r="DI632" s="104"/>
      <c r="DJ632" s="104"/>
      <c r="DK632" s="104"/>
      <c r="DL632" s="104"/>
      <c r="DM632" s="104"/>
      <c r="DN632" s="104"/>
      <c r="DO632" s="104"/>
      <c r="DP632" s="104"/>
      <c r="DQ632" s="104"/>
      <c r="DR632" s="104"/>
      <c r="DS632" s="104"/>
      <c r="DT632" s="104"/>
      <c r="DU632" s="104"/>
      <c r="DV632" s="104"/>
    </row>
    <row r="633" spans="103:126" ht="12.75" customHeight="1" x14ac:dyDescent="0.15">
      <c r="CY633" s="117"/>
      <c r="CZ633" s="104"/>
      <c r="DA633" s="104"/>
      <c r="DB633" s="104"/>
      <c r="DC633" s="104"/>
      <c r="DD633" s="104"/>
      <c r="DE633" s="104"/>
      <c r="DF633" s="104"/>
      <c r="DG633" s="104"/>
      <c r="DH633" s="104"/>
      <c r="DI633" s="104"/>
      <c r="DJ633" s="104"/>
      <c r="DK633" s="104"/>
      <c r="DL633" s="104"/>
      <c r="DM633" s="104"/>
      <c r="DN633" s="104"/>
      <c r="DO633" s="104"/>
      <c r="DP633" s="104"/>
      <c r="DQ633" s="104"/>
      <c r="DR633" s="104"/>
      <c r="DS633" s="104"/>
      <c r="DT633" s="104"/>
      <c r="DU633" s="104"/>
      <c r="DV633" s="104"/>
    </row>
    <row r="634" spans="103:126" ht="12.75" customHeight="1" x14ac:dyDescent="0.15">
      <c r="CY634" s="117"/>
      <c r="CZ634" s="104"/>
      <c r="DA634" s="104"/>
      <c r="DB634" s="104"/>
      <c r="DC634" s="104"/>
      <c r="DD634" s="104"/>
      <c r="DE634" s="104"/>
      <c r="DF634" s="104"/>
      <c r="DG634" s="104"/>
      <c r="DH634" s="104"/>
      <c r="DI634" s="104"/>
      <c r="DJ634" s="104"/>
      <c r="DK634" s="104"/>
      <c r="DL634" s="104"/>
      <c r="DM634" s="104"/>
      <c r="DN634" s="104"/>
      <c r="DO634" s="104"/>
      <c r="DP634" s="104"/>
      <c r="DQ634" s="104"/>
      <c r="DR634" s="104"/>
      <c r="DS634" s="104"/>
      <c r="DT634" s="104"/>
      <c r="DU634" s="104"/>
      <c r="DV634" s="104"/>
    </row>
    <row r="635" spans="103:126" ht="12.75" customHeight="1" x14ac:dyDescent="0.15">
      <c r="CY635" s="117"/>
      <c r="CZ635" s="104"/>
      <c r="DA635" s="104"/>
      <c r="DB635" s="104"/>
      <c r="DC635" s="104"/>
      <c r="DD635" s="104"/>
      <c r="DE635" s="104"/>
      <c r="DF635" s="104"/>
      <c r="DG635" s="104"/>
      <c r="DH635" s="104"/>
      <c r="DI635" s="104"/>
      <c r="DJ635" s="104"/>
      <c r="DK635" s="104"/>
      <c r="DL635" s="104"/>
      <c r="DM635" s="104"/>
      <c r="DN635" s="104"/>
      <c r="DO635" s="104"/>
      <c r="DP635" s="104"/>
      <c r="DQ635" s="104"/>
      <c r="DR635" s="104"/>
      <c r="DS635" s="104"/>
      <c r="DT635" s="104"/>
      <c r="DU635" s="104"/>
      <c r="DV635" s="104"/>
    </row>
    <row r="636" spans="103:126" ht="12.75" customHeight="1" x14ac:dyDescent="0.15">
      <c r="CY636" s="117"/>
      <c r="CZ636" s="104"/>
      <c r="DA636" s="104"/>
      <c r="DB636" s="104"/>
      <c r="DC636" s="104"/>
      <c r="DD636" s="104"/>
      <c r="DE636" s="104"/>
      <c r="DF636" s="104"/>
      <c r="DG636" s="104"/>
      <c r="DH636" s="104"/>
      <c r="DI636" s="104"/>
      <c r="DJ636" s="104"/>
      <c r="DK636" s="104"/>
      <c r="DL636" s="104"/>
      <c r="DM636" s="104"/>
      <c r="DN636" s="104"/>
      <c r="DO636" s="104"/>
      <c r="DP636" s="104"/>
      <c r="DQ636" s="104"/>
      <c r="DR636" s="104"/>
      <c r="DS636" s="104"/>
      <c r="DT636" s="104"/>
      <c r="DU636" s="104"/>
      <c r="DV636" s="104"/>
    </row>
    <row r="637" spans="103:126" ht="12.75" customHeight="1" x14ac:dyDescent="0.15">
      <c r="CY637" s="117"/>
      <c r="CZ637" s="104"/>
      <c r="DA637" s="104"/>
      <c r="DB637" s="104"/>
      <c r="DC637" s="104"/>
      <c r="DD637" s="104"/>
      <c r="DE637" s="104"/>
      <c r="DF637" s="104"/>
      <c r="DG637" s="104"/>
      <c r="DH637" s="104"/>
      <c r="DI637" s="104"/>
      <c r="DJ637" s="104"/>
      <c r="DK637" s="104"/>
      <c r="DL637" s="104"/>
      <c r="DM637" s="104"/>
      <c r="DN637" s="104"/>
      <c r="DO637" s="104"/>
      <c r="DP637" s="104"/>
      <c r="DQ637" s="104"/>
      <c r="DR637" s="104"/>
      <c r="DS637" s="104"/>
      <c r="DT637" s="104"/>
      <c r="DU637" s="104"/>
      <c r="DV637" s="104"/>
    </row>
    <row r="638" spans="103:126" ht="12.75" customHeight="1" x14ac:dyDescent="0.15">
      <c r="CY638" s="117"/>
      <c r="CZ638" s="104"/>
      <c r="DA638" s="104"/>
      <c r="DB638" s="104"/>
      <c r="DC638" s="104"/>
      <c r="DD638" s="104"/>
      <c r="DE638" s="104"/>
      <c r="DF638" s="104"/>
      <c r="DG638" s="104"/>
      <c r="DH638" s="104"/>
      <c r="DI638" s="104"/>
      <c r="DJ638" s="104"/>
      <c r="DK638" s="104"/>
      <c r="DL638" s="104"/>
      <c r="DM638" s="104"/>
      <c r="DN638" s="104"/>
      <c r="DO638" s="104"/>
      <c r="DP638" s="104"/>
      <c r="DQ638" s="104"/>
      <c r="DR638" s="104"/>
      <c r="DS638" s="104"/>
      <c r="DT638" s="104"/>
      <c r="DU638" s="104"/>
      <c r="DV638" s="104"/>
    </row>
    <row r="639" spans="103:126" ht="12.75" customHeight="1" x14ac:dyDescent="0.15">
      <c r="CY639" s="117"/>
      <c r="CZ639" s="104"/>
      <c r="DA639" s="104"/>
      <c r="DB639" s="104"/>
      <c r="DC639" s="104"/>
      <c r="DD639" s="104"/>
      <c r="DE639" s="104"/>
      <c r="DF639" s="104"/>
      <c r="DG639" s="104"/>
      <c r="DH639" s="104"/>
      <c r="DI639" s="104"/>
      <c r="DJ639" s="104"/>
      <c r="DK639" s="104"/>
      <c r="DL639" s="104"/>
      <c r="DM639" s="104"/>
      <c r="DN639" s="104"/>
      <c r="DO639" s="104"/>
      <c r="DP639" s="104"/>
      <c r="DQ639" s="104"/>
      <c r="DR639" s="104"/>
      <c r="DS639" s="104"/>
      <c r="DT639" s="104"/>
      <c r="DU639" s="104"/>
      <c r="DV639" s="104"/>
    </row>
    <row r="640" spans="103:126" ht="12.75" customHeight="1" x14ac:dyDescent="0.15">
      <c r="CY640" s="117"/>
      <c r="CZ640" s="104"/>
      <c r="DA640" s="104"/>
      <c r="DB640" s="104"/>
      <c r="DC640" s="104"/>
      <c r="DD640" s="104"/>
      <c r="DE640" s="104"/>
      <c r="DF640" s="104"/>
      <c r="DG640" s="104"/>
      <c r="DH640" s="104"/>
      <c r="DI640" s="104"/>
      <c r="DJ640" s="104"/>
      <c r="DK640" s="104"/>
      <c r="DL640" s="104"/>
      <c r="DM640" s="104"/>
      <c r="DN640" s="104"/>
      <c r="DO640" s="104"/>
      <c r="DP640" s="104"/>
      <c r="DQ640" s="104"/>
      <c r="DR640" s="104"/>
      <c r="DS640" s="104"/>
      <c r="DT640" s="104"/>
      <c r="DU640" s="104"/>
      <c r="DV640" s="104"/>
    </row>
    <row r="641" spans="103:126" ht="12.75" customHeight="1" x14ac:dyDescent="0.15">
      <c r="CY641" s="117"/>
      <c r="CZ641" s="104"/>
      <c r="DA641" s="104"/>
      <c r="DB641" s="104"/>
      <c r="DC641" s="104"/>
      <c r="DD641" s="104"/>
      <c r="DE641" s="104"/>
      <c r="DF641" s="104"/>
      <c r="DG641" s="104"/>
      <c r="DH641" s="104"/>
      <c r="DI641" s="104"/>
      <c r="DJ641" s="104"/>
      <c r="DK641" s="104"/>
      <c r="DL641" s="104"/>
      <c r="DM641" s="104"/>
      <c r="DN641" s="104"/>
      <c r="DO641" s="104"/>
      <c r="DP641" s="104"/>
      <c r="DQ641" s="104"/>
      <c r="DR641" s="104"/>
      <c r="DS641" s="104"/>
      <c r="DT641" s="104"/>
      <c r="DU641" s="104"/>
      <c r="DV641" s="104"/>
    </row>
    <row r="642" spans="103:126" ht="12.75" customHeight="1" x14ac:dyDescent="0.15">
      <c r="CY642" s="117"/>
      <c r="CZ642" s="104"/>
      <c r="DA642" s="104"/>
      <c r="DB642" s="104"/>
      <c r="DC642" s="104"/>
      <c r="DD642" s="104"/>
      <c r="DE642" s="104"/>
      <c r="DF642" s="104"/>
      <c r="DG642" s="104"/>
      <c r="DH642" s="104"/>
      <c r="DI642" s="104"/>
      <c r="DJ642" s="104"/>
      <c r="DK642" s="104"/>
      <c r="DL642" s="104"/>
      <c r="DM642" s="104"/>
      <c r="DN642" s="104"/>
      <c r="DO642" s="104"/>
      <c r="DP642" s="104"/>
      <c r="DQ642" s="104"/>
      <c r="DR642" s="104"/>
      <c r="DS642" s="104"/>
      <c r="DT642" s="104"/>
      <c r="DU642" s="104"/>
      <c r="DV642" s="104"/>
    </row>
    <row r="643" spans="103:126" ht="12.75" customHeight="1" x14ac:dyDescent="0.15">
      <c r="CY643" s="117"/>
      <c r="CZ643" s="104"/>
      <c r="DA643" s="104"/>
      <c r="DB643" s="104"/>
      <c r="DC643" s="104"/>
      <c r="DD643" s="104"/>
      <c r="DE643" s="104"/>
      <c r="DF643" s="104"/>
      <c r="DG643" s="104"/>
      <c r="DH643" s="104"/>
      <c r="DI643" s="104"/>
      <c r="DJ643" s="104"/>
      <c r="DK643" s="104"/>
      <c r="DL643" s="104"/>
      <c r="DM643" s="104"/>
      <c r="DN643" s="104"/>
      <c r="DO643" s="104"/>
      <c r="DP643" s="104"/>
      <c r="DQ643" s="104"/>
      <c r="DR643" s="104"/>
      <c r="DS643" s="104"/>
      <c r="DT643" s="104"/>
      <c r="DU643" s="104"/>
      <c r="DV643" s="104"/>
    </row>
    <row r="644" spans="103:126" ht="12.75" customHeight="1" x14ac:dyDescent="0.15">
      <c r="CY644" s="117"/>
      <c r="CZ644" s="104"/>
      <c r="DA644" s="104"/>
      <c r="DB644" s="104"/>
      <c r="DC644" s="104"/>
      <c r="DD644" s="104"/>
      <c r="DE644" s="104"/>
      <c r="DF644" s="104"/>
      <c r="DG644" s="104"/>
      <c r="DH644" s="104"/>
      <c r="DI644" s="104"/>
      <c r="DJ644" s="104"/>
      <c r="DK644" s="104"/>
      <c r="DL644" s="104"/>
      <c r="DM644" s="104"/>
      <c r="DN644" s="104"/>
      <c r="DO644" s="104"/>
      <c r="DP644" s="104"/>
      <c r="DQ644" s="104"/>
      <c r="DR644" s="104"/>
      <c r="DS644" s="104"/>
      <c r="DT644" s="104"/>
      <c r="DU644" s="104"/>
      <c r="DV644" s="104"/>
    </row>
    <row r="645" spans="103:126" ht="12.75" customHeight="1" x14ac:dyDescent="0.15">
      <c r="CY645" s="117"/>
      <c r="CZ645" s="104"/>
      <c r="DA645" s="104"/>
      <c r="DB645" s="104"/>
      <c r="DC645" s="104"/>
      <c r="DD645" s="104"/>
      <c r="DE645" s="104"/>
      <c r="DF645" s="104"/>
      <c r="DG645" s="104"/>
      <c r="DH645" s="104"/>
      <c r="DI645" s="104"/>
      <c r="DJ645" s="104"/>
      <c r="DK645" s="104"/>
      <c r="DL645" s="104"/>
      <c r="DM645" s="104"/>
      <c r="DN645" s="104"/>
      <c r="DO645" s="104"/>
      <c r="DP645" s="104"/>
      <c r="DQ645" s="104"/>
      <c r="DR645" s="104"/>
      <c r="DS645" s="104"/>
      <c r="DT645" s="104"/>
      <c r="DU645" s="104"/>
      <c r="DV645" s="104"/>
    </row>
    <row r="646" spans="103:126" ht="12.75" customHeight="1" x14ac:dyDescent="0.15">
      <c r="CY646" s="117"/>
      <c r="CZ646" s="104"/>
      <c r="DA646" s="104"/>
      <c r="DB646" s="104"/>
      <c r="DC646" s="104"/>
      <c r="DD646" s="104"/>
      <c r="DE646" s="104"/>
      <c r="DF646" s="104"/>
      <c r="DG646" s="104"/>
      <c r="DH646" s="104"/>
      <c r="DI646" s="104"/>
      <c r="DJ646" s="104"/>
      <c r="DK646" s="104"/>
      <c r="DL646" s="104"/>
      <c r="DM646" s="104"/>
      <c r="DN646" s="104"/>
      <c r="DO646" s="104"/>
      <c r="DP646" s="104"/>
      <c r="DQ646" s="104"/>
      <c r="DR646" s="104"/>
      <c r="DS646" s="104"/>
      <c r="DT646" s="104"/>
      <c r="DU646" s="104"/>
      <c r="DV646" s="104"/>
    </row>
    <row r="647" spans="103:126" ht="12.75" customHeight="1" x14ac:dyDescent="0.15">
      <c r="CY647" s="117"/>
      <c r="CZ647" s="104"/>
      <c r="DA647" s="104"/>
      <c r="DB647" s="104"/>
      <c r="DC647" s="104"/>
      <c r="DD647" s="104"/>
      <c r="DE647" s="104"/>
      <c r="DF647" s="104"/>
      <c r="DG647" s="104"/>
      <c r="DH647" s="104"/>
      <c r="DI647" s="104"/>
      <c r="DJ647" s="104"/>
      <c r="DK647" s="104"/>
      <c r="DL647" s="104"/>
      <c r="DM647" s="104"/>
      <c r="DN647" s="104"/>
      <c r="DO647" s="104"/>
      <c r="DP647" s="104"/>
      <c r="DQ647" s="104"/>
      <c r="DR647" s="104"/>
      <c r="DS647" s="104"/>
      <c r="DT647" s="104"/>
      <c r="DU647" s="104"/>
      <c r="DV647" s="104"/>
    </row>
    <row r="648" spans="103:126" ht="12.75" customHeight="1" x14ac:dyDescent="0.15">
      <c r="CY648" s="117"/>
      <c r="CZ648" s="104"/>
      <c r="DA648" s="104"/>
      <c r="DB648" s="104"/>
      <c r="DC648" s="104"/>
      <c r="DD648" s="104"/>
      <c r="DE648" s="104"/>
      <c r="DF648" s="104"/>
      <c r="DG648" s="104"/>
      <c r="DH648" s="104"/>
      <c r="DI648" s="104"/>
      <c r="DJ648" s="104"/>
      <c r="DK648" s="104"/>
      <c r="DL648" s="104"/>
      <c r="DM648" s="104"/>
      <c r="DN648" s="104"/>
      <c r="DO648" s="104"/>
      <c r="DP648" s="104"/>
      <c r="DQ648" s="104"/>
      <c r="DR648" s="104"/>
      <c r="DS648" s="104"/>
      <c r="DT648" s="104"/>
      <c r="DU648" s="104"/>
      <c r="DV648" s="104"/>
    </row>
    <row r="649" spans="103:126" ht="12.75" customHeight="1" x14ac:dyDescent="0.15">
      <c r="CY649" s="117"/>
      <c r="CZ649" s="104"/>
      <c r="DA649" s="104"/>
      <c r="DB649" s="104"/>
      <c r="DC649" s="104"/>
      <c r="DD649" s="104"/>
      <c r="DE649" s="104"/>
      <c r="DF649" s="104"/>
      <c r="DG649" s="104"/>
      <c r="DH649" s="104"/>
      <c r="DI649" s="104"/>
      <c r="DJ649" s="104"/>
      <c r="DK649" s="104"/>
      <c r="DL649" s="104"/>
      <c r="DM649" s="104"/>
      <c r="DN649" s="104"/>
      <c r="DO649" s="104"/>
      <c r="DP649" s="104"/>
      <c r="DQ649" s="104"/>
      <c r="DR649" s="104"/>
      <c r="DS649" s="104"/>
      <c r="DT649" s="104"/>
      <c r="DU649" s="104"/>
      <c r="DV649" s="104"/>
    </row>
    <row r="650" spans="103:126" ht="12.75" customHeight="1" x14ac:dyDescent="0.15">
      <c r="CY650" s="117"/>
      <c r="CZ650" s="104"/>
      <c r="DA650" s="104"/>
      <c r="DB650" s="104"/>
      <c r="DC650" s="104"/>
      <c r="DD650" s="104"/>
      <c r="DE650" s="104"/>
      <c r="DF650" s="104"/>
      <c r="DG650" s="104"/>
      <c r="DH650" s="104"/>
      <c r="DI650" s="104"/>
      <c r="DJ650" s="104"/>
      <c r="DK650" s="104"/>
      <c r="DL650" s="104"/>
      <c r="DM650" s="104"/>
      <c r="DN650" s="104"/>
      <c r="DO650" s="104"/>
      <c r="DP650" s="104"/>
      <c r="DQ650" s="104"/>
      <c r="DR650" s="104"/>
      <c r="DS650" s="104"/>
      <c r="DT650" s="104"/>
      <c r="DU650" s="104"/>
      <c r="DV650" s="104"/>
    </row>
    <row r="651" spans="103:126" ht="12.75" customHeight="1" x14ac:dyDescent="0.15">
      <c r="CY651" s="117"/>
      <c r="CZ651" s="104"/>
      <c r="DA651" s="104"/>
      <c r="DB651" s="104"/>
      <c r="DC651" s="104"/>
      <c r="DD651" s="104"/>
      <c r="DE651" s="104"/>
      <c r="DF651" s="104"/>
      <c r="DG651" s="104"/>
      <c r="DH651" s="104"/>
      <c r="DI651" s="104"/>
      <c r="DJ651" s="104"/>
      <c r="DK651" s="104"/>
      <c r="DL651" s="104"/>
      <c r="DM651" s="104"/>
      <c r="DN651" s="104"/>
      <c r="DO651" s="104"/>
      <c r="DP651" s="104"/>
      <c r="DQ651" s="104"/>
      <c r="DR651" s="104"/>
      <c r="DS651" s="104"/>
      <c r="DT651" s="104"/>
      <c r="DU651" s="104"/>
      <c r="DV651" s="104"/>
    </row>
    <row r="652" spans="103:126" ht="12.75" customHeight="1" x14ac:dyDescent="0.15">
      <c r="CY652" s="117"/>
      <c r="CZ652" s="104"/>
      <c r="DA652" s="104"/>
      <c r="DB652" s="104"/>
      <c r="DC652" s="104"/>
      <c r="DD652" s="104"/>
      <c r="DE652" s="104"/>
      <c r="DF652" s="104"/>
      <c r="DG652" s="104"/>
      <c r="DH652" s="104"/>
      <c r="DI652" s="104"/>
      <c r="DJ652" s="104"/>
      <c r="DK652" s="104"/>
      <c r="DL652" s="104"/>
      <c r="DM652" s="104"/>
      <c r="DN652" s="104"/>
      <c r="DO652" s="104"/>
      <c r="DP652" s="104"/>
      <c r="DQ652" s="104"/>
      <c r="DR652" s="104"/>
      <c r="DS652" s="104"/>
      <c r="DT652" s="104"/>
      <c r="DU652" s="104"/>
      <c r="DV652" s="104"/>
    </row>
    <row r="653" spans="103:126" ht="12.75" customHeight="1" x14ac:dyDescent="0.15">
      <c r="CY653" s="117"/>
      <c r="CZ653" s="104"/>
      <c r="DA653" s="104"/>
      <c r="DB653" s="104"/>
      <c r="DC653" s="104"/>
      <c r="DD653" s="104"/>
      <c r="DE653" s="104"/>
      <c r="DF653" s="104"/>
      <c r="DG653" s="104"/>
      <c r="DH653" s="104"/>
      <c r="DI653" s="104"/>
      <c r="DJ653" s="104"/>
      <c r="DK653" s="104"/>
      <c r="DL653" s="104"/>
      <c r="DM653" s="104"/>
      <c r="DN653" s="104"/>
      <c r="DO653" s="104"/>
      <c r="DP653" s="104"/>
      <c r="DQ653" s="104"/>
      <c r="DR653" s="104"/>
      <c r="DS653" s="104"/>
      <c r="DT653" s="104"/>
      <c r="DU653" s="104"/>
      <c r="DV653" s="104"/>
    </row>
    <row r="654" spans="103:126" ht="12.75" customHeight="1" x14ac:dyDescent="0.15">
      <c r="CY654" s="117"/>
      <c r="CZ654" s="104"/>
      <c r="DA654" s="104"/>
      <c r="DB654" s="104"/>
      <c r="DC654" s="104"/>
      <c r="DD654" s="104"/>
      <c r="DE654" s="104"/>
      <c r="DF654" s="104"/>
      <c r="DG654" s="104"/>
      <c r="DH654" s="104"/>
      <c r="DI654" s="104"/>
      <c r="DJ654" s="104"/>
      <c r="DK654" s="104"/>
      <c r="DL654" s="104"/>
      <c r="DM654" s="104"/>
      <c r="DN654" s="104"/>
      <c r="DO654" s="104"/>
      <c r="DP654" s="104"/>
      <c r="DQ654" s="104"/>
      <c r="DR654" s="104"/>
      <c r="DS654" s="104"/>
      <c r="DT654" s="104"/>
      <c r="DU654" s="104"/>
      <c r="DV654" s="104"/>
    </row>
    <row r="655" spans="103:126" ht="12.75" customHeight="1" x14ac:dyDescent="0.15">
      <c r="CY655" s="117"/>
      <c r="CZ655" s="104"/>
      <c r="DA655" s="104"/>
      <c r="DB655" s="104"/>
      <c r="DC655" s="104"/>
      <c r="DD655" s="104"/>
      <c r="DE655" s="104"/>
      <c r="DF655" s="104"/>
      <c r="DG655" s="104"/>
      <c r="DH655" s="104"/>
      <c r="DI655" s="104"/>
      <c r="DJ655" s="104"/>
      <c r="DK655" s="104"/>
      <c r="DL655" s="104"/>
      <c r="DM655" s="104"/>
      <c r="DN655" s="104"/>
      <c r="DO655" s="104"/>
      <c r="DP655" s="104"/>
      <c r="DQ655" s="104"/>
      <c r="DR655" s="104"/>
      <c r="DS655" s="104"/>
      <c r="DT655" s="104"/>
      <c r="DU655" s="104"/>
      <c r="DV655" s="104"/>
    </row>
    <row r="656" spans="103:126" ht="12.75" customHeight="1" x14ac:dyDescent="0.15">
      <c r="CY656" s="117"/>
      <c r="CZ656" s="104"/>
      <c r="DA656" s="104"/>
      <c r="DB656" s="104"/>
      <c r="DC656" s="104"/>
      <c r="DD656" s="104"/>
      <c r="DE656" s="104"/>
      <c r="DF656" s="104"/>
      <c r="DG656" s="104"/>
      <c r="DH656" s="104"/>
      <c r="DI656" s="104"/>
      <c r="DJ656" s="104"/>
      <c r="DK656" s="104"/>
      <c r="DL656" s="104"/>
      <c r="DM656" s="104"/>
      <c r="DN656" s="104"/>
      <c r="DO656" s="104"/>
      <c r="DP656" s="104"/>
      <c r="DQ656" s="104"/>
      <c r="DR656" s="104"/>
      <c r="DS656" s="104"/>
      <c r="DT656" s="104"/>
      <c r="DU656" s="104"/>
      <c r="DV656" s="104"/>
    </row>
    <row r="657" spans="103:126" ht="12.75" customHeight="1" x14ac:dyDescent="0.15">
      <c r="CY657" s="117"/>
      <c r="CZ657" s="104"/>
      <c r="DA657" s="104"/>
      <c r="DB657" s="104"/>
      <c r="DC657" s="104"/>
      <c r="DD657" s="104"/>
      <c r="DE657" s="104"/>
      <c r="DF657" s="104"/>
      <c r="DG657" s="104"/>
      <c r="DH657" s="104"/>
      <c r="DI657" s="104"/>
      <c r="DJ657" s="104"/>
      <c r="DK657" s="104"/>
      <c r="DL657" s="104"/>
      <c r="DM657" s="104"/>
      <c r="DN657" s="104"/>
      <c r="DO657" s="104"/>
      <c r="DP657" s="104"/>
      <c r="DQ657" s="104"/>
      <c r="DR657" s="104"/>
      <c r="DS657" s="104"/>
      <c r="DT657" s="104"/>
      <c r="DU657" s="104"/>
      <c r="DV657" s="104"/>
    </row>
    <row r="658" spans="103:126" ht="12.75" customHeight="1" x14ac:dyDescent="0.15">
      <c r="CY658" s="117"/>
      <c r="CZ658" s="104"/>
      <c r="DA658" s="104"/>
      <c r="DB658" s="104"/>
      <c r="DC658" s="104"/>
      <c r="DD658" s="104"/>
      <c r="DE658" s="104"/>
      <c r="DF658" s="104"/>
      <c r="DG658" s="104"/>
      <c r="DH658" s="104"/>
      <c r="DI658" s="104"/>
      <c r="DJ658" s="104"/>
      <c r="DK658" s="104"/>
      <c r="DL658" s="104"/>
      <c r="DM658" s="104"/>
      <c r="DN658" s="104"/>
      <c r="DO658" s="104"/>
      <c r="DP658" s="104"/>
      <c r="DQ658" s="104"/>
      <c r="DR658" s="104"/>
      <c r="DS658" s="104"/>
      <c r="DT658" s="104"/>
      <c r="DU658" s="104"/>
      <c r="DV658" s="104"/>
    </row>
    <row r="659" spans="103:126" ht="12.75" customHeight="1" x14ac:dyDescent="0.15">
      <c r="CY659" s="117"/>
      <c r="CZ659" s="104"/>
      <c r="DA659" s="104"/>
      <c r="DB659" s="104"/>
      <c r="DC659" s="104"/>
      <c r="DD659" s="104"/>
      <c r="DE659" s="104"/>
      <c r="DF659" s="104"/>
      <c r="DG659" s="104"/>
      <c r="DH659" s="104"/>
      <c r="DI659" s="104"/>
      <c r="DJ659" s="104"/>
      <c r="DK659" s="104"/>
      <c r="DL659" s="104"/>
      <c r="DM659" s="104"/>
      <c r="DN659" s="104"/>
      <c r="DO659" s="104"/>
      <c r="DP659" s="104"/>
      <c r="DQ659" s="104"/>
      <c r="DR659" s="104"/>
      <c r="DS659" s="104"/>
      <c r="DT659" s="104"/>
      <c r="DU659" s="104"/>
      <c r="DV659" s="104"/>
    </row>
    <row r="660" spans="103:126" ht="12.75" customHeight="1" x14ac:dyDescent="0.15">
      <c r="CY660" s="117"/>
      <c r="CZ660" s="104"/>
      <c r="DA660" s="104"/>
      <c r="DB660" s="104"/>
      <c r="DC660" s="104"/>
      <c r="DD660" s="104"/>
      <c r="DE660" s="104"/>
      <c r="DF660" s="104"/>
      <c r="DG660" s="104"/>
      <c r="DH660" s="104"/>
      <c r="DI660" s="104"/>
      <c r="DJ660" s="104"/>
      <c r="DK660" s="104"/>
      <c r="DL660" s="104"/>
      <c r="DM660" s="104"/>
      <c r="DN660" s="104"/>
      <c r="DO660" s="104"/>
      <c r="DP660" s="104"/>
      <c r="DQ660" s="104"/>
      <c r="DR660" s="104"/>
      <c r="DS660" s="104"/>
      <c r="DT660" s="104"/>
      <c r="DU660" s="104"/>
      <c r="DV660" s="104"/>
    </row>
    <row r="661" spans="103:126" ht="12.75" customHeight="1" x14ac:dyDescent="0.15">
      <c r="CY661" s="117"/>
      <c r="CZ661" s="104"/>
      <c r="DA661" s="104"/>
      <c r="DB661" s="104"/>
      <c r="DC661" s="104"/>
      <c r="DD661" s="104"/>
      <c r="DE661" s="104"/>
      <c r="DF661" s="104"/>
      <c r="DG661" s="104"/>
      <c r="DH661" s="104"/>
      <c r="DI661" s="104"/>
      <c r="DJ661" s="104"/>
      <c r="DK661" s="104"/>
      <c r="DL661" s="104"/>
      <c r="DM661" s="104"/>
      <c r="DN661" s="104"/>
      <c r="DO661" s="104"/>
      <c r="DP661" s="104"/>
      <c r="DQ661" s="104"/>
      <c r="DR661" s="104"/>
      <c r="DS661" s="104"/>
      <c r="DT661" s="104"/>
      <c r="DU661" s="104"/>
      <c r="DV661" s="104"/>
    </row>
    <row r="662" spans="103:126" ht="12.75" customHeight="1" x14ac:dyDescent="0.15">
      <c r="CY662" s="117"/>
      <c r="CZ662" s="104"/>
      <c r="DA662" s="104"/>
      <c r="DB662" s="104"/>
      <c r="DC662" s="104"/>
      <c r="DD662" s="104"/>
      <c r="DE662" s="104"/>
      <c r="DF662" s="104"/>
      <c r="DG662" s="104"/>
      <c r="DH662" s="104"/>
      <c r="DI662" s="104"/>
      <c r="DJ662" s="104"/>
      <c r="DK662" s="104"/>
      <c r="DL662" s="104"/>
      <c r="DM662" s="104"/>
      <c r="DN662" s="104"/>
      <c r="DO662" s="104"/>
      <c r="DP662" s="104"/>
      <c r="DQ662" s="104"/>
      <c r="DR662" s="104"/>
      <c r="DS662" s="104"/>
      <c r="DT662" s="104"/>
      <c r="DU662" s="104"/>
      <c r="DV662" s="104"/>
    </row>
    <row r="663" spans="103:126" ht="12.75" customHeight="1" x14ac:dyDescent="0.15">
      <c r="CY663" s="117"/>
      <c r="CZ663" s="104"/>
      <c r="DA663" s="104"/>
      <c r="DB663" s="104"/>
      <c r="DC663" s="104"/>
      <c r="DD663" s="104"/>
      <c r="DE663" s="104"/>
      <c r="DF663" s="104"/>
      <c r="DG663" s="104"/>
      <c r="DH663" s="104"/>
      <c r="DI663" s="104"/>
      <c r="DJ663" s="104"/>
      <c r="DK663" s="104"/>
      <c r="DL663" s="104"/>
      <c r="DM663" s="104"/>
      <c r="DN663" s="104"/>
      <c r="DO663" s="104"/>
      <c r="DP663" s="104"/>
      <c r="DQ663" s="104"/>
      <c r="DR663" s="104"/>
      <c r="DS663" s="104"/>
      <c r="DT663" s="104"/>
      <c r="DU663" s="104"/>
      <c r="DV663" s="104"/>
    </row>
    <row r="664" spans="103:126" ht="12.75" customHeight="1" x14ac:dyDescent="0.15">
      <c r="CY664" s="117"/>
      <c r="CZ664" s="104"/>
      <c r="DA664" s="104"/>
      <c r="DB664" s="104"/>
      <c r="DC664" s="104"/>
      <c r="DD664" s="104"/>
      <c r="DE664" s="104"/>
      <c r="DF664" s="104"/>
      <c r="DG664" s="104"/>
      <c r="DH664" s="104"/>
      <c r="DI664" s="104"/>
      <c r="DJ664" s="104"/>
      <c r="DK664" s="104"/>
      <c r="DL664" s="104"/>
      <c r="DM664" s="104"/>
      <c r="DN664" s="104"/>
      <c r="DO664" s="104"/>
      <c r="DP664" s="104"/>
      <c r="DQ664" s="104"/>
      <c r="DR664" s="104"/>
      <c r="DS664" s="104"/>
      <c r="DT664" s="104"/>
      <c r="DU664" s="104"/>
      <c r="DV664" s="104"/>
    </row>
    <row r="665" spans="103:126" ht="12.75" customHeight="1" x14ac:dyDescent="0.15">
      <c r="CY665" s="117"/>
      <c r="CZ665" s="104"/>
      <c r="DA665" s="104"/>
      <c r="DB665" s="104"/>
      <c r="DC665" s="104"/>
      <c r="DD665" s="104"/>
      <c r="DE665" s="104"/>
      <c r="DF665" s="104"/>
      <c r="DG665" s="104"/>
      <c r="DH665" s="104"/>
      <c r="DI665" s="104"/>
      <c r="DJ665" s="104"/>
      <c r="DK665" s="104"/>
      <c r="DL665" s="104"/>
      <c r="DM665" s="104"/>
      <c r="DN665" s="104"/>
      <c r="DO665" s="104"/>
      <c r="DP665" s="104"/>
      <c r="DQ665" s="104"/>
      <c r="DR665" s="104"/>
      <c r="DS665" s="104"/>
      <c r="DT665" s="104"/>
      <c r="DU665" s="104"/>
      <c r="DV665" s="104"/>
    </row>
    <row r="666" spans="103:126" ht="12.75" customHeight="1" x14ac:dyDescent="0.15">
      <c r="CY666" s="117"/>
      <c r="CZ666" s="104"/>
      <c r="DA666" s="104"/>
      <c r="DB666" s="104"/>
      <c r="DC666" s="104"/>
      <c r="DD666" s="104"/>
      <c r="DE666" s="104"/>
      <c r="DF666" s="104"/>
      <c r="DG666" s="104"/>
      <c r="DH666" s="104"/>
      <c r="DI666" s="104"/>
      <c r="DJ666" s="104"/>
      <c r="DK666" s="104"/>
      <c r="DL666" s="104"/>
      <c r="DM666" s="104"/>
      <c r="DN666" s="104"/>
      <c r="DO666" s="104"/>
      <c r="DP666" s="104"/>
      <c r="DQ666" s="104"/>
      <c r="DR666" s="104"/>
      <c r="DS666" s="104"/>
      <c r="DT666" s="104"/>
      <c r="DU666" s="104"/>
      <c r="DV666" s="104"/>
    </row>
    <row r="667" spans="103:126" ht="12.75" customHeight="1" x14ac:dyDescent="0.15">
      <c r="CY667" s="117"/>
      <c r="CZ667" s="104"/>
      <c r="DA667" s="104"/>
      <c r="DB667" s="104"/>
      <c r="DC667" s="104"/>
      <c r="DD667" s="104"/>
      <c r="DE667" s="104"/>
      <c r="DF667" s="104"/>
      <c r="DG667" s="104"/>
      <c r="DH667" s="104"/>
      <c r="DI667" s="104"/>
      <c r="DJ667" s="104"/>
      <c r="DK667" s="104"/>
      <c r="DL667" s="104"/>
      <c r="DM667" s="104"/>
      <c r="DN667" s="104"/>
      <c r="DO667" s="104"/>
      <c r="DP667" s="104"/>
      <c r="DQ667" s="104"/>
      <c r="DR667" s="104"/>
      <c r="DS667" s="104"/>
      <c r="DT667" s="104"/>
      <c r="DU667" s="104"/>
      <c r="DV667" s="104"/>
    </row>
    <row r="668" spans="103:126" ht="12.75" customHeight="1" x14ac:dyDescent="0.15">
      <c r="CY668" s="117"/>
      <c r="CZ668" s="104"/>
      <c r="DA668" s="104"/>
      <c r="DB668" s="104"/>
      <c r="DC668" s="104"/>
      <c r="DD668" s="104"/>
      <c r="DE668" s="104"/>
      <c r="DF668" s="104"/>
      <c r="DG668" s="104"/>
      <c r="DH668" s="104"/>
      <c r="DI668" s="104"/>
      <c r="DJ668" s="104"/>
      <c r="DK668" s="104"/>
      <c r="DL668" s="104"/>
      <c r="DM668" s="104"/>
      <c r="DN668" s="104"/>
      <c r="DO668" s="104"/>
      <c r="DP668" s="104"/>
      <c r="DQ668" s="104"/>
      <c r="DR668" s="104"/>
      <c r="DS668" s="104"/>
      <c r="DT668" s="104"/>
      <c r="DU668" s="104"/>
      <c r="DV668" s="104"/>
    </row>
    <row r="669" spans="103:126" ht="12.75" customHeight="1" x14ac:dyDescent="0.15">
      <c r="CY669" s="117"/>
      <c r="CZ669" s="104"/>
      <c r="DA669" s="104"/>
      <c r="DB669" s="104"/>
      <c r="DC669" s="104"/>
      <c r="DD669" s="104"/>
      <c r="DE669" s="104"/>
      <c r="DF669" s="104"/>
      <c r="DG669" s="104"/>
      <c r="DH669" s="104"/>
      <c r="DI669" s="104"/>
      <c r="DJ669" s="104"/>
      <c r="DK669" s="104"/>
      <c r="DL669" s="104"/>
      <c r="DM669" s="104"/>
      <c r="DN669" s="104"/>
      <c r="DO669" s="104"/>
      <c r="DP669" s="104"/>
      <c r="DQ669" s="104"/>
      <c r="DR669" s="104"/>
      <c r="DS669" s="104"/>
      <c r="DT669" s="104"/>
      <c r="DU669" s="104"/>
      <c r="DV669" s="104"/>
    </row>
    <row r="670" spans="103:126" ht="12.75" customHeight="1" x14ac:dyDescent="0.15">
      <c r="CY670" s="117"/>
      <c r="CZ670" s="104"/>
      <c r="DA670" s="104"/>
      <c r="DB670" s="104"/>
      <c r="DC670" s="104"/>
      <c r="DD670" s="104"/>
      <c r="DE670" s="104"/>
      <c r="DF670" s="104"/>
      <c r="DG670" s="104"/>
      <c r="DH670" s="104"/>
      <c r="DI670" s="104"/>
      <c r="DJ670" s="104"/>
      <c r="DK670" s="104"/>
      <c r="DL670" s="104"/>
      <c r="DM670" s="104"/>
      <c r="DN670" s="104"/>
      <c r="DO670" s="104"/>
      <c r="DP670" s="104"/>
      <c r="DQ670" s="104"/>
      <c r="DR670" s="104"/>
      <c r="DS670" s="104"/>
      <c r="DT670" s="104"/>
      <c r="DU670" s="104"/>
      <c r="DV670" s="104"/>
    </row>
    <row r="671" spans="103:126" ht="12.75" customHeight="1" x14ac:dyDescent="0.15">
      <c r="CY671" s="117"/>
      <c r="CZ671" s="104"/>
      <c r="DA671" s="104"/>
      <c r="DB671" s="104"/>
      <c r="DC671" s="104"/>
      <c r="DD671" s="104"/>
      <c r="DE671" s="104"/>
      <c r="DF671" s="104"/>
      <c r="DG671" s="104"/>
      <c r="DH671" s="104"/>
      <c r="DI671" s="104"/>
      <c r="DJ671" s="104"/>
      <c r="DK671" s="104"/>
      <c r="DL671" s="104"/>
      <c r="DM671" s="104"/>
      <c r="DN671" s="104"/>
      <c r="DO671" s="104"/>
      <c r="DP671" s="104"/>
      <c r="DQ671" s="104"/>
      <c r="DR671" s="104"/>
      <c r="DS671" s="104"/>
      <c r="DT671" s="104"/>
      <c r="DU671" s="104"/>
      <c r="DV671" s="104"/>
    </row>
    <row r="672" spans="103:126" ht="12.75" customHeight="1" x14ac:dyDescent="0.15">
      <c r="CY672" s="117"/>
      <c r="CZ672" s="104"/>
      <c r="DA672" s="104"/>
      <c r="DB672" s="104"/>
      <c r="DC672" s="104"/>
      <c r="DD672" s="104"/>
      <c r="DE672" s="104"/>
      <c r="DF672" s="104"/>
      <c r="DG672" s="104"/>
      <c r="DH672" s="104"/>
      <c r="DI672" s="104"/>
      <c r="DJ672" s="104"/>
      <c r="DK672" s="104"/>
      <c r="DL672" s="104"/>
      <c r="DM672" s="104"/>
      <c r="DN672" s="104"/>
      <c r="DO672" s="104"/>
      <c r="DP672" s="104"/>
      <c r="DQ672" s="104"/>
      <c r="DR672" s="104"/>
      <c r="DS672" s="104"/>
      <c r="DT672" s="104"/>
      <c r="DU672" s="104"/>
      <c r="DV672" s="104"/>
    </row>
    <row r="673" spans="103:126" ht="12.75" customHeight="1" x14ac:dyDescent="0.15">
      <c r="CY673" s="117"/>
      <c r="CZ673" s="104"/>
      <c r="DA673" s="104"/>
      <c r="DB673" s="104"/>
      <c r="DC673" s="104"/>
      <c r="DD673" s="104"/>
      <c r="DE673" s="104"/>
      <c r="DF673" s="104"/>
      <c r="DG673" s="104"/>
      <c r="DH673" s="104"/>
      <c r="DI673" s="104"/>
      <c r="DJ673" s="104"/>
      <c r="DK673" s="104"/>
      <c r="DL673" s="104"/>
      <c r="DM673" s="104"/>
      <c r="DN673" s="104"/>
      <c r="DO673" s="104"/>
      <c r="DP673" s="104"/>
      <c r="DQ673" s="104"/>
      <c r="DR673" s="104"/>
      <c r="DS673" s="104"/>
      <c r="DT673" s="104"/>
      <c r="DU673" s="104"/>
      <c r="DV673" s="104"/>
    </row>
    <row r="674" spans="103:126" ht="12.75" customHeight="1" x14ac:dyDescent="0.15">
      <c r="CY674" s="117"/>
      <c r="CZ674" s="104"/>
      <c r="DA674" s="104"/>
      <c r="DB674" s="104"/>
      <c r="DC674" s="104"/>
      <c r="DD674" s="104"/>
      <c r="DE674" s="104"/>
      <c r="DF674" s="104"/>
      <c r="DG674" s="104"/>
      <c r="DH674" s="104"/>
      <c r="DI674" s="104"/>
      <c r="DJ674" s="104"/>
      <c r="DK674" s="104"/>
      <c r="DL674" s="104"/>
      <c r="DM674" s="104"/>
      <c r="DN674" s="104"/>
      <c r="DO674" s="104"/>
      <c r="DP674" s="104"/>
      <c r="DQ674" s="104"/>
      <c r="DR674" s="104"/>
      <c r="DS674" s="104"/>
      <c r="DT674" s="104"/>
      <c r="DU674" s="104"/>
      <c r="DV674" s="104"/>
    </row>
    <row r="675" spans="103:126" ht="12.75" customHeight="1" x14ac:dyDescent="0.15">
      <c r="CY675" s="117"/>
      <c r="CZ675" s="104"/>
      <c r="DA675" s="104"/>
      <c r="DB675" s="104"/>
      <c r="DC675" s="104"/>
      <c r="DD675" s="104"/>
      <c r="DE675" s="104"/>
      <c r="DF675" s="104"/>
      <c r="DG675" s="104"/>
      <c r="DH675" s="104"/>
      <c r="DI675" s="104"/>
      <c r="DJ675" s="104"/>
      <c r="DK675" s="104"/>
      <c r="DL675" s="104"/>
      <c r="DM675" s="104"/>
      <c r="DN675" s="104"/>
      <c r="DO675" s="104"/>
      <c r="DP675" s="104"/>
      <c r="DQ675" s="104"/>
      <c r="DR675" s="104"/>
      <c r="DS675" s="104"/>
      <c r="DT675" s="104"/>
      <c r="DU675" s="104"/>
      <c r="DV675" s="104"/>
    </row>
    <row r="676" spans="103:126" ht="12.75" customHeight="1" x14ac:dyDescent="0.15">
      <c r="CY676" s="117"/>
      <c r="CZ676" s="104"/>
      <c r="DA676" s="104"/>
      <c r="DB676" s="104"/>
      <c r="DC676" s="104"/>
      <c r="DD676" s="104"/>
      <c r="DE676" s="104"/>
      <c r="DF676" s="104"/>
      <c r="DG676" s="104"/>
      <c r="DH676" s="104"/>
      <c r="DI676" s="104"/>
      <c r="DJ676" s="104"/>
      <c r="DK676" s="104"/>
      <c r="DL676" s="104"/>
      <c r="DM676" s="104"/>
      <c r="DN676" s="104"/>
      <c r="DO676" s="104"/>
      <c r="DP676" s="104"/>
      <c r="DQ676" s="104"/>
      <c r="DR676" s="104"/>
      <c r="DS676" s="104"/>
      <c r="DT676" s="104"/>
      <c r="DU676" s="104"/>
      <c r="DV676" s="104"/>
    </row>
    <row r="677" spans="103:126" ht="12.75" customHeight="1" x14ac:dyDescent="0.15">
      <c r="CY677" s="117"/>
      <c r="CZ677" s="104"/>
      <c r="DA677" s="104"/>
      <c r="DB677" s="104"/>
      <c r="DC677" s="104"/>
      <c r="DD677" s="104"/>
      <c r="DE677" s="104"/>
      <c r="DF677" s="104"/>
      <c r="DG677" s="104"/>
      <c r="DH677" s="104"/>
      <c r="DI677" s="104"/>
      <c r="DJ677" s="104"/>
      <c r="DK677" s="104"/>
      <c r="DL677" s="104"/>
      <c r="DM677" s="104"/>
      <c r="DN677" s="104"/>
      <c r="DO677" s="104"/>
      <c r="DP677" s="104"/>
      <c r="DQ677" s="104"/>
      <c r="DR677" s="104"/>
      <c r="DS677" s="104"/>
      <c r="DT677" s="104"/>
      <c r="DU677" s="104"/>
      <c r="DV677" s="104"/>
    </row>
    <row r="678" spans="103:126" ht="12.75" customHeight="1" x14ac:dyDescent="0.15">
      <c r="CY678" s="117"/>
      <c r="CZ678" s="104"/>
      <c r="DA678" s="104"/>
      <c r="DB678" s="104"/>
      <c r="DC678" s="104"/>
      <c r="DD678" s="104"/>
      <c r="DE678" s="104"/>
      <c r="DF678" s="104"/>
      <c r="DG678" s="104"/>
      <c r="DH678" s="104"/>
      <c r="DI678" s="104"/>
      <c r="DJ678" s="104"/>
      <c r="DK678" s="104"/>
      <c r="DL678" s="104"/>
      <c r="DM678" s="104"/>
      <c r="DN678" s="104"/>
      <c r="DO678" s="104"/>
      <c r="DP678" s="104"/>
      <c r="DQ678" s="104"/>
      <c r="DR678" s="104"/>
      <c r="DS678" s="104"/>
      <c r="DT678" s="104"/>
      <c r="DU678" s="104"/>
      <c r="DV678" s="104"/>
    </row>
    <row r="679" spans="103:126" ht="12.75" customHeight="1" x14ac:dyDescent="0.15">
      <c r="CY679" s="117"/>
      <c r="CZ679" s="104"/>
      <c r="DA679" s="104"/>
      <c r="DB679" s="104"/>
      <c r="DC679" s="104"/>
      <c r="DD679" s="104"/>
      <c r="DE679" s="104"/>
      <c r="DF679" s="104"/>
      <c r="DG679" s="104"/>
      <c r="DH679" s="104"/>
      <c r="DI679" s="104"/>
      <c r="DJ679" s="104"/>
      <c r="DK679" s="104"/>
      <c r="DL679" s="104"/>
      <c r="DM679" s="104"/>
      <c r="DN679" s="104"/>
      <c r="DO679" s="104"/>
      <c r="DP679" s="104"/>
      <c r="DQ679" s="104"/>
      <c r="DR679" s="104"/>
      <c r="DS679" s="104"/>
      <c r="DT679" s="104"/>
      <c r="DU679" s="104"/>
      <c r="DV679" s="104"/>
    </row>
    <row r="680" spans="103:126" ht="12.75" customHeight="1" x14ac:dyDescent="0.15">
      <c r="CY680" s="117"/>
      <c r="CZ680" s="104"/>
      <c r="DA680" s="104"/>
      <c r="DB680" s="104"/>
      <c r="DC680" s="104"/>
      <c r="DD680" s="104"/>
      <c r="DE680" s="104"/>
      <c r="DF680" s="104"/>
      <c r="DG680" s="104"/>
      <c r="DH680" s="104"/>
      <c r="DI680" s="104"/>
      <c r="DJ680" s="104"/>
      <c r="DK680" s="104"/>
      <c r="DL680" s="104"/>
      <c r="DM680" s="104"/>
      <c r="DN680" s="104"/>
      <c r="DO680" s="104"/>
      <c r="DP680" s="104"/>
      <c r="DQ680" s="104"/>
      <c r="DR680" s="104"/>
      <c r="DS680" s="104"/>
      <c r="DT680" s="104"/>
      <c r="DU680" s="104"/>
      <c r="DV680" s="104"/>
    </row>
    <row r="681" spans="103:126" ht="12.75" customHeight="1" x14ac:dyDescent="0.15">
      <c r="CY681" s="117"/>
      <c r="CZ681" s="104"/>
      <c r="DA681" s="104"/>
      <c r="DB681" s="104"/>
      <c r="DC681" s="104"/>
      <c r="DD681" s="104"/>
      <c r="DE681" s="104"/>
      <c r="DF681" s="104"/>
      <c r="DG681" s="104"/>
      <c r="DH681" s="104"/>
      <c r="DI681" s="104"/>
      <c r="DJ681" s="104"/>
      <c r="DK681" s="104"/>
      <c r="DL681" s="104"/>
      <c r="DM681" s="104"/>
      <c r="DN681" s="104"/>
      <c r="DO681" s="104"/>
      <c r="DP681" s="104"/>
      <c r="DQ681" s="104"/>
      <c r="DR681" s="104"/>
      <c r="DS681" s="104"/>
      <c r="DT681" s="104"/>
      <c r="DU681" s="104"/>
      <c r="DV681" s="104"/>
    </row>
    <row r="682" spans="103:126" ht="12.75" customHeight="1" x14ac:dyDescent="0.15">
      <c r="CY682" s="117"/>
      <c r="CZ682" s="104"/>
      <c r="DA682" s="104"/>
      <c r="DB682" s="104"/>
      <c r="DC682" s="104"/>
      <c r="DD682" s="104"/>
      <c r="DE682" s="104"/>
      <c r="DF682" s="104"/>
      <c r="DG682" s="104"/>
      <c r="DH682" s="104"/>
      <c r="DI682" s="104"/>
      <c r="DJ682" s="104"/>
      <c r="DK682" s="104"/>
      <c r="DL682" s="104"/>
      <c r="DM682" s="104"/>
      <c r="DN682" s="104"/>
      <c r="DO682" s="104"/>
      <c r="DP682" s="104"/>
      <c r="DQ682" s="104"/>
      <c r="DR682" s="104"/>
      <c r="DS682" s="104"/>
      <c r="DT682" s="104"/>
      <c r="DU682" s="104"/>
      <c r="DV682" s="104"/>
    </row>
    <row r="683" spans="103:126" ht="12.75" customHeight="1" x14ac:dyDescent="0.15">
      <c r="CY683" s="117"/>
      <c r="CZ683" s="104"/>
      <c r="DA683" s="104"/>
      <c r="DB683" s="104"/>
      <c r="DC683" s="104"/>
      <c r="DD683" s="104"/>
      <c r="DE683" s="104"/>
      <c r="DF683" s="104"/>
      <c r="DG683" s="104"/>
      <c r="DH683" s="104"/>
      <c r="DI683" s="104"/>
      <c r="DJ683" s="104"/>
      <c r="DK683" s="104"/>
      <c r="DL683" s="104"/>
      <c r="DM683" s="104"/>
      <c r="DN683" s="104"/>
      <c r="DO683" s="104"/>
      <c r="DP683" s="104"/>
      <c r="DQ683" s="104"/>
      <c r="DR683" s="104"/>
      <c r="DS683" s="104"/>
      <c r="DT683" s="104"/>
      <c r="DU683" s="104"/>
      <c r="DV683" s="104"/>
    </row>
    <row r="684" spans="103:126" ht="12.75" customHeight="1" x14ac:dyDescent="0.15">
      <c r="CY684" s="117"/>
      <c r="CZ684" s="104"/>
      <c r="DA684" s="104"/>
      <c r="DB684" s="104"/>
      <c r="DC684" s="104"/>
      <c r="DD684" s="104"/>
      <c r="DE684" s="104"/>
      <c r="DF684" s="104"/>
      <c r="DG684" s="104"/>
      <c r="DH684" s="104"/>
      <c r="DI684" s="104"/>
      <c r="DJ684" s="104"/>
      <c r="DK684" s="104"/>
      <c r="DL684" s="104"/>
      <c r="DM684" s="104"/>
      <c r="DN684" s="104"/>
      <c r="DO684" s="104"/>
      <c r="DP684" s="104"/>
      <c r="DQ684" s="104"/>
      <c r="DR684" s="104"/>
      <c r="DS684" s="104"/>
      <c r="DT684" s="104"/>
      <c r="DU684" s="104"/>
      <c r="DV684" s="104"/>
    </row>
    <row r="685" spans="103:126" ht="12.75" customHeight="1" x14ac:dyDescent="0.15">
      <c r="CY685" s="117"/>
      <c r="CZ685" s="104"/>
      <c r="DA685" s="104"/>
      <c r="DB685" s="104"/>
      <c r="DC685" s="104"/>
      <c r="DD685" s="104"/>
      <c r="DE685" s="104"/>
      <c r="DF685" s="104"/>
      <c r="DG685" s="104"/>
      <c r="DH685" s="104"/>
      <c r="DI685" s="104"/>
      <c r="DJ685" s="104"/>
      <c r="DK685" s="104"/>
      <c r="DL685" s="104"/>
      <c r="DM685" s="104"/>
      <c r="DN685" s="104"/>
      <c r="DO685" s="104"/>
      <c r="DP685" s="104"/>
      <c r="DQ685" s="104"/>
      <c r="DR685" s="104"/>
      <c r="DS685" s="104"/>
      <c r="DT685" s="104"/>
      <c r="DU685" s="104"/>
      <c r="DV685" s="104"/>
    </row>
    <row r="686" spans="103:126" ht="12.75" customHeight="1" x14ac:dyDescent="0.15">
      <c r="CY686" s="117"/>
      <c r="CZ686" s="104"/>
      <c r="DA686" s="104"/>
      <c r="DB686" s="104"/>
      <c r="DC686" s="104"/>
      <c r="DD686" s="104"/>
      <c r="DE686" s="104"/>
      <c r="DF686" s="104"/>
      <c r="DG686" s="104"/>
      <c r="DH686" s="104"/>
      <c r="DI686" s="104"/>
      <c r="DJ686" s="104"/>
      <c r="DK686" s="104"/>
      <c r="DL686" s="104"/>
      <c r="DM686" s="104"/>
      <c r="DN686" s="104"/>
      <c r="DO686" s="104"/>
      <c r="DP686" s="104"/>
      <c r="DQ686" s="104"/>
      <c r="DR686" s="104"/>
      <c r="DS686" s="104"/>
      <c r="DT686" s="104"/>
      <c r="DU686" s="104"/>
      <c r="DV686" s="104"/>
    </row>
    <row r="687" spans="103:126" ht="12.75" customHeight="1" x14ac:dyDescent="0.15">
      <c r="CY687" s="117"/>
      <c r="CZ687" s="104"/>
      <c r="DA687" s="104"/>
      <c r="DB687" s="104"/>
      <c r="DC687" s="104"/>
      <c r="DD687" s="104"/>
      <c r="DE687" s="104"/>
      <c r="DF687" s="104"/>
      <c r="DG687" s="104"/>
      <c r="DH687" s="104"/>
      <c r="DI687" s="104"/>
      <c r="DJ687" s="104"/>
      <c r="DK687" s="104"/>
      <c r="DL687" s="104"/>
      <c r="DM687" s="104"/>
      <c r="DN687" s="104"/>
      <c r="DO687" s="104"/>
      <c r="DP687" s="104"/>
      <c r="DQ687" s="104"/>
      <c r="DR687" s="104"/>
      <c r="DS687" s="104"/>
      <c r="DT687" s="104"/>
      <c r="DU687" s="104"/>
      <c r="DV687" s="104"/>
    </row>
    <row r="688" spans="103:126" ht="12.75" customHeight="1" x14ac:dyDescent="0.15">
      <c r="CY688" s="117"/>
      <c r="CZ688" s="104"/>
      <c r="DA688" s="104"/>
      <c r="DB688" s="104"/>
      <c r="DC688" s="104"/>
      <c r="DD688" s="104"/>
      <c r="DE688" s="104"/>
      <c r="DF688" s="104"/>
      <c r="DG688" s="104"/>
      <c r="DH688" s="104"/>
      <c r="DI688" s="104"/>
      <c r="DJ688" s="104"/>
      <c r="DK688" s="104"/>
      <c r="DL688" s="104"/>
      <c r="DM688" s="104"/>
      <c r="DN688" s="104"/>
      <c r="DO688" s="104"/>
      <c r="DP688" s="104"/>
      <c r="DQ688" s="104"/>
      <c r="DR688" s="104"/>
      <c r="DS688" s="104"/>
      <c r="DT688" s="104"/>
      <c r="DU688" s="104"/>
      <c r="DV688" s="104"/>
    </row>
    <row r="689" spans="103:126" ht="12.75" customHeight="1" x14ac:dyDescent="0.15">
      <c r="CY689" s="117"/>
      <c r="CZ689" s="104"/>
      <c r="DA689" s="104"/>
      <c r="DB689" s="104"/>
      <c r="DC689" s="104"/>
      <c r="DD689" s="104"/>
      <c r="DE689" s="104"/>
      <c r="DF689" s="104"/>
      <c r="DG689" s="104"/>
      <c r="DH689" s="104"/>
      <c r="DI689" s="104"/>
      <c r="DJ689" s="104"/>
      <c r="DK689" s="104"/>
      <c r="DL689" s="104"/>
      <c r="DM689" s="104"/>
      <c r="DN689" s="104"/>
      <c r="DO689" s="104"/>
      <c r="DP689" s="104"/>
      <c r="DQ689" s="104"/>
      <c r="DR689" s="104"/>
      <c r="DS689" s="104"/>
      <c r="DT689" s="104"/>
      <c r="DU689" s="104"/>
      <c r="DV689" s="104"/>
    </row>
    <row r="690" spans="103:126" ht="12.75" customHeight="1" x14ac:dyDescent="0.15">
      <c r="CY690" s="117"/>
      <c r="CZ690" s="104"/>
      <c r="DA690" s="104"/>
      <c r="DB690" s="104"/>
      <c r="DC690" s="104"/>
      <c r="DD690" s="104"/>
      <c r="DE690" s="104"/>
      <c r="DF690" s="104"/>
      <c r="DG690" s="104"/>
      <c r="DH690" s="104"/>
      <c r="DI690" s="104"/>
      <c r="DJ690" s="104"/>
      <c r="DK690" s="104"/>
      <c r="DL690" s="104"/>
      <c r="DM690" s="104"/>
      <c r="DN690" s="104"/>
      <c r="DO690" s="104"/>
      <c r="DP690" s="104"/>
      <c r="DQ690" s="104"/>
      <c r="DR690" s="104"/>
      <c r="DS690" s="104"/>
      <c r="DT690" s="104"/>
      <c r="DU690" s="104"/>
      <c r="DV690" s="104"/>
    </row>
    <row r="691" spans="103:126" ht="12.75" customHeight="1" x14ac:dyDescent="0.15">
      <c r="CY691" s="117"/>
      <c r="CZ691" s="104"/>
      <c r="DA691" s="104"/>
      <c r="DB691" s="104"/>
      <c r="DC691" s="104"/>
      <c r="DD691" s="104"/>
      <c r="DE691" s="104"/>
      <c r="DF691" s="104"/>
      <c r="DG691" s="104"/>
      <c r="DH691" s="104"/>
      <c r="DI691" s="104"/>
      <c r="DJ691" s="104"/>
      <c r="DK691" s="104"/>
      <c r="DL691" s="104"/>
      <c r="DM691" s="104"/>
      <c r="DN691" s="104"/>
      <c r="DO691" s="104"/>
      <c r="DP691" s="104"/>
      <c r="DQ691" s="104"/>
      <c r="DR691" s="104"/>
      <c r="DS691" s="104"/>
      <c r="DT691" s="104"/>
      <c r="DU691" s="104"/>
      <c r="DV691" s="104"/>
    </row>
    <row r="692" spans="103:126" ht="12.75" customHeight="1" x14ac:dyDescent="0.15">
      <c r="CY692" s="117"/>
      <c r="CZ692" s="104"/>
      <c r="DA692" s="104"/>
      <c r="DB692" s="104"/>
      <c r="DC692" s="104"/>
      <c r="DD692" s="104"/>
      <c r="DE692" s="104"/>
      <c r="DF692" s="104"/>
      <c r="DG692" s="104"/>
      <c r="DH692" s="104"/>
      <c r="DI692" s="104"/>
      <c r="DJ692" s="104"/>
      <c r="DK692" s="104"/>
      <c r="DL692" s="104"/>
      <c r="DM692" s="104"/>
      <c r="DN692" s="104"/>
      <c r="DO692" s="104"/>
      <c r="DP692" s="104"/>
      <c r="DQ692" s="104"/>
      <c r="DR692" s="104"/>
      <c r="DS692" s="104"/>
      <c r="DT692" s="104"/>
      <c r="DU692" s="104"/>
      <c r="DV692" s="104"/>
    </row>
    <row r="693" spans="103:126" ht="12.75" customHeight="1" x14ac:dyDescent="0.15">
      <c r="CY693" s="117"/>
      <c r="CZ693" s="104"/>
      <c r="DA693" s="104"/>
      <c r="DB693" s="104"/>
      <c r="DC693" s="104"/>
      <c r="DD693" s="104"/>
      <c r="DE693" s="104"/>
      <c r="DF693" s="104"/>
      <c r="DG693" s="104"/>
      <c r="DH693" s="104"/>
      <c r="DI693" s="104"/>
      <c r="DJ693" s="104"/>
      <c r="DK693" s="104"/>
      <c r="DL693" s="104"/>
      <c r="DM693" s="104"/>
      <c r="DN693" s="104"/>
      <c r="DO693" s="104"/>
      <c r="DP693" s="104"/>
      <c r="DQ693" s="104"/>
      <c r="DR693" s="104"/>
      <c r="DS693" s="104"/>
      <c r="DT693" s="104"/>
      <c r="DU693" s="104"/>
      <c r="DV693" s="104"/>
    </row>
    <row r="694" spans="103:126" ht="12.75" customHeight="1" x14ac:dyDescent="0.15">
      <c r="CY694" s="117"/>
      <c r="CZ694" s="104"/>
      <c r="DA694" s="104"/>
      <c r="DB694" s="104"/>
      <c r="DC694" s="104"/>
      <c r="DD694" s="104"/>
      <c r="DE694" s="104"/>
      <c r="DF694" s="104"/>
      <c r="DG694" s="104"/>
      <c r="DH694" s="104"/>
      <c r="DI694" s="104"/>
      <c r="DJ694" s="104"/>
      <c r="DK694" s="104"/>
      <c r="DL694" s="104"/>
      <c r="DM694" s="104"/>
      <c r="DN694" s="104"/>
      <c r="DO694" s="104"/>
      <c r="DP694" s="104"/>
      <c r="DQ694" s="104"/>
      <c r="DR694" s="104"/>
      <c r="DS694" s="104"/>
      <c r="DT694" s="104"/>
      <c r="DU694" s="104"/>
      <c r="DV694" s="104"/>
    </row>
    <row r="695" spans="103:126" ht="12.75" customHeight="1" x14ac:dyDescent="0.15">
      <c r="CY695" s="117"/>
      <c r="CZ695" s="104"/>
      <c r="DA695" s="104"/>
      <c r="DB695" s="104"/>
      <c r="DC695" s="104"/>
      <c r="DD695" s="104"/>
      <c r="DE695" s="104"/>
      <c r="DF695" s="104"/>
      <c r="DG695" s="104"/>
      <c r="DH695" s="104"/>
      <c r="DI695" s="104"/>
      <c r="DJ695" s="104"/>
      <c r="DK695" s="104"/>
      <c r="DL695" s="104"/>
      <c r="DM695" s="104"/>
      <c r="DN695" s="104"/>
      <c r="DO695" s="104"/>
      <c r="DP695" s="104"/>
      <c r="DQ695" s="104"/>
      <c r="DR695" s="104"/>
      <c r="DS695" s="104"/>
      <c r="DT695" s="104"/>
      <c r="DU695" s="104"/>
      <c r="DV695" s="104"/>
    </row>
    <row r="696" spans="103:126" ht="12.75" customHeight="1" x14ac:dyDescent="0.15">
      <c r="CY696" s="117"/>
      <c r="CZ696" s="104"/>
      <c r="DA696" s="104"/>
      <c r="DB696" s="104"/>
      <c r="DC696" s="104"/>
      <c r="DD696" s="104"/>
      <c r="DE696" s="104"/>
      <c r="DF696" s="104"/>
      <c r="DG696" s="104"/>
      <c r="DH696" s="104"/>
      <c r="DI696" s="104"/>
      <c r="DJ696" s="104"/>
      <c r="DK696" s="104"/>
      <c r="DL696" s="104"/>
      <c r="DM696" s="104"/>
      <c r="DN696" s="104"/>
      <c r="DO696" s="104"/>
      <c r="DP696" s="104"/>
      <c r="DQ696" s="104"/>
      <c r="DR696" s="104"/>
      <c r="DS696" s="104"/>
      <c r="DT696" s="104"/>
      <c r="DU696" s="104"/>
      <c r="DV696" s="104"/>
    </row>
    <row r="697" spans="103:126" ht="12.75" customHeight="1" x14ac:dyDescent="0.15">
      <c r="CY697" s="117"/>
      <c r="CZ697" s="104"/>
      <c r="DA697" s="104"/>
      <c r="DB697" s="104"/>
      <c r="DC697" s="104"/>
      <c r="DD697" s="104"/>
      <c r="DE697" s="104"/>
      <c r="DF697" s="104"/>
      <c r="DG697" s="104"/>
      <c r="DH697" s="104"/>
      <c r="DI697" s="104"/>
      <c r="DJ697" s="104"/>
      <c r="DK697" s="104"/>
      <c r="DL697" s="104"/>
      <c r="DM697" s="104"/>
      <c r="DN697" s="104"/>
      <c r="DO697" s="104"/>
      <c r="DP697" s="104"/>
      <c r="DQ697" s="104"/>
      <c r="DR697" s="104"/>
      <c r="DS697" s="104"/>
      <c r="DT697" s="104"/>
      <c r="DU697" s="104"/>
      <c r="DV697" s="104"/>
    </row>
    <row r="698" spans="103:126" ht="12.75" customHeight="1" x14ac:dyDescent="0.15">
      <c r="CY698" s="117"/>
      <c r="CZ698" s="104"/>
      <c r="DA698" s="104"/>
      <c r="DB698" s="104"/>
      <c r="DC698" s="104"/>
      <c r="DD698" s="104"/>
      <c r="DE698" s="104"/>
      <c r="DF698" s="104"/>
      <c r="DG698" s="104"/>
      <c r="DH698" s="104"/>
      <c r="DI698" s="104"/>
      <c r="DJ698" s="104"/>
      <c r="DK698" s="104"/>
      <c r="DL698" s="104"/>
      <c r="DM698" s="104"/>
      <c r="DN698" s="104"/>
      <c r="DO698" s="104"/>
      <c r="DP698" s="104"/>
      <c r="DQ698" s="104"/>
      <c r="DR698" s="104"/>
      <c r="DS698" s="104"/>
      <c r="DT698" s="104"/>
      <c r="DU698" s="104"/>
      <c r="DV698" s="104"/>
    </row>
    <row r="699" spans="103:126" ht="12.75" customHeight="1" x14ac:dyDescent="0.15">
      <c r="CY699" s="117"/>
      <c r="CZ699" s="104"/>
      <c r="DA699" s="104"/>
      <c r="DB699" s="104"/>
      <c r="DC699" s="104"/>
      <c r="DD699" s="104"/>
      <c r="DE699" s="104"/>
      <c r="DF699" s="104"/>
      <c r="DG699" s="104"/>
      <c r="DH699" s="104"/>
      <c r="DI699" s="104"/>
      <c r="DJ699" s="104"/>
      <c r="DK699" s="104"/>
      <c r="DL699" s="104"/>
      <c r="DM699" s="104"/>
      <c r="DN699" s="104"/>
      <c r="DO699" s="104"/>
      <c r="DP699" s="104"/>
      <c r="DQ699" s="104"/>
      <c r="DR699" s="104"/>
      <c r="DS699" s="104"/>
      <c r="DT699" s="104"/>
      <c r="DU699" s="104"/>
      <c r="DV699" s="104"/>
    </row>
    <row r="700" spans="103:126" ht="12.75" customHeight="1" x14ac:dyDescent="0.15">
      <c r="CY700" s="117"/>
      <c r="CZ700" s="104"/>
      <c r="DA700" s="104"/>
      <c r="DB700" s="104"/>
      <c r="DC700" s="104"/>
      <c r="DD700" s="104"/>
      <c r="DE700" s="104"/>
      <c r="DF700" s="104"/>
      <c r="DG700" s="104"/>
      <c r="DH700" s="104"/>
      <c r="DI700" s="104"/>
      <c r="DJ700" s="104"/>
      <c r="DK700" s="104"/>
      <c r="DL700" s="104"/>
      <c r="DM700" s="104"/>
      <c r="DN700" s="104"/>
      <c r="DO700" s="104"/>
      <c r="DP700" s="104"/>
      <c r="DQ700" s="104"/>
      <c r="DR700" s="104"/>
      <c r="DS700" s="104"/>
      <c r="DT700" s="104"/>
      <c r="DU700" s="104"/>
      <c r="DV700" s="104"/>
    </row>
    <row r="701" spans="103:126" ht="12.75" customHeight="1" x14ac:dyDescent="0.15">
      <c r="CY701" s="117"/>
      <c r="CZ701" s="104"/>
      <c r="DA701" s="104"/>
      <c r="DB701" s="104"/>
      <c r="DC701" s="104"/>
      <c r="DD701" s="104"/>
      <c r="DE701" s="104"/>
      <c r="DF701" s="104"/>
      <c r="DG701" s="104"/>
      <c r="DH701" s="104"/>
      <c r="DI701" s="104"/>
      <c r="DJ701" s="104"/>
      <c r="DK701" s="104"/>
      <c r="DL701" s="104"/>
      <c r="DM701" s="104"/>
      <c r="DN701" s="104"/>
      <c r="DO701" s="104"/>
      <c r="DP701" s="104"/>
      <c r="DQ701" s="104"/>
      <c r="DR701" s="104"/>
      <c r="DS701" s="104"/>
      <c r="DT701" s="104"/>
      <c r="DU701" s="104"/>
      <c r="DV701" s="104"/>
    </row>
    <row r="702" spans="103:126" ht="12.75" customHeight="1" x14ac:dyDescent="0.15">
      <c r="CY702" s="117"/>
      <c r="CZ702" s="104"/>
      <c r="DA702" s="104"/>
      <c r="DB702" s="104"/>
      <c r="DC702" s="104"/>
      <c r="DD702" s="104"/>
      <c r="DE702" s="104"/>
      <c r="DF702" s="104"/>
      <c r="DG702" s="104"/>
      <c r="DH702" s="104"/>
      <c r="DI702" s="104"/>
      <c r="DJ702" s="104"/>
      <c r="DK702" s="104"/>
      <c r="DL702" s="104"/>
      <c r="DM702" s="104"/>
      <c r="DN702" s="104"/>
      <c r="DO702" s="104"/>
      <c r="DP702" s="104"/>
      <c r="DQ702" s="104"/>
      <c r="DR702" s="104"/>
      <c r="DS702" s="104"/>
      <c r="DT702" s="104"/>
      <c r="DU702" s="104"/>
      <c r="DV702" s="104"/>
    </row>
    <row r="703" spans="103:126" ht="12.75" customHeight="1" x14ac:dyDescent="0.15">
      <c r="CY703" s="117"/>
      <c r="CZ703" s="104"/>
      <c r="DA703" s="104"/>
      <c r="DB703" s="104"/>
      <c r="DC703" s="104"/>
      <c r="DD703" s="104"/>
      <c r="DE703" s="104"/>
      <c r="DF703" s="104"/>
      <c r="DG703" s="104"/>
      <c r="DH703" s="104"/>
      <c r="DI703" s="104"/>
      <c r="DJ703" s="104"/>
      <c r="DK703" s="104"/>
      <c r="DL703" s="104"/>
      <c r="DM703" s="104"/>
      <c r="DN703" s="104"/>
      <c r="DO703" s="104"/>
      <c r="DP703" s="104"/>
      <c r="DQ703" s="104"/>
      <c r="DR703" s="104"/>
      <c r="DS703" s="104"/>
      <c r="DT703" s="104"/>
      <c r="DU703" s="104"/>
      <c r="DV703" s="104"/>
    </row>
    <row r="704" spans="103:126" ht="12.75" customHeight="1" x14ac:dyDescent="0.15">
      <c r="CY704" s="117"/>
      <c r="CZ704" s="104"/>
      <c r="DA704" s="104"/>
      <c r="DB704" s="104"/>
      <c r="DC704" s="104"/>
      <c r="DD704" s="104"/>
      <c r="DE704" s="104"/>
      <c r="DF704" s="104"/>
      <c r="DG704" s="104"/>
      <c r="DH704" s="104"/>
      <c r="DI704" s="104"/>
      <c r="DJ704" s="104"/>
      <c r="DK704" s="104"/>
      <c r="DL704" s="104"/>
      <c r="DM704" s="104"/>
      <c r="DN704" s="104"/>
      <c r="DO704" s="104"/>
      <c r="DP704" s="104"/>
      <c r="DQ704" s="104"/>
      <c r="DR704" s="104"/>
      <c r="DS704" s="104"/>
      <c r="DT704" s="104"/>
      <c r="DU704" s="104"/>
      <c r="DV704" s="104"/>
    </row>
    <row r="705" spans="103:126" ht="12.75" customHeight="1" x14ac:dyDescent="0.15">
      <c r="CY705" s="117"/>
      <c r="CZ705" s="104"/>
      <c r="DA705" s="104"/>
      <c r="DB705" s="104"/>
      <c r="DC705" s="104"/>
      <c r="DD705" s="104"/>
      <c r="DE705" s="104"/>
      <c r="DF705" s="104"/>
      <c r="DG705" s="104"/>
      <c r="DH705" s="104"/>
      <c r="DI705" s="104"/>
      <c r="DJ705" s="104"/>
      <c r="DK705" s="104"/>
      <c r="DL705" s="104"/>
      <c r="DM705" s="104"/>
      <c r="DN705" s="104"/>
      <c r="DO705" s="104"/>
      <c r="DP705" s="104"/>
      <c r="DQ705" s="104"/>
      <c r="DR705" s="104"/>
      <c r="DS705" s="104"/>
      <c r="DT705" s="104"/>
      <c r="DU705" s="104"/>
      <c r="DV705" s="104"/>
    </row>
    <row r="706" spans="103:126" ht="12.75" customHeight="1" x14ac:dyDescent="0.15">
      <c r="CY706" s="117"/>
      <c r="CZ706" s="104"/>
      <c r="DA706" s="104"/>
      <c r="DB706" s="104"/>
      <c r="DC706" s="104"/>
      <c r="DD706" s="104"/>
      <c r="DE706" s="104"/>
      <c r="DF706" s="104"/>
      <c r="DG706" s="104"/>
      <c r="DH706" s="104"/>
      <c r="DI706" s="104"/>
      <c r="DJ706" s="104"/>
      <c r="DK706" s="104"/>
      <c r="DL706" s="104"/>
      <c r="DM706" s="104"/>
      <c r="DN706" s="104"/>
      <c r="DO706" s="104"/>
      <c r="DP706" s="104"/>
      <c r="DQ706" s="104"/>
      <c r="DR706" s="104"/>
      <c r="DS706" s="104"/>
      <c r="DT706" s="104"/>
      <c r="DU706" s="104"/>
      <c r="DV706" s="104"/>
    </row>
    <row r="707" spans="103:126" ht="12.75" customHeight="1" x14ac:dyDescent="0.15">
      <c r="CY707" s="117"/>
      <c r="CZ707" s="104"/>
      <c r="DA707" s="104"/>
      <c r="DB707" s="104"/>
      <c r="DC707" s="104"/>
      <c r="DD707" s="104"/>
      <c r="DE707" s="104"/>
      <c r="DF707" s="104"/>
      <c r="DG707" s="104"/>
      <c r="DH707" s="104"/>
      <c r="DI707" s="104"/>
      <c r="DJ707" s="104"/>
      <c r="DK707" s="104"/>
      <c r="DL707" s="104"/>
      <c r="DM707" s="104"/>
      <c r="DN707" s="104"/>
      <c r="DO707" s="104"/>
      <c r="DP707" s="104"/>
      <c r="DQ707" s="104"/>
      <c r="DR707" s="104"/>
      <c r="DS707" s="104"/>
      <c r="DT707" s="104"/>
      <c r="DU707" s="104"/>
      <c r="DV707" s="104"/>
    </row>
    <row r="708" spans="103:126" ht="12.75" customHeight="1" x14ac:dyDescent="0.15">
      <c r="CY708" s="117"/>
      <c r="CZ708" s="104"/>
      <c r="DA708" s="104"/>
      <c r="DB708" s="104"/>
      <c r="DC708" s="104"/>
      <c r="DD708" s="104"/>
      <c r="DE708" s="104"/>
      <c r="DF708" s="104"/>
      <c r="DG708" s="104"/>
      <c r="DH708" s="104"/>
      <c r="DI708" s="104"/>
      <c r="DJ708" s="104"/>
      <c r="DK708" s="104"/>
      <c r="DL708" s="104"/>
      <c r="DM708" s="104"/>
      <c r="DN708" s="104"/>
      <c r="DO708" s="104"/>
      <c r="DP708" s="104"/>
      <c r="DQ708" s="104"/>
      <c r="DR708" s="104"/>
      <c r="DS708" s="104"/>
      <c r="DT708" s="104"/>
      <c r="DU708" s="104"/>
      <c r="DV708" s="104"/>
    </row>
    <row r="709" spans="103:126" ht="12.75" customHeight="1" x14ac:dyDescent="0.15">
      <c r="CY709" s="117"/>
      <c r="CZ709" s="104"/>
      <c r="DA709" s="104"/>
      <c r="DB709" s="104"/>
      <c r="DC709" s="104"/>
      <c r="DD709" s="104"/>
      <c r="DE709" s="104"/>
      <c r="DF709" s="104"/>
      <c r="DG709" s="104"/>
      <c r="DH709" s="104"/>
      <c r="DI709" s="104"/>
      <c r="DJ709" s="104"/>
      <c r="DK709" s="104"/>
      <c r="DL709" s="104"/>
      <c r="DM709" s="104"/>
      <c r="DN709" s="104"/>
      <c r="DO709" s="104"/>
      <c r="DP709" s="104"/>
      <c r="DQ709" s="104"/>
      <c r="DR709" s="104"/>
      <c r="DS709" s="104"/>
      <c r="DT709" s="104"/>
      <c r="DU709" s="104"/>
      <c r="DV709" s="104"/>
    </row>
    <row r="710" spans="103:126" ht="12.75" customHeight="1" x14ac:dyDescent="0.15">
      <c r="CY710" s="117"/>
      <c r="CZ710" s="104"/>
      <c r="DA710" s="104"/>
      <c r="DB710" s="104"/>
      <c r="DC710" s="104"/>
      <c r="DD710" s="104"/>
      <c r="DE710" s="104"/>
      <c r="DF710" s="104"/>
      <c r="DG710" s="104"/>
      <c r="DH710" s="104"/>
      <c r="DI710" s="104"/>
      <c r="DJ710" s="104"/>
      <c r="DK710" s="104"/>
      <c r="DL710" s="104"/>
      <c r="DM710" s="104"/>
      <c r="DN710" s="104"/>
      <c r="DO710" s="104"/>
      <c r="DP710" s="104"/>
      <c r="DQ710" s="104"/>
      <c r="DR710" s="104"/>
      <c r="DS710" s="104"/>
      <c r="DT710" s="104"/>
      <c r="DU710" s="104"/>
      <c r="DV710" s="104"/>
    </row>
    <row r="711" spans="103:126" ht="12.75" customHeight="1" x14ac:dyDescent="0.15">
      <c r="CY711" s="117"/>
      <c r="CZ711" s="104"/>
      <c r="DA711" s="104"/>
      <c r="DB711" s="104"/>
      <c r="DC711" s="104"/>
      <c r="DD711" s="104"/>
      <c r="DE711" s="104"/>
      <c r="DF711" s="104"/>
      <c r="DG711" s="104"/>
      <c r="DH711" s="104"/>
      <c r="DI711" s="104"/>
      <c r="DJ711" s="104"/>
      <c r="DK711" s="104"/>
      <c r="DL711" s="104"/>
      <c r="DM711" s="104"/>
      <c r="DN711" s="104"/>
      <c r="DO711" s="104"/>
      <c r="DP711" s="104"/>
      <c r="DQ711" s="104"/>
      <c r="DR711" s="104"/>
      <c r="DS711" s="104"/>
      <c r="DT711" s="104"/>
      <c r="DU711" s="104"/>
      <c r="DV711" s="104"/>
    </row>
    <row r="712" spans="103:126" ht="12.75" customHeight="1" x14ac:dyDescent="0.15">
      <c r="CY712" s="117"/>
      <c r="CZ712" s="104"/>
      <c r="DA712" s="104"/>
      <c r="DB712" s="104"/>
      <c r="DC712" s="104"/>
      <c r="DD712" s="104"/>
      <c r="DE712" s="104"/>
      <c r="DF712" s="104"/>
      <c r="DG712" s="104"/>
      <c r="DH712" s="104"/>
      <c r="DI712" s="104"/>
      <c r="DJ712" s="104"/>
      <c r="DK712" s="104"/>
      <c r="DL712" s="104"/>
      <c r="DM712" s="104"/>
      <c r="DN712" s="104"/>
      <c r="DO712" s="104"/>
      <c r="DP712" s="104"/>
      <c r="DQ712" s="104"/>
      <c r="DR712" s="104"/>
      <c r="DS712" s="104"/>
      <c r="DT712" s="104"/>
      <c r="DU712" s="104"/>
      <c r="DV712" s="104"/>
    </row>
    <row r="713" spans="103:126" ht="12.75" customHeight="1" x14ac:dyDescent="0.15">
      <c r="CY713" s="117"/>
      <c r="CZ713" s="104"/>
      <c r="DA713" s="104"/>
      <c r="DB713" s="104"/>
      <c r="DC713" s="104"/>
      <c r="DD713" s="104"/>
      <c r="DE713" s="104"/>
      <c r="DF713" s="104"/>
      <c r="DG713" s="104"/>
      <c r="DH713" s="104"/>
      <c r="DI713" s="104"/>
      <c r="DJ713" s="104"/>
      <c r="DK713" s="104"/>
      <c r="DL713" s="104"/>
      <c r="DM713" s="104"/>
      <c r="DN713" s="104"/>
      <c r="DO713" s="104"/>
      <c r="DP713" s="104"/>
      <c r="DQ713" s="104"/>
      <c r="DR713" s="104"/>
      <c r="DS713" s="104"/>
      <c r="DT713" s="104"/>
      <c r="DU713" s="104"/>
      <c r="DV713" s="104"/>
    </row>
    <row r="714" spans="103:126" ht="12.75" customHeight="1" x14ac:dyDescent="0.15">
      <c r="CY714" s="117"/>
      <c r="CZ714" s="104"/>
      <c r="DA714" s="104"/>
      <c r="DB714" s="104"/>
      <c r="DC714" s="104"/>
      <c r="DD714" s="104"/>
      <c r="DE714" s="104"/>
      <c r="DF714" s="104"/>
      <c r="DG714" s="104"/>
      <c r="DH714" s="104"/>
      <c r="DI714" s="104"/>
      <c r="DJ714" s="104"/>
      <c r="DK714" s="104"/>
      <c r="DL714" s="104"/>
      <c r="DM714" s="104"/>
      <c r="DN714" s="104"/>
      <c r="DO714" s="104"/>
      <c r="DP714" s="104"/>
      <c r="DQ714" s="104"/>
      <c r="DR714" s="104"/>
      <c r="DS714" s="104"/>
      <c r="DT714" s="104"/>
      <c r="DU714" s="104"/>
      <c r="DV714" s="104"/>
    </row>
    <row r="715" spans="103:126" ht="12.75" customHeight="1" x14ac:dyDescent="0.15">
      <c r="CY715" s="117"/>
      <c r="CZ715" s="104"/>
      <c r="DA715" s="104"/>
      <c r="DB715" s="104"/>
      <c r="DC715" s="104"/>
      <c r="DD715" s="104"/>
      <c r="DE715" s="104"/>
      <c r="DF715" s="104"/>
      <c r="DG715" s="104"/>
      <c r="DH715" s="104"/>
      <c r="DI715" s="104"/>
      <c r="DJ715" s="104"/>
      <c r="DK715" s="104"/>
      <c r="DL715" s="104"/>
      <c r="DM715" s="104"/>
      <c r="DN715" s="104"/>
      <c r="DO715" s="104"/>
      <c r="DP715" s="104"/>
      <c r="DQ715" s="104"/>
      <c r="DR715" s="104"/>
      <c r="DS715" s="104"/>
      <c r="DT715" s="104"/>
      <c r="DU715" s="104"/>
      <c r="DV715" s="104"/>
    </row>
    <row r="716" spans="103:126" ht="12.75" customHeight="1" x14ac:dyDescent="0.15">
      <c r="CY716" s="117"/>
      <c r="CZ716" s="104"/>
      <c r="DA716" s="104"/>
      <c r="DB716" s="104"/>
      <c r="DC716" s="104"/>
      <c r="DD716" s="104"/>
      <c r="DE716" s="104"/>
      <c r="DF716" s="104"/>
      <c r="DG716" s="104"/>
      <c r="DH716" s="104"/>
      <c r="DI716" s="104"/>
      <c r="DJ716" s="104"/>
      <c r="DK716" s="104"/>
      <c r="DL716" s="104"/>
      <c r="DM716" s="104"/>
      <c r="DN716" s="104"/>
      <c r="DO716" s="104"/>
      <c r="DP716" s="104"/>
      <c r="DQ716" s="104"/>
      <c r="DR716" s="104"/>
      <c r="DS716" s="104"/>
      <c r="DT716" s="104"/>
      <c r="DU716" s="104"/>
      <c r="DV716" s="104"/>
    </row>
    <row r="717" spans="103:126" ht="12.75" customHeight="1" x14ac:dyDescent="0.15">
      <c r="CY717" s="117"/>
      <c r="CZ717" s="104"/>
      <c r="DA717" s="104"/>
      <c r="DB717" s="104"/>
      <c r="DC717" s="104"/>
      <c r="DD717" s="104"/>
      <c r="DE717" s="104"/>
      <c r="DF717" s="104"/>
      <c r="DG717" s="104"/>
      <c r="DH717" s="104"/>
      <c r="DI717" s="104"/>
      <c r="DJ717" s="104"/>
      <c r="DK717" s="104"/>
      <c r="DL717" s="104"/>
      <c r="DM717" s="104"/>
      <c r="DN717" s="104"/>
      <c r="DO717" s="104"/>
      <c r="DP717" s="104"/>
      <c r="DQ717" s="104"/>
      <c r="DR717" s="104"/>
      <c r="DS717" s="104"/>
      <c r="DT717" s="104"/>
      <c r="DU717" s="104"/>
      <c r="DV717" s="104"/>
    </row>
    <row r="718" spans="103:126" ht="12.75" customHeight="1" x14ac:dyDescent="0.15">
      <c r="CY718" s="117"/>
      <c r="CZ718" s="104"/>
      <c r="DA718" s="104"/>
      <c r="DB718" s="104"/>
      <c r="DC718" s="104"/>
      <c r="DD718" s="104"/>
      <c r="DE718" s="104"/>
      <c r="DF718" s="104"/>
      <c r="DG718" s="104"/>
      <c r="DH718" s="104"/>
      <c r="DI718" s="104"/>
      <c r="DJ718" s="104"/>
      <c r="DK718" s="104"/>
      <c r="DL718" s="104"/>
      <c r="DM718" s="104"/>
      <c r="DN718" s="104"/>
      <c r="DO718" s="104"/>
      <c r="DP718" s="104"/>
      <c r="DQ718" s="104"/>
      <c r="DR718" s="104"/>
      <c r="DS718" s="104"/>
      <c r="DT718" s="104"/>
      <c r="DU718" s="104"/>
      <c r="DV718" s="104"/>
    </row>
    <row r="719" spans="103:126" ht="12.75" customHeight="1" x14ac:dyDescent="0.15">
      <c r="CY719" s="117"/>
      <c r="CZ719" s="104"/>
      <c r="DA719" s="104"/>
      <c r="DB719" s="104"/>
      <c r="DC719" s="104"/>
      <c r="DD719" s="104"/>
      <c r="DE719" s="104"/>
      <c r="DF719" s="104"/>
      <c r="DG719" s="104"/>
      <c r="DH719" s="104"/>
      <c r="DI719" s="104"/>
      <c r="DJ719" s="104"/>
      <c r="DK719" s="104"/>
      <c r="DL719" s="104"/>
      <c r="DM719" s="104"/>
      <c r="DN719" s="104"/>
      <c r="DO719" s="104"/>
      <c r="DP719" s="104"/>
      <c r="DQ719" s="104"/>
      <c r="DR719" s="104"/>
      <c r="DS719" s="104"/>
      <c r="DT719" s="104"/>
      <c r="DU719" s="104"/>
      <c r="DV719" s="104"/>
    </row>
    <row r="720" spans="103:126" ht="12.75" customHeight="1" x14ac:dyDescent="0.15">
      <c r="CY720" s="117"/>
      <c r="CZ720" s="104"/>
      <c r="DA720" s="104"/>
      <c r="DB720" s="104"/>
      <c r="DC720" s="104"/>
      <c r="DD720" s="104"/>
      <c r="DE720" s="104"/>
      <c r="DF720" s="104"/>
      <c r="DG720" s="104"/>
      <c r="DH720" s="104"/>
      <c r="DI720" s="104"/>
      <c r="DJ720" s="104"/>
      <c r="DK720" s="104"/>
      <c r="DL720" s="104"/>
      <c r="DM720" s="104"/>
      <c r="DN720" s="104"/>
      <c r="DO720" s="104"/>
      <c r="DP720" s="104"/>
      <c r="DQ720" s="104"/>
      <c r="DR720" s="104"/>
      <c r="DS720" s="104"/>
      <c r="DT720" s="104"/>
      <c r="DU720" s="104"/>
      <c r="DV720" s="104"/>
    </row>
    <row r="721" spans="103:126" ht="12.75" customHeight="1" x14ac:dyDescent="0.15">
      <c r="CY721" s="117"/>
      <c r="CZ721" s="104"/>
      <c r="DA721" s="104"/>
      <c r="DB721" s="104"/>
      <c r="DC721" s="104"/>
      <c r="DD721" s="104"/>
      <c r="DE721" s="104"/>
      <c r="DF721" s="104"/>
      <c r="DG721" s="104"/>
      <c r="DH721" s="104"/>
      <c r="DI721" s="104"/>
      <c r="DJ721" s="104"/>
      <c r="DK721" s="104"/>
      <c r="DL721" s="104"/>
      <c r="DM721" s="104"/>
      <c r="DN721" s="104"/>
      <c r="DO721" s="104"/>
      <c r="DP721" s="104"/>
      <c r="DQ721" s="104"/>
      <c r="DR721" s="104"/>
      <c r="DS721" s="104"/>
      <c r="DT721" s="104"/>
      <c r="DU721" s="104"/>
      <c r="DV721" s="104"/>
    </row>
    <row r="722" spans="103:126" ht="12.75" customHeight="1" x14ac:dyDescent="0.15">
      <c r="CY722" s="117"/>
      <c r="CZ722" s="104"/>
      <c r="DA722" s="104"/>
      <c r="DB722" s="104"/>
      <c r="DC722" s="104"/>
      <c r="DD722" s="104"/>
      <c r="DE722" s="104"/>
      <c r="DF722" s="104"/>
      <c r="DG722" s="104"/>
      <c r="DH722" s="104"/>
      <c r="DI722" s="104"/>
      <c r="DJ722" s="104"/>
      <c r="DK722" s="104"/>
      <c r="DL722" s="104"/>
      <c r="DM722" s="104"/>
      <c r="DN722" s="104"/>
      <c r="DO722" s="104"/>
      <c r="DP722" s="104"/>
      <c r="DQ722" s="104"/>
      <c r="DR722" s="104"/>
      <c r="DS722" s="104"/>
      <c r="DT722" s="104"/>
      <c r="DU722" s="104"/>
      <c r="DV722" s="104"/>
    </row>
    <row r="723" spans="103:126" ht="12.75" customHeight="1" x14ac:dyDescent="0.15">
      <c r="CY723" s="117"/>
      <c r="CZ723" s="104"/>
      <c r="DA723" s="104"/>
      <c r="DB723" s="104"/>
      <c r="DC723" s="104"/>
      <c r="DD723" s="104"/>
      <c r="DE723" s="104"/>
      <c r="DF723" s="104"/>
      <c r="DG723" s="104"/>
      <c r="DH723" s="104"/>
      <c r="DI723" s="104"/>
      <c r="DJ723" s="104"/>
      <c r="DK723" s="104"/>
      <c r="DL723" s="104"/>
      <c r="DM723" s="104"/>
      <c r="DN723" s="104"/>
      <c r="DO723" s="104"/>
      <c r="DP723" s="104"/>
      <c r="DQ723" s="104"/>
      <c r="DR723" s="104"/>
      <c r="DS723" s="104"/>
      <c r="DT723" s="104"/>
      <c r="DU723" s="104"/>
      <c r="DV723" s="104"/>
    </row>
    <row r="724" spans="103:126" ht="12.75" customHeight="1" x14ac:dyDescent="0.15">
      <c r="CY724" s="117"/>
      <c r="CZ724" s="104"/>
      <c r="DA724" s="104"/>
      <c r="DB724" s="104"/>
      <c r="DC724" s="104"/>
      <c r="DD724" s="104"/>
      <c r="DE724" s="104"/>
      <c r="DF724" s="104"/>
      <c r="DG724" s="104"/>
      <c r="DH724" s="104"/>
      <c r="DI724" s="104"/>
      <c r="DJ724" s="104"/>
      <c r="DK724" s="104"/>
      <c r="DL724" s="104"/>
      <c r="DM724" s="104"/>
      <c r="DN724" s="104"/>
      <c r="DO724" s="104"/>
      <c r="DP724" s="104"/>
      <c r="DQ724" s="104"/>
      <c r="DR724" s="104"/>
      <c r="DS724" s="104"/>
      <c r="DT724" s="104"/>
      <c r="DU724" s="104"/>
      <c r="DV724" s="104"/>
    </row>
    <row r="725" spans="103:126" ht="12.75" customHeight="1" x14ac:dyDescent="0.15">
      <c r="CY725" s="117"/>
      <c r="CZ725" s="104"/>
      <c r="DA725" s="104"/>
      <c r="DB725" s="104"/>
      <c r="DC725" s="104"/>
      <c r="DD725" s="104"/>
      <c r="DE725" s="104"/>
      <c r="DF725" s="104"/>
      <c r="DG725" s="104"/>
      <c r="DH725" s="104"/>
      <c r="DI725" s="104"/>
      <c r="DJ725" s="104"/>
      <c r="DK725" s="104"/>
      <c r="DL725" s="104"/>
      <c r="DM725" s="104"/>
      <c r="DN725" s="104"/>
      <c r="DO725" s="104"/>
      <c r="DP725" s="104"/>
      <c r="DQ725" s="104"/>
      <c r="DR725" s="104"/>
      <c r="DS725" s="104"/>
      <c r="DT725" s="104"/>
      <c r="DU725" s="104"/>
      <c r="DV725" s="104"/>
    </row>
    <row r="726" spans="103:126" ht="12.75" customHeight="1" x14ac:dyDescent="0.15">
      <c r="CY726" s="117"/>
      <c r="CZ726" s="104"/>
      <c r="DA726" s="104"/>
      <c r="DB726" s="104"/>
      <c r="DC726" s="104"/>
      <c r="DD726" s="104"/>
      <c r="DE726" s="104"/>
      <c r="DF726" s="104"/>
      <c r="DG726" s="104"/>
      <c r="DH726" s="104"/>
      <c r="DI726" s="104"/>
      <c r="DJ726" s="104"/>
      <c r="DK726" s="104"/>
      <c r="DL726" s="104"/>
      <c r="DM726" s="104"/>
      <c r="DN726" s="104"/>
      <c r="DO726" s="104"/>
      <c r="DP726" s="104"/>
      <c r="DQ726" s="104"/>
      <c r="DR726" s="104"/>
      <c r="DS726" s="104"/>
      <c r="DT726" s="104"/>
      <c r="DU726" s="104"/>
      <c r="DV726" s="104"/>
    </row>
    <row r="727" spans="103:126" ht="12.75" customHeight="1" x14ac:dyDescent="0.15">
      <c r="CY727" s="117"/>
      <c r="CZ727" s="104"/>
      <c r="DA727" s="104"/>
      <c r="DB727" s="104"/>
      <c r="DC727" s="104"/>
      <c r="DD727" s="104"/>
      <c r="DE727" s="104"/>
      <c r="DF727" s="104"/>
      <c r="DG727" s="104"/>
      <c r="DH727" s="104"/>
      <c r="DI727" s="104"/>
      <c r="DJ727" s="104"/>
      <c r="DK727" s="104"/>
      <c r="DL727" s="104"/>
      <c r="DM727" s="104"/>
      <c r="DN727" s="104"/>
      <c r="DO727" s="104"/>
      <c r="DP727" s="104"/>
      <c r="DQ727" s="104"/>
      <c r="DR727" s="104"/>
      <c r="DS727" s="104"/>
      <c r="DT727" s="104"/>
      <c r="DU727" s="104"/>
      <c r="DV727" s="104"/>
    </row>
    <row r="728" spans="103:126" ht="12.75" customHeight="1" x14ac:dyDescent="0.15">
      <c r="CY728" s="117"/>
      <c r="CZ728" s="104"/>
      <c r="DA728" s="104"/>
      <c r="DB728" s="104"/>
      <c r="DC728" s="104"/>
      <c r="DD728" s="104"/>
      <c r="DE728" s="104"/>
      <c r="DF728" s="104"/>
      <c r="DG728" s="104"/>
      <c r="DH728" s="104"/>
      <c r="DI728" s="104"/>
      <c r="DJ728" s="104"/>
      <c r="DK728" s="104"/>
      <c r="DL728" s="104"/>
      <c r="DM728" s="104"/>
      <c r="DN728" s="104"/>
      <c r="DO728" s="104"/>
      <c r="DP728" s="104"/>
      <c r="DQ728" s="104"/>
      <c r="DR728" s="104"/>
      <c r="DS728" s="104"/>
      <c r="DT728" s="104"/>
      <c r="DU728" s="104"/>
      <c r="DV728" s="104"/>
    </row>
    <row r="729" spans="103:126" ht="12.75" customHeight="1" x14ac:dyDescent="0.15">
      <c r="CY729" s="117"/>
      <c r="CZ729" s="104"/>
      <c r="DA729" s="104"/>
      <c r="DB729" s="104"/>
      <c r="DC729" s="104"/>
      <c r="DD729" s="104"/>
      <c r="DE729" s="104"/>
      <c r="DF729" s="104"/>
      <c r="DG729" s="104"/>
      <c r="DH729" s="104"/>
      <c r="DI729" s="104"/>
      <c r="DJ729" s="104"/>
      <c r="DK729" s="104"/>
      <c r="DL729" s="104"/>
      <c r="DM729" s="104"/>
      <c r="DN729" s="104"/>
      <c r="DO729" s="104"/>
      <c r="DP729" s="104"/>
      <c r="DQ729" s="104"/>
      <c r="DR729" s="104"/>
      <c r="DS729" s="104"/>
      <c r="DT729" s="104"/>
      <c r="DU729" s="104"/>
      <c r="DV729" s="104"/>
    </row>
    <row r="730" spans="103:126" ht="12.75" customHeight="1" x14ac:dyDescent="0.15">
      <c r="CY730" s="117"/>
      <c r="CZ730" s="104"/>
      <c r="DA730" s="104"/>
      <c r="DB730" s="104"/>
      <c r="DC730" s="104"/>
      <c r="DD730" s="104"/>
      <c r="DE730" s="104"/>
      <c r="DF730" s="104"/>
      <c r="DG730" s="104"/>
      <c r="DH730" s="104"/>
      <c r="DI730" s="104"/>
      <c r="DJ730" s="104"/>
      <c r="DK730" s="104"/>
      <c r="DL730" s="104"/>
      <c r="DM730" s="104"/>
      <c r="DN730" s="104"/>
      <c r="DO730" s="104"/>
      <c r="DP730" s="104"/>
      <c r="DQ730" s="104"/>
      <c r="DR730" s="104"/>
      <c r="DS730" s="104"/>
      <c r="DT730" s="104"/>
      <c r="DU730" s="104"/>
      <c r="DV730" s="104"/>
    </row>
    <row r="731" spans="103:126" ht="12.75" customHeight="1" x14ac:dyDescent="0.15">
      <c r="CY731" s="117"/>
      <c r="CZ731" s="104"/>
      <c r="DA731" s="104"/>
      <c r="DB731" s="104"/>
      <c r="DC731" s="104"/>
      <c r="DD731" s="104"/>
      <c r="DE731" s="104"/>
      <c r="DF731" s="104"/>
      <c r="DG731" s="104"/>
      <c r="DH731" s="104"/>
      <c r="DI731" s="104"/>
      <c r="DJ731" s="104"/>
      <c r="DK731" s="104"/>
      <c r="DL731" s="104"/>
      <c r="DM731" s="104"/>
      <c r="DN731" s="104"/>
      <c r="DO731" s="104"/>
      <c r="DP731" s="104"/>
      <c r="DQ731" s="104"/>
      <c r="DR731" s="104"/>
      <c r="DS731" s="104"/>
      <c r="DT731" s="104"/>
      <c r="DU731" s="104"/>
      <c r="DV731" s="104"/>
    </row>
    <row r="732" spans="103:126" ht="12.75" customHeight="1" x14ac:dyDescent="0.15">
      <c r="CY732" s="117"/>
      <c r="CZ732" s="104"/>
      <c r="DA732" s="104"/>
      <c r="DB732" s="104"/>
      <c r="DC732" s="104"/>
      <c r="DD732" s="104"/>
      <c r="DE732" s="104"/>
      <c r="DF732" s="104"/>
      <c r="DG732" s="104"/>
      <c r="DH732" s="104"/>
      <c r="DI732" s="104"/>
      <c r="DJ732" s="104"/>
      <c r="DK732" s="104"/>
      <c r="DL732" s="104"/>
      <c r="DM732" s="104"/>
      <c r="DN732" s="104"/>
      <c r="DO732" s="104"/>
      <c r="DP732" s="104"/>
      <c r="DQ732" s="104"/>
      <c r="DR732" s="104"/>
      <c r="DS732" s="104"/>
      <c r="DT732" s="104"/>
      <c r="DU732" s="104"/>
      <c r="DV732" s="104"/>
    </row>
    <row r="733" spans="103:126" ht="12.75" customHeight="1" x14ac:dyDescent="0.15">
      <c r="CY733" s="117"/>
      <c r="CZ733" s="104"/>
      <c r="DA733" s="104"/>
      <c r="DB733" s="104"/>
      <c r="DC733" s="104"/>
      <c r="DD733" s="104"/>
      <c r="DE733" s="104"/>
      <c r="DF733" s="104"/>
      <c r="DG733" s="104"/>
      <c r="DH733" s="104"/>
      <c r="DI733" s="104"/>
      <c r="DJ733" s="104"/>
      <c r="DK733" s="104"/>
      <c r="DL733" s="104"/>
      <c r="DM733" s="104"/>
      <c r="DN733" s="104"/>
      <c r="DO733" s="104"/>
      <c r="DP733" s="104"/>
      <c r="DQ733" s="104"/>
      <c r="DR733" s="104"/>
      <c r="DS733" s="104"/>
      <c r="DT733" s="104"/>
      <c r="DU733" s="104"/>
      <c r="DV733" s="104"/>
    </row>
    <row r="734" spans="103:126" ht="12.75" customHeight="1" x14ac:dyDescent="0.15">
      <c r="CY734" s="117"/>
      <c r="CZ734" s="104"/>
      <c r="DA734" s="104"/>
      <c r="DB734" s="104"/>
      <c r="DC734" s="104"/>
      <c r="DD734" s="104"/>
      <c r="DE734" s="104"/>
      <c r="DF734" s="104"/>
      <c r="DG734" s="104"/>
      <c r="DH734" s="104"/>
      <c r="DI734" s="104"/>
      <c r="DJ734" s="104"/>
      <c r="DK734" s="104"/>
      <c r="DL734" s="104"/>
      <c r="DM734" s="104"/>
      <c r="DN734" s="104"/>
      <c r="DO734" s="104"/>
      <c r="DP734" s="104"/>
      <c r="DQ734" s="104"/>
      <c r="DR734" s="104"/>
      <c r="DS734" s="104"/>
      <c r="DT734" s="104"/>
      <c r="DU734" s="104"/>
      <c r="DV734" s="104"/>
    </row>
    <row r="735" spans="103:126" ht="12.75" customHeight="1" x14ac:dyDescent="0.15">
      <c r="CY735" s="117"/>
      <c r="CZ735" s="104"/>
      <c r="DA735" s="104"/>
      <c r="DB735" s="104"/>
      <c r="DC735" s="104"/>
      <c r="DD735" s="104"/>
      <c r="DE735" s="104"/>
      <c r="DF735" s="104"/>
      <c r="DG735" s="104"/>
      <c r="DH735" s="104"/>
      <c r="DI735" s="104"/>
      <c r="DJ735" s="104"/>
      <c r="DK735" s="104"/>
      <c r="DL735" s="104"/>
      <c r="DM735" s="104"/>
      <c r="DN735" s="104"/>
      <c r="DO735" s="104"/>
      <c r="DP735" s="104"/>
      <c r="DQ735" s="104"/>
      <c r="DR735" s="104"/>
      <c r="DS735" s="104"/>
      <c r="DT735" s="104"/>
      <c r="DU735" s="104"/>
      <c r="DV735" s="104"/>
    </row>
    <row r="736" spans="103:126" ht="12.75" customHeight="1" x14ac:dyDescent="0.15">
      <c r="CY736" s="117"/>
      <c r="CZ736" s="104"/>
      <c r="DA736" s="104"/>
      <c r="DB736" s="104"/>
      <c r="DC736" s="104"/>
      <c r="DD736" s="104"/>
      <c r="DE736" s="104"/>
      <c r="DF736" s="104"/>
      <c r="DG736" s="104"/>
      <c r="DH736" s="104"/>
      <c r="DI736" s="104"/>
      <c r="DJ736" s="104"/>
      <c r="DK736" s="104"/>
      <c r="DL736" s="104"/>
      <c r="DM736" s="104"/>
      <c r="DN736" s="104"/>
      <c r="DO736" s="104"/>
      <c r="DP736" s="104"/>
      <c r="DQ736" s="104"/>
      <c r="DR736" s="104"/>
      <c r="DS736" s="104"/>
      <c r="DT736" s="104"/>
      <c r="DU736" s="104"/>
      <c r="DV736" s="104"/>
    </row>
    <row r="737" spans="103:126" ht="12.75" customHeight="1" x14ac:dyDescent="0.15">
      <c r="CY737" s="117"/>
      <c r="CZ737" s="104"/>
      <c r="DA737" s="104"/>
      <c r="DB737" s="104"/>
      <c r="DC737" s="104"/>
      <c r="DD737" s="104"/>
      <c r="DE737" s="104"/>
      <c r="DF737" s="104"/>
      <c r="DG737" s="104"/>
      <c r="DH737" s="104"/>
      <c r="DI737" s="104"/>
      <c r="DJ737" s="104"/>
      <c r="DK737" s="104"/>
      <c r="DL737" s="104"/>
      <c r="DM737" s="104"/>
      <c r="DN737" s="104"/>
      <c r="DO737" s="104"/>
      <c r="DP737" s="104"/>
      <c r="DQ737" s="104"/>
      <c r="DR737" s="104"/>
      <c r="DS737" s="104"/>
      <c r="DT737" s="104"/>
      <c r="DU737" s="104"/>
      <c r="DV737" s="104"/>
    </row>
    <row r="738" spans="103:126" ht="12.75" customHeight="1" x14ac:dyDescent="0.15">
      <c r="CY738" s="117"/>
      <c r="CZ738" s="104"/>
      <c r="DA738" s="104"/>
      <c r="DB738" s="104"/>
      <c r="DC738" s="104"/>
      <c r="DD738" s="104"/>
      <c r="DE738" s="104"/>
      <c r="DF738" s="104"/>
      <c r="DG738" s="104"/>
      <c r="DH738" s="104"/>
      <c r="DI738" s="104"/>
      <c r="DJ738" s="104"/>
      <c r="DK738" s="104"/>
      <c r="DL738" s="104"/>
      <c r="DM738" s="104"/>
      <c r="DN738" s="104"/>
      <c r="DO738" s="104"/>
      <c r="DP738" s="104"/>
      <c r="DQ738" s="104"/>
      <c r="DR738" s="104"/>
      <c r="DS738" s="104"/>
      <c r="DT738" s="104"/>
      <c r="DU738" s="104"/>
      <c r="DV738" s="104"/>
    </row>
    <row r="739" spans="103:126" ht="12.75" customHeight="1" x14ac:dyDescent="0.15">
      <c r="CY739" s="117"/>
      <c r="CZ739" s="104"/>
      <c r="DA739" s="104"/>
      <c r="DB739" s="104"/>
      <c r="DC739" s="104"/>
      <c r="DD739" s="104"/>
      <c r="DE739" s="104"/>
      <c r="DF739" s="104"/>
      <c r="DG739" s="104"/>
      <c r="DH739" s="104"/>
      <c r="DI739" s="104"/>
      <c r="DJ739" s="104"/>
      <c r="DK739" s="104"/>
      <c r="DL739" s="104"/>
      <c r="DM739" s="104"/>
      <c r="DN739" s="104"/>
      <c r="DO739" s="104"/>
      <c r="DP739" s="104"/>
      <c r="DQ739" s="104"/>
      <c r="DR739" s="104"/>
      <c r="DS739" s="104"/>
      <c r="DT739" s="104"/>
      <c r="DU739" s="104"/>
      <c r="DV739" s="104"/>
    </row>
    <row r="740" spans="103:126" ht="12.75" customHeight="1" x14ac:dyDescent="0.15">
      <c r="CY740" s="117"/>
      <c r="CZ740" s="104"/>
      <c r="DA740" s="104"/>
      <c r="DB740" s="104"/>
      <c r="DC740" s="104"/>
      <c r="DD740" s="104"/>
      <c r="DE740" s="104"/>
      <c r="DF740" s="104"/>
      <c r="DG740" s="104"/>
      <c r="DH740" s="104"/>
      <c r="DI740" s="104"/>
      <c r="DJ740" s="104"/>
      <c r="DK740" s="104"/>
      <c r="DL740" s="104"/>
      <c r="DM740" s="104"/>
      <c r="DN740" s="104"/>
      <c r="DO740" s="104"/>
      <c r="DP740" s="104"/>
      <c r="DQ740" s="104"/>
      <c r="DR740" s="104"/>
      <c r="DS740" s="104"/>
      <c r="DT740" s="104"/>
      <c r="DU740" s="104"/>
      <c r="DV740" s="104"/>
    </row>
    <row r="741" spans="103:126" ht="12.75" customHeight="1" x14ac:dyDescent="0.15">
      <c r="CY741" s="117"/>
      <c r="CZ741" s="104"/>
      <c r="DA741" s="104"/>
      <c r="DB741" s="104"/>
      <c r="DC741" s="104"/>
      <c r="DD741" s="104"/>
      <c r="DE741" s="104"/>
      <c r="DF741" s="104"/>
      <c r="DG741" s="104"/>
      <c r="DH741" s="104"/>
      <c r="DI741" s="104"/>
      <c r="DJ741" s="104"/>
      <c r="DK741" s="104"/>
      <c r="DL741" s="104"/>
      <c r="DM741" s="104"/>
      <c r="DN741" s="104"/>
      <c r="DO741" s="104"/>
      <c r="DP741" s="104"/>
      <c r="DQ741" s="104"/>
      <c r="DR741" s="104"/>
      <c r="DS741" s="104"/>
      <c r="DT741" s="104"/>
      <c r="DU741" s="104"/>
      <c r="DV741" s="104"/>
    </row>
    <row r="742" spans="103:126" ht="12.75" customHeight="1" x14ac:dyDescent="0.15">
      <c r="CY742" s="117"/>
      <c r="CZ742" s="104"/>
      <c r="DA742" s="104"/>
      <c r="DB742" s="104"/>
      <c r="DC742" s="104"/>
      <c r="DD742" s="104"/>
      <c r="DE742" s="104"/>
      <c r="DF742" s="104"/>
      <c r="DG742" s="104"/>
      <c r="DH742" s="104"/>
      <c r="DI742" s="104"/>
      <c r="DJ742" s="104"/>
      <c r="DK742" s="104"/>
      <c r="DL742" s="104"/>
      <c r="DM742" s="104"/>
      <c r="DN742" s="104"/>
      <c r="DO742" s="104"/>
      <c r="DP742" s="104"/>
      <c r="DQ742" s="104"/>
      <c r="DR742" s="104"/>
      <c r="DS742" s="104"/>
      <c r="DT742" s="104"/>
      <c r="DU742" s="104"/>
      <c r="DV742" s="104"/>
    </row>
    <row r="743" spans="103:126" ht="12.75" customHeight="1" x14ac:dyDescent="0.15">
      <c r="CY743" s="117"/>
      <c r="CZ743" s="104"/>
      <c r="DA743" s="104"/>
      <c r="DB743" s="104"/>
      <c r="DC743" s="104"/>
      <c r="DD743" s="104"/>
      <c r="DE743" s="104"/>
      <c r="DF743" s="104"/>
      <c r="DG743" s="104"/>
      <c r="DH743" s="104"/>
      <c r="DI743" s="104"/>
      <c r="DJ743" s="104"/>
      <c r="DK743" s="104"/>
      <c r="DL743" s="104"/>
      <c r="DM743" s="104"/>
      <c r="DN743" s="104"/>
      <c r="DO743" s="104"/>
      <c r="DP743" s="104"/>
      <c r="DQ743" s="104"/>
      <c r="DR743" s="104"/>
      <c r="DS743" s="104"/>
      <c r="DT743" s="104"/>
      <c r="DU743" s="104"/>
      <c r="DV743" s="104"/>
    </row>
    <row r="744" spans="103:126" ht="12.75" customHeight="1" x14ac:dyDescent="0.15">
      <c r="CY744" s="117"/>
      <c r="CZ744" s="104"/>
      <c r="DA744" s="104"/>
      <c r="DB744" s="104"/>
      <c r="DC744" s="104"/>
      <c r="DD744" s="104"/>
      <c r="DE744" s="104"/>
      <c r="DF744" s="104"/>
      <c r="DG744" s="104"/>
      <c r="DH744" s="104"/>
      <c r="DI744" s="104"/>
      <c r="DJ744" s="104"/>
      <c r="DK744" s="104"/>
      <c r="DL744" s="104"/>
      <c r="DM744" s="104"/>
      <c r="DN744" s="104"/>
      <c r="DO744" s="104"/>
      <c r="DP744" s="104"/>
      <c r="DQ744" s="104"/>
      <c r="DR744" s="104"/>
      <c r="DS744" s="104"/>
      <c r="DT744" s="104"/>
      <c r="DU744" s="104"/>
      <c r="DV744" s="104"/>
    </row>
    <row r="745" spans="103:126" ht="12.75" customHeight="1" x14ac:dyDescent="0.15">
      <c r="CY745" s="117"/>
      <c r="CZ745" s="104"/>
      <c r="DA745" s="104"/>
      <c r="DB745" s="104"/>
      <c r="DC745" s="104"/>
      <c r="DD745" s="104"/>
      <c r="DE745" s="104"/>
      <c r="DF745" s="104"/>
      <c r="DG745" s="104"/>
      <c r="DH745" s="104"/>
      <c r="DI745" s="104"/>
      <c r="DJ745" s="104"/>
      <c r="DK745" s="104"/>
      <c r="DL745" s="104"/>
      <c r="DM745" s="104"/>
      <c r="DN745" s="104"/>
      <c r="DO745" s="104"/>
      <c r="DP745" s="104"/>
      <c r="DQ745" s="104"/>
      <c r="DR745" s="104"/>
      <c r="DS745" s="104"/>
      <c r="DT745" s="104"/>
      <c r="DU745" s="104"/>
      <c r="DV745" s="104"/>
    </row>
    <row r="746" spans="103:126" ht="12.75" customHeight="1" x14ac:dyDescent="0.15">
      <c r="CY746" s="117"/>
      <c r="CZ746" s="104"/>
      <c r="DA746" s="104"/>
      <c r="DB746" s="104"/>
      <c r="DC746" s="104"/>
      <c r="DD746" s="104"/>
      <c r="DE746" s="104"/>
      <c r="DF746" s="104"/>
      <c r="DG746" s="104"/>
      <c r="DH746" s="104"/>
      <c r="DI746" s="104"/>
      <c r="DJ746" s="104"/>
      <c r="DK746" s="104"/>
      <c r="DL746" s="104"/>
      <c r="DM746" s="104"/>
      <c r="DN746" s="104"/>
      <c r="DO746" s="104"/>
      <c r="DP746" s="104"/>
      <c r="DQ746" s="104"/>
      <c r="DR746" s="104"/>
      <c r="DS746" s="104"/>
      <c r="DT746" s="104"/>
      <c r="DU746" s="104"/>
      <c r="DV746" s="104"/>
    </row>
    <row r="747" spans="103:126" ht="12.75" customHeight="1" x14ac:dyDescent="0.15">
      <c r="CY747" s="117"/>
      <c r="CZ747" s="104"/>
      <c r="DA747" s="104"/>
      <c r="DB747" s="104"/>
      <c r="DC747" s="104"/>
      <c r="DD747" s="104"/>
      <c r="DE747" s="104"/>
      <c r="DF747" s="104"/>
      <c r="DG747" s="104"/>
      <c r="DH747" s="104"/>
      <c r="DI747" s="104"/>
      <c r="DJ747" s="104"/>
      <c r="DK747" s="104"/>
      <c r="DL747" s="104"/>
      <c r="DM747" s="104"/>
      <c r="DN747" s="104"/>
      <c r="DO747" s="104"/>
      <c r="DP747" s="104"/>
      <c r="DQ747" s="104"/>
      <c r="DR747" s="104"/>
      <c r="DS747" s="104"/>
      <c r="DT747" s="104"/>
      <c r="DU747" s="104"/>
      <c r="DV747" s="104"/>
    </row>
    <row r="748" spans="103:126" ht="12.75" customHeight="1" x14ac:dyDescent="0.15">
      <c r="CY748" s="117"/>
      <c r="CZ748" s="104"/>
      <c r="DA748" s="104"/>
      <c r="DB748" s="104"/>
      <c r="DC748" s="104"/>
      <c r="DD748" s="104"/>
      <c r="DE748" s="104"/>
      <c r="DF748" s="104"/>
      <c r="DG748" s="104"/>
      <c r="DH748" s="104"/>
      <c r="DI748" s="104"/>
      <c r="DJ748" s="104"/>
      <c r="DK748" s="104"/>
      <c r="DL748" s="104"/>
      <c r="DM748" s="104"/>
      <c r="DN748" s="104"/>
      <c r="DO748" s="104"/>
      <c r="DP748" s="104"/>
      <c r="DQ748" s="104"/>
      <c r="DR748" s="104"/>
      <c r="DS748" s="104"/>
      <c r="DT748" s="104"/>
      <c r="DU748" s="104"/>
      <c r="DV748" s="104"/>
    </row>
    <row r="749" spans="103:126" ht="12.75" customHeight="1" x14ac:dyDescent="0.15">
      <c r="CY749" s="117"/>
      <c r="CZ749" s="104"/>
      <c r="DA749" s="104"/>
      <c r="DB749" s="104"/>
      <c r="DC749" s="104"/>
      <c r="DD749" s="104"/>
      <c r="DE749" s="104"/>
      <c r="DF749" s="104"/>
      <c r="DG749" s="104"/>
      <c r="DH749" s="104"/>
      <c r="DI749" s="104"/>
      <c r="DJ749" s="104"/>
      <c r="DK749" s="104"/>
      <c r="DL749" s="104"/>
      <c r="DM749" s="104"/>
      <c r="DN749" s="104"/>
      <c r="DO749" s="104"/>
      <c r="DP749" s="104"/>
      <c r="DQ749" s="104"/>
      <c r="DR749" s="104"/>
      <c r="DS749" s="104"/>
      <c r="DT749" s="104"/>
      <c r="DU749" s="104"/>
      <c r="DV749" s="104"/>
    </row>
    <row r="750" spans="103:126" ht="12.75" customHeight="1" x14ac:dyDescent="0.15">
      <c r="CY750" s="117"/>
      <c r="CZ750" s="104"/>
      <c r="DA750" s="104"/>
      <c r="DB750" s="104"/>
      <c r="DC750" s="104"/>
      <c r="DD750" s="104"/>
      <c r="DE750" s="104"/>
      <c r="DF750" s="104"/>
      <c r="DG750" s="104"/>
      <c r="DH750" s="104"/>
      <c r="DI750" s="104"/>
      <c r="DJ750" s="104"/>
      <c r="DK750" s="104"/>
      <c r="DL750" s="104"/>
      <c r="DM750" s="104"/>
      <c r="DN750" s="104"/>
      <c r="DO750" s="104"/>
      <c r="DP750" s="104"/>
      <c r="DQ750" s="104"/>
      <c r="DR750" s="104"/>
      <c r="DS750" s="104"/>
      <c r="DT750" s="104"/>
      <c r="DU750" s="104"/>
      <c r="DV750" s="104"/>
    </row>
    <row r="751" spans="103:126" ht="12.75" customHeight="1" x14ac:dyDescent="0.15">
      <c r="CY751" s="117"/>
      <c r="CZ751" s="104"/>
      <c r="DA751" s="104"/>
      <c r="DB751" s="104"/>
      <c r="DC751" s="104"/>
      <c r="DD751" s="104"/>
      <c r="DE751" s="104"/>
      <c r="DF751" s="104"/>
      <c r="DG751" s="104"/>
      <c r="DH751" s="104"/>
      <c r="DI751" s="104"/>
      <c r="DJ751" s="104"/>
      <c r="DK751" s="104"/>
      <c r="DL751" s="104"/>
      <c r="DM751" s="104"/>
      <c r="DN751" s="104"/>
      <c r="DO751" s="104"/>
      <c r="DP751" s="104"/>
      <c r="DQ751" s="104"/>
      <c r="DR751" s="104"/>
      <c r="DS751" s="104"/>
      <c r="DT751" s="104"/>
      <c r="DU751" s="104"/>
      <c r="DV751" s="104"/>
    </row>
    <row r="752" spans="103:126" ht="12.75" customHeight="1" x14ac:dyDescent="0.15">
      <c r="CY752" s="117"/>
      <c r="CZ752" s="104"/>
      <c r="DA752" s="104"/>
      <c r="DB752" s="104"/>
      <c r="DC752" s="104"/>
      <c r="DD752" s="104"/>
      <c r="DE752" s="104"/>
      <c r="DF752" s="104"/>
      <c r="DG752" s="104"/>
      <c r="DH752" s="104"/>
      <c r="DI752" s="104"/>
      <c r="DJ752" s="104"/>
      <c r="DK752" s="104"/>
      <c r="DL752" s="104"/>
      <c r="DM752" s="104"/>
      <c r="DN752" s="104"/>
      <c r="DO752" s="104"/>
      <c r="DP752" s="104"/>
      <c r="DQ752" s="104"/>
      <c r="DR752" s="104"/>
      <c r="DS752" s="104"/>
      <c r="DT752" s="104"/>
      <c r="DU752" s="104"/>
      <c r="DV752" s="104"/>
    </row>
    <row r="753" spans="103:126" ht="12.75" customHeight="1" x14ac:dyDescent="0.15">
      <c r="CY753" s="117"/>
      <c r="CZ753" s="104"/>
      <c r="DA753" s="104"/>
      <c r="DB753" s="104"/>
      <c r="DC753" s="104"/>
      <c r="DD753" s="104"/>
      <c r="DE753" s="104"/>
      <c r="DF753" s="104"/>
      <c r="DG753" s="104"/>
      <c r="DH753" s="104"/>
      <c r="DI753" s="104"/>
      <c r="DJ753" s="104"/>
      <c r="DK753" s="104"/>
      <c r="DL753" s="104"/>
      <c r="DM753" s="104"/>
      <c r="DN753" s="104"/>
      <c r="DO753" s="104"/>
      <c r="DP753" s="104"/>
      <c r="DQ753" s="104"/>
      <c r="DR753" s="104"/>
      <c r="DS753" s="104"/>
      <c r="DT753" s="104"/>
      <c r="DU753" s="104"/>
      <c r="DV753" s="104"/>
    </row>
    <row r="754" spans="103:126" ht="12.75" customHeight="1" x14ac:dyDescent="0.15">
      <c r="CY754" s="117"/>
      <c r="CZ754" s="104"/>
      <c r="DA754" s="104"/>
      <c r="DB754" s="104"/>
      <c r="DC754" s="104"/>
      <c r="DD754" s="104"/>
      <c r="DE754" s="104"/>
      <c r="DF754" s="104"/>
      <c r="DG754" s="104"/>
      <c r="DH754" s="104"/>
      <c r="DI754" s="104"/>
      <c r="DJ754" s="104"/>
      <c r="DK754" s="104"/>
      <c r="DL754" s="104"/>
      <c r="DM754" s="104"/>
      <c r="DN754" s="104"/>
      <c r="DO754" s="104"/>
      <c r="DP754" s="104"/>
      <c r="DQ754" s="104"/>
      <c r="DR754" s="104"/>
      <c r="DS754" s="104"/>
      <c r="DT754" s="104"/>
      <c r="DU754" s="104"/>
      <c r="DV754" s="104"/>
    </row>
    <row r="755" spans="103:126" ht="12.75" customHeight="1" x14ac:dyDescent="0.15">
      <c r="CY755" s="117"/>
      <c r="CZ755" s="104"/>
      <c r="DA755" s="104"/>
      <c r="DB755" s="104"/>
      <c r="DC755" s="104"/>
      <c r="DD755" s="104"/>
      <c r="DE755" s="104"/>
      <c r="DF755" s="104"/>
      <c r="DG755" s="104"/>
      <c r="DH755" s="104"/>
      <c r="DI755" s="104"/>
      <c r="DJ755" s="104"/>
      <c r="DK755" s="104"/>
      <c r="DL755" s="104"/>
      <c r="DM755" s="104"/>
      <c r="DN755" s="104"/>
      <c r="DO755" s="104"/>
      <c r="DP755" s="104"/>
      <c r="DQ755" s="104"/>
      <c r="DR755" s="104"/>
      <c r="DS755" s="104"/>
      <c r="DT755" s="104"/>
      <c r="DU755" s="104"/>
      <c r="DV755" s="104"/>
    </row>
    <row r="756" spans="103:126" ht="12.75" customHeight="1" x14ac:dyDescent="0.15">
      <c r="CY756" s="117"/>
      <c r="CZ756" s="104"/>
      <c r="DA756" s="104"/>
      <c r="DB756" s="104"/>
      <c r="DC756" s="104"/>
      <c r="DD756" s="104"/>
      <c r="DE756" s="104"/>
      <c r="DF756" s="104"/>
      <c r="DG756" s="104"/>
      <c r="DH756" s="104"/>
      <c r="DI756" s="104"/>
      <c r="DJ756" s="104"/>
      <c r="DK756" s="104"/>
      <c r="DL756" s="104"/>
      <c r="DM756" s="104"/>
      <c r="DN756" s="104"/>
      <c r="DO756" s="104"/>
      <c r="DP756" s="104"/>
      <c r="DQ756" s="104"/>
      <c r="DR756" s="104"/>
      <c r="DS756" s="104"/>
      <c r="DT756" s="104"/>
      <c r="DU756" s="104"/>
      <c r="DV756" s="104"/>
    </row>
    <row r="757" spans="103:126" ht="12.75" customHeight="1" x14ac:dyDescent="0.15">
      <c r="CY757" s="117"/>
      <c r="CZ757" s="104"/>
      <c r="DA757" s="104"/>
      <c r="DB757" s="104"/>
      <c r="DC757" s="104"/>
      <c r="DD757" s="104"/>
      <c r="DE757" s="104"/>
      <c r="DF757" s="104"/>
      <c r="DG757" s="104"/>
      <c r="DH757" s="104"/>
      <c r="DI757" s="104"/>
      <c r="DJ757" s="104"/>
      <c r="DK757" s="104"/>
      <c r="DL757" s="104"/>
      <c r="DM757" s="104"/>
      <c r="DN757" s="104"/>
      <c r="DO757" s="104"/>
      <c r="DP757" s="104"/>
      <c r="DQ757" s="104"/>
      <c r="DR757" s="104"/>
      <c r="DS757" s="104"/>
      <c r="DT757" s="104"/>
      <c r="DU757" s="104"/>
      <c r="DV757" s="104"/>
    </row>
    <row r="758" spans="103:126" ht="12.75" customHeight="1" x14ac:dyDescent="0.15">
      <c r="CY758" s="117"/>
      <c r="CZ758" s="104"/>
      <c r="DA758" s="104"/>
      <c r="DB758" s="104"/>
      <c r="DC758" s="104"/>
      <c r="DD758" s="104"/>
      <c r="DE758" s="104"/>
      <c r="DF758" s="104"/>
      <c r="DG758" s="104"/>
      <c r="DH758" s="104"/>
      <c r="DI758" s="104"/>
      <c r="DJ758" s="104"/>
      <c r="DK758" s="104"/>
      <c r="DL758" s="104"/>
      <c r="DM758" s="104"/>
      <c r="DN758" s="104"/>
      <c r="DO758" s="104"/>
      <c r="DP758" s="104"/>
      <c r="DQ758" s="104"/>
      <c r="DR758" s="104"/>
      <c r="DS758" s="104"/>
      <c r="DT758" s="104"/>
      <c r="DU758" s="104"/>
      <c r="DV758" s="104"/>
    </row>
    <row r="759" spans="103:126" ht="12.75" customHeight="1" x14ac:dyDescent="0.15">
      <c r="CY759" s="117"/>
      <c r="CZ759" s="104"/>
      <c r="DA759" s="104"/>
      <c r="DB759" s="104"/>
      <c r="DC759" s="104"/>
      <c r="DD759" s="104"/>
      <c r="DE759" s="104"/>
      <c r="DF759" s="104"/>
      <c r="DG759" s="104"/>
      <c r="DH759" s="104"/>
      <c r="DI759" s="104"/>
      <c r="DJ759" s="104"/>
      <c r="DK759" s="104"/>
      <c r="DL759" s="104"/>
      <c r="DM759" s="104"/>
      <c r="DN759" s="104"/>
      <c r="DO759" s="104"/>
      <c r="DP759" s="104"/>
      <c r="DQ759" s="104"/>
      <c r="DR759" s="104"/>
      <c r="DS759" s="104"/>
      <c r="DT759" s="104"/>
      <c r="DU759" s="104"/>
      <c r="DV759" s="104"/>
    </row>
    <row r="760" spans="103:126" ht="12.75" customHeight="1" x14ac:dyDescent="0.15">
      <c r="CY760" s="117"/>
      <c r="CZ760" s="104"/>
      <c r="DA760" s="104"/>
      <c r="DB760" s="104"/>
      <c r="DC760" s="104"/>
      <c r="DD760" s="104"/>
      <c r="DE760" s="104"/>
      <c r="DF760" s="104"/>
      <c r="DG760" s="104"/>
      <c r="DH760" s="104"/>
      <c r="DI760" s="104"/>
      <c r="DJ760" s="104"/>
      <c r="DK760" s="104"/>
      <c r="DL760" s="104"/>
      <c r="DM760" s="104"/>
      <c r="DN760" s="104"/>
      <c r="DO760" s="104"/>
      <c r="DP760" s="104"/>
      <c r="DQ760" s="104"/>
      <c r="DR760" s="104"/>
      <c r="DS760" s="104"/>
      <c r="DT760" s="104"/>
      <c r="DU760" s="104"/>
      <c r="DV760" s="104"/>
    </row>
    <row r="761" spans="103:126" ht="12.75" customHeight="1" x14ac:dyDescent="0.15">
      <c r="CY761" s="117"/>
      <c r="CZ761" s="104"/>
      <c r="DA761" s="104"/>
      <c r="DB761" s="104"/>
      <c r="DC761" s="104"/>
      <c r="DD761" s="104"/>
      <c r="DE761" s="104"/>
      <c r="DF761" s="104"/>
      <c r="DG761" s="104"/>
      <c r="DH761" s="104"/>
      <c r="DI761" s="104"/>
      <c r="DJ761" s="104"/>
      <c r="DK761" s="104"/>
      <c r="DL761" s="104"/>
      <c r="DM761" s="104"/>
      <c r="DN761" s="104"/>
      <c r="DO761" s="104"/>
      <c r="DP761" s="104"/>
      <c r="DQ761" s="104"/>
      <c r="DR761" s="104"/>
      <c r="DS761" s="104"/>
      <c r="DT761" s="104"/>
      <c r="DU761" s="104"/>
      <c r="DV761" s="104"/>
    </row>
    <row r="762" spans="103:126" ht="12.75" customHeight="1" x14ac:dyDescent="0.15">
      <c r="CY762" s="117"/>
      <c r="CZ762" s="104"/>
      <c r="DA762" s="104"/>
      <c r="DB762" s="104"/>
      <c r="DC762" s="104"/>
      <c r="DD762" s="104"/>
      <c r="DE762" s="104"/>
      <c r="DF762" s="104"/>
      <c r="DG762" s="104"/>
      <c r="DH762" s="104"/>
      <c r="DI762" s="104"/>
      <c r="DJ762" s="104"/>
      <c r="DK762" s="104"/>
      <c r="DL762" s="104"/>
      <c r="DM762" s="104"/>
      <c r="DN762" s="104"/>
      <c r="DO762" s="104"/>
      <c r="DP762" s="104"/>
      <c r="DQ762" s="104"/>
      <c r="DR762" s="104"/>
      <c r="DS762" s="104"/>
      <c r="DT762" s="104"/>
      <c r="DU762" s="104"/>
      <c r="DV762" s="104"/>
    </row>
    <row r="763" spans="103:126" ht="12.75" customHeight="1" x14ac:dyDescent="0.15">
      <c r="CY763" s="117"/>
      <c r="CZ763" s="104"/>
      <c r="DA763" s="104"/>
      <c r="DB763" s="104"/>
      <c r="DC763" s="104"/>
      <c r="DD763" s="104"/>
      <c r="DE763" s="104"/>
      <c r="DF763" s="104"/>
      <c r="DG763" s="104"/>
      <c r="DH763" s="104"/>
      <c r="DI763" s="104"/>
      <c r="DJ763" s="104"/>
      <c r="DK763" s="104"/>
      <c r="DL763" s="104"/>
      <c r="DM763" s="104"/>
      <c r="DN763" s="104"/>
      <c r="DO763" s="104"/>
      <c r="DP763" s="104"/>
      <c r="DQ763" s="104"/>
      <c r="DR763" s="104"/>
      <c r="DS763" s="104"/>
      <c r="DT763" s="104"/>
      <c r="DU763" s="104"/>
      <c r="DV763" s="104"/>
    </row>
    <row r="764" spans="103:126" ht="12.75" customHeight="1" x14ac:dyDescent="0.15">
      <c r="CY764" s="117"/>
      <c r="CZ764" s="104"/>
      <c r="DA764" s="104"/>
      <c r="DB764" s="104"/>
      <c r="DC764" s="104"/>
      <c r="DD764" s="104"/>
      <c r="DE764" s="104"/>
      <c r="DF764" s="104"/>
      <c r="DG764" s="104"/>
      <c r="DH764" s="104"/>
      <c r="DI764" s="104"/>
      <c r="DJ764" s="104"/>
      <c r="DK764" s="104"/>
      <c r="DL764" s="104"/>
      <c r="DM764" s="104"/>
      <c r="DN764" s="104"/>
      <c r="DO764" s="104"/>
      <c r="DP764" s="104"/>
      <c r="DQ764" s="104"/>
      <c r="DR764" s="104"/>
      <c r="DS764" s="104"/>
      <c r="DT764" s="104"/>
      <c r="DU764" s="104"/>
      <c r="DV764" s="104"/>
    </row>
    <row r="765" spans="103:126" ht="12.75" customHeight="1" x14ac:dyDescent="0.15">
      <c r="CY765" s="117"/>
      <c r="CZ765" s="104"/>
      <c r="DA765" s="104"/>
      <c r="DB765" s="104"/>
      <c r="DC765" s="104"/>
      <c r="DD765" s="104"/>
      <c r="DE765" s="104"/>
      <c r="DF765" s="104"/>
      <c r="DG765" s="104"/>
      <c r="DH765" s="104"/>
      <c r="DI765" s="104"/>
      <c r="DJ765" s="104"/>
      <c r="DK765" s="104"/>
      <c r="DL765" s="104"/>
      <c r="DM765" s="104"/>
      <c r="DN765" s="104"/>
      <c r="DO765" s="104"/>
      <c r="DP765" s="104"/>
      <c r="DQ765" s="104"/>
      <c r="DR765" s="104"/>
      <c r="DS765" s="104"/>
      <c r="DT765" s="104"/>
      <c r="DU765" s="104"/>
      <c r="DV765" s="104"/>
    </row>
    <row r="766" spans="103:126" ht="12.75" customHeight="1" x14ac:dyDescent="0.15">
      <c r="CY766" s="117"/>
      <c r="CZ766" s="104"/>
      <c r="DA766" s="104"/>
      <c r="DB766" s="104"/>
      <c r="DC766" s="104"/>
      <c r="DD766" s="104"/>
      <c r="DE766" s="104"/>
      <c r="DF766" s="104"/>
      <c r="DG766" s="104"/>
      <c r="DH766" s="104"/>
      <c r="DI766" s="104"/>
      <c r="DJ766" s="104"/>
      <c r="DK766" s="104"/>
      <c r="DL766" s="104"/>
      <c r="DM766" s="104"/>
      <c r="DN766" s="104"/>
      <c r="DO766" s="104"/>
      <c r="DP766" s="104"/>
      <c r="DQ766" s="104"/>
      <c r="DR766" s="104"/>
      <c r="DS766" s="104"/>
      <c r="DT766" s="104"/>
      <c r="DU766" s="104"/>
      <c r="DV766" s="104"/>
    </row>
    <row r="767" spans="103:126" ht="12.75" customHeight="1" x14ac:dyDescent="0.15">
      <c r="CY767" s="117"/>
      <c r="CZ767" s="104"/>
      <c r="DA767" s="104"/>
      <c r="DB767" s="104"/>
      <c r="DC767" s="104"/>
      <c r="DD767" s="104"/>
      <c r="DE767" s="104"/>
      <c r="DF767" s="104"/>
      <c r="DG767" s="104"/>
      <c r="DH767" s="104"/>
      <c r="DI767" s="104"/>
      <c r="DJ767" s="104"/>
      <c r="DK767" s="104"/>
      <c r="DL767" s="104"/>
      <c r="DM767" s="104"/>
      <c r="DN767" s="104"/>
      <c r="DO767" s="104"/>
      <c r="DP767" s="104"/>
      <c r="DQ767" s="104"/>
      <c r="DR767" s="104"/>
      <c r="DS767" s="104"/>
      <c r="DT767" s="104"/>
      <c r="DU767" s="104"/>
      <c r="DV767" s="104"/>
    </row>
    <row r="768" spans="103:126" ht="12.75" customHeight="1" x14ac:dyDescent="0.15">
      <c r="CY768" s="117"/>
      <c r="CZ768" s="104"/>
      <c r="DA768" s="104"/>
      <c r="DB768" s="104"/>
      <c r="DC768" s="104"/>
      <c r="DD768" s="104"/>
      <c r="DE768" s="104"/>
      <c r="DF768" s="104"/>
      <c r="DG768" s="104"/>
      <c r="DH768" s="104"/>
      <c r="DI768" s="104"/>
      <c r="DJ768" s="104"/>
      <c r="DK768" s="104"/>
      <c r="DL768" s="104"/>
      <c r="DM768" s="104"/>
      <c r="DN768" s="104"/>
      <c r="DO768" s="104"/>
      <c r="DP768" s="104"/>
      <c r="DQ768" s="104"/>
      <c r="DR768" s="104"/>
      <c r="DS768" s="104"/>
      <c r="DT768" s="104"/>
      <c r="DU768" s="104"/>
      <c r="DV768" s="104"/>
    </row>
    <row r="769" spans="103:126" ht="12.75" customHeight="1" x14ac:dyDescent="0.15">
      <c r="CY769" s="117"/>
      <c r="CZ769" s="104"/>
      <c r="DA769" s="104"/>
      <c r="DB769" s="104"/>
      <c r="DC769" s="104"/>
      <c r="DD769" s="104"/>
      <c r="DE769" s="104"/>
      <c r="DF769" s="104"/>
      <c r="DG769" s="104"/>
      <c r="DH769" s="104"/>
      <c r="DI769" s="104"/>
      <c r="DJ769" s="104"/>
      <c r="DK769" s="104"/>
      <c r="DL769" s="104"/>
      <c r="DM769" s="104"/>
      <c r="DN769" s="104"/>
      <c r="DO769" s="104"/>
      <c r="DP769" s="104"/>
      <c r="DQ769" s="104"/>
      <c r="DR769" s="104"/>
      <c r="DS769" s="104"/>
      <c r="DT769" s="104"/>
      <c r="DU769" s="104"/>
      <c r="DV769" s="104"/>
    </row>
    <row r="770" spans="103:126" ht="12.75" customHeight="1" x14ac:dyDescent="0.15">
      <c r="CY770" s="117"/>
      <c r="CZ770" s="104"/>
      <c r="DA770" s="104"/>
      <c r="DB770" s="104"/>
      <c r="DC770" s="104"/>
      <c r="DD770" s="104"/>
      <c r="DE770" s="104"/>
      <c r="DF770" s="104"/>
      <c r="DG770" s="104"/>
      <c r="DH770" s="104"/>
      <c r="DI770" s="104"/>
      <c r="DJ770" s="104"/>
      <c r="DK770" s="104"/>
      <c r="DL770" s="104"/>
      <c r="DM770" s="104"/>
      <c r="DN770" s="104"/>
      <c r="DO770" s="104"/>
      <c r="DP770" s="104"/>
      <c r="DQ770" s="104"/>
      <c r="DR770" s="104"/>
      <c r="DS770" s="104"/>
      <c r="DT770" s="104"/>
      <c r="DU770" s="104"/>
      <c r="DV770" s="104"/>
    </row>
    <row r="771" spans="103:126" ht="12.75" customHeight="1" x14ac:dyDescent="0.15">
      <c r="CY771" s="117"/>
      <c r="CZ771" s="104"/>
      <c r="DA771" s="104"/>
      <c r="DB771" s="104"/>
      <c r="DC771" s="104"/>
      <c r="DD771" s="104"/>
      <c r="DE771" s="104"/>
      <c r="DF771" s="104"/>
      <c r="DG771" s="104"/>
      <c r="DH771" s="104"/>
      <c r="DI771" s="104"/>
      <c r="DJ771" s="104"/>
      <c r="DK771" s="104"/>
      <c r="DL771" s="104"/>
      <c r="DM771" s="104"/>
      <c r="DN771" s="104"/>
      <c r="DO771" s="104"/>
      <c r="DP771" s="104"/>
      <c r="DQ771" s="104"/>
      <c r="DR771" s="104"/>
      <c r="DS771" s="104"/>
      <c r="DT771" s="104"/>
      <c r="DU771" s="104"/>
      <c r="DV771" s="104"/>
    </row>
    <row r="772" spans="103:126" ht="12.75" customHeight="1" x14ac:dyDescent="0.15">
      <c r="CY772" s="117"/>
      <c r="CZ772" s="104"/>
      <c r="DA772" s="104"/>
      <c r="DB772" s="104"/>
      <c r="DC772" s="104"/>
      <c r="DD772" s="104"/>
      <c r="DE772" s="104"/>
      <c r="DF772" s="104"/>
      <c r="DG772" s="104"/>
      <c r="DH772" s="104"/>
      <c r="DI772" s="104"/>
      <c r="DJ772" s="104"/>
      <c r="DK772" s="104"/>
      <c r="DL772" s="104"/>
      <c r="DM772" s="104"/>
      <c r="DN772" s="104"/>
      <c r="DO772" s="104"/>
      <c r="DP772" s="104"/>
      <c r="DQ772" s="104"/>
      <c r="DR772" s="104"/>
      <c r="DS772" s="104"/>
      <c r="DT772" s="104"/>
      <c r="DU772" s="104"/>
      <c r="DV772" s="104"/>
    </row>
    <row r="773" spans="103:126" ht="12.75" customHeight="1" x14ac:dyDescent="0.15">
      <c r="CY773" s="117"/>
      <c r="CZ773" s="104"/>
      <c r="DA773" s="104"/>
      <c r="DB773" s="104"/>
      <c r="DC773" s="104"/>
      <c r="DD773" s="104"/>
      <c r="DE773" s="104"/>
      <c r="DF773" s="104"/>
      <c r="DG773" s="104"/>
      <c r="DH773" s="104"/>
      <c r="DI773" s="104"/>
      <c r="DJ773" s="104"/>
      <c r="DK773" s="104"/>
      <c r="DL773" s="104"/>
      <c r="DM773" s="104"/>
      <c r="DN773" s="104"/>
      <c r="DO773" s="104"/>
      <c r="DP773" s="104"/>
      <c r="DQ773" s="104"/>
      <c r="DR773" s="104"/>
      <c r="DS773" s="104"/>
      <c r="DT773" s="104"/>
      <c r="DU773" s="104"/>
      <c r="DV773" s="104"/>
    </row>
    <row r="774" spans="103:126" ht="12.75" customHeight="1" x14ac:dyDescent="0.15">
      <c r="CY774" s="117"/>
      <c r="CZ774" s="104"/>
      <c r="DA774" s="104"/>
      <c r="DB774" s="104"/>
      <c r="DC774" s="104"/>
      <c r="DD774" s="104"/>
      <c r="DE774" s="104"/>
      <c r="DF774" s="104"/>
      <c r="DG774" s="104"/>
      <c r="DH774" s="104"/>
      <c r="DI774" s="104"/>
      <c r="DJ774" s="104"/>
      <c r="DK774" s="104"/>
      <c r="DL774" s="104"/>
      <c r="DM774" s="104"/>
      <c r="DN774" s="104"/>
      <c r="DO774" s="104"/>
      <c r="DP774" s="104"/>
      <c r="DQ774" s="104"/>
      <c r="DR774" s="104"/>
      <c r="DS774" s="104"/>
      <c r="DT774" s="104"/>
      <c r="DU774" s="104"/>
      <c r="DV774" s="104"/>
    </row>
    <row r="775" spans="103:126" ht="12.75" customHeight="1" x14ac:dyDescent="0.15">
      <c r="CY775" s="117"/>
      <c r="CZ775" s="104"/>
      <c r="DA775" s="104"/>
      <c r="DB775" s="104"/>
      <c r="DC775" s="104"/>
      <c r="DD775" s="104"/>
      <c r="DE775" s="104"/>
      <c r="DF775" s="104"/>
      <c r="DG775" s="104"/>
      <c r="DH775" s="104"/>
      <c r="DI775" s="104"/>
      <c r="DJ775" s="104"/>
      <c r="DK775" s="104"/>
      <c r="DL775" s="104"/>
      <c r="DM775" s="104"/>
      <c r="DN775" s="104"/>
      <c r="DO775" s="104"/>
      <c r="DP775" s="104"/>
      <c r="DQ775" s="104"/>
      <c r="DR775" s="104"/>
      <c r="DS775" s="104"/>
      <c r="DT775" s="104"/>
      <c r="DU775" s="104"/>
      <c r="DV775" s="104"/>
    </row>
    <row r="776" spans="103:126" ht="12.75" customHeight="1" x14ac:dyDescent="0.15">
      <c r="CY776" s="117"/>
      <c r="CZ776" s="104"/>
      <c r="DA776" s="104"/>
      <c r="DB776" s="104"/>
      <c r="DC776" s="104"/>
      <c r="DD776" s="104"/>
      <c r="DE776" s="104"/>
      <c r="DF776" s="104"/>
      <c r="DG776" s="104"/>
      <c r="DH776" s="104"/>
      <c r="DI776" s="104"/>
      <c r="DJ776" s="104"/>
      <c r="DK776" s="104"/>
      <c r="DL776" s="104"/>
      <c r="DM776" s="104"/>
      <c r="DN776" s="104"/>
      <c r="DO776" s="104"/>
      <c r="DP776" s="104"/>
      <c r="DQ776" s="104"/>
      <c r="DR776" s="104"/>
      <c r="DS776" s="104"/>
      <c r="DT776" s="104"/>
      <c r="DU776" s="104"/>
      <c r="DV776" s="104"/>
    </row>
    <row r="777" spans="103:126" ht="12.75" customHeight="1" x14ac:dyDescent="0.15">
      <c r="CY777" s="117"/>
      <c r="CZ777" s="104"/>
      <c r="DA777" s="104"/>
      <c r="DB777" s="104"/>
      <c r="DC777" s="104"/>
      <c r="DD777" s="104"/>
      <c r="DE777" s="104"/>
      <c r="DF777" s="104"/>
      <c r="DG777" s="104"/>
      <c r="DH777" s="104"/>
      <c r="DI777" s="104"/>
      <c r="DJ777" s="104"/>
      <c r="DK777" s="104"/>
      <c r="DL777" s="104"/>
      <c r="DM777" s="104"/>
      <c r="DN777" s="104"/>
      <c r="DO777" s="104"/>
      <c r="DP777" s="104"/>
      <c r="DQ777" s="104"/>
      <c r="DR777" s="104"/>
      <c r="DS777" s="104"/>
      <c r="DT777" s="104"/>
      <c r="DU777" s="104"/>
      <c r="DV777" s="104"/>
    </row>
    <row r="778" spans="103:126" ht="12.75" customHeight="1" x14ac:dyDescent="0.15">
      <c r="CY778" s="117"/>
      <c r="CZ778" s="104"/>
      <c r="DA778" s="104"/>
      <c r="DB778" s="104"/>
      <c r="DC778" s="104"/>
      <c r="DD778" s="104"/>
      <c r="DE778" s="104"/>
      <c r="DF778" s="104"/>
      <c r="DG778" s="104"/>
      <c r="DH778" s="104"/>
      <c r="DI778" s="104"/>
      <c r="DJ778" s="104"/>
      <c r="DK778" s="104"/>
      <c r="DL778" s="104"/>
      <c r="DM778" s="104"/>
      <c r="DN778" s="104"/>
      <c r="DO778" s="104"/>
      <c r="DP778" s="104"/>
      <c r="DQ778" s="104"/>
      <c r="DR778" s="104"/>
      <c r="DS778" s="104"/>
      <c r="DT778" s="104"/>
      <c r="DU778" s="104"/>
      <c r="DV778" s="104"/>
    </row>
    <row r="779" spans="103:126" ht="12.75" customHeight="1" x14ac:dyDescent="0.15">
      <c r="CY779" s="117"/>
      <c r="CZ779" s="104"/>
      <c r="DA779" s="104"/>
      <c r="DB779" s="104"/>
      <c r="DC779" s="104"/>
      <c r="DD779" s="104"/>
      <c r="DE779" s="104"/>
      <c r="DF779" s="104"/>
      <c r="DG779" s="104"/>
      <c r="DH779" s="104"/>
      <c r="DI779" s="104"/>
      <c r="DJ779" s="104"/>
      <c r="DK779" s="104"/>
      <c r="DL779" s="104"/>
      <c r="DM779" s="104"/>
      <c r="DN779" s="104"/>
      <c r="DO779" s="104"/>
      <c r="DP779" s="104"/>
      <c r="DQ779" s="104"/>
      <c r="DR779" s="104"/>
      <c r="DS779" s="104"/>
      <c r="DT779" s="104"/>
      <c r="DU779" s="104"/>
      <c r="DV779" s="104"/>
    </row>
    <row r="780" spans="103:126" ht="12.75" customHeight="1" x14ac:dyDescent="0.15">
      <c r="CY780" s="117"/>
      <c r="CZ780" s="104"/>
      <c r="DA780" s="104"/>
      <c r="DB780" s="104"/>
      <c r="DC780" s="104"/>
      <c r="DD780" s="104"/>
      <c r="DE780" s="104"/>
      <c r="DF780" s="104"/>
      <c r="DG780" s="104"/>
      <c r="DH780" s="104"/>
      <c r="DI780" s="104"/>
      <c r="DJ780" s="104"/>
      <c r="DK780" s="104"/>
      <c r="DL780" s="104"/>
      <c r="DM780" s="104"/>
      <c r="DN780" s="104"/>
      <c r="DO780" s="104"/>
      <c r="DP780" s="104"/>
      <c r="DQ780" s="104"/>
      <c r="DR780" s="104"/>
      <c r="DS780" s="104"/>
      <c r="DT780" s="104"/>
      <c r="DU780" s="104"/>
      <c r="DV780" s="104"/>
    </row>
    <row r="781" spans="103:126" ht="12.75" customHeight="1" x14ac:dyDescent="0.15">
      <c r="CY781" s="117"/>
      <c r="CZ781" s="104"/>
      <c r="DA781" s="104"/>
      <c r="DB781" s="104"/>
      <c r="DC781" s="104"/>
      <c r="DD781" s="104"/>
      <c r="DE781" s="104"/>
      <c r="DF781" s="104"/>
      <c r="DG781" s="104"/>
      <c r="DH781" s="104"/>
      <c r="DI781" s="104"/>
      <c r="DJ781" s="104"/>
      <c r="DK781" s="104"/>
      <c r="DL781" s="104"/>
      <c r="DM781" s="104"/>
      <c r="DN781" s="104"/>
      <c r="DO781" s="104"/>
      <c r="DP781" s="104"/>
      <c r="DQ781" s="104"/>
      <c r="DR781" s="104"/>
      <c r="DS781" s="104"/>
      <c r="DT781" s="104"/>
      <c r="DU781" s="104"/>
      <c r="DV781" s="104"/>
    </row>
    <row r="782" spans="103:126" ht="12.75" customHeight="1" x14ac:dyDescent="0.15">
      <c r="CY782" s="117"/>
      <c r="CZ782" s="104"/>
      <c r="DA782" s="104"/>
      <c r="DB782" s="104"/>
      <c r="DC782" s="104"/>
      <c r="DD782" s="104"/>
      <c r="DE782" s="104"/>
      <c r="DF782" s="104"/>
      <c r="DG782" s="104"/>
      <c r="DH782" s="104"/>
      <c r="DI782" s="104"/>
      <c r="DJ782" s="104"/>
      <c r="DK782" s="104"/>
      <c r="DL782" s="104"/>
      <c r="DM782" s="104"/>
      <c r="DN782" s="104"/>
      <c r="DO782" s="104"/>
      <c r="DP782" s="104"/>
      <c r="DQ782" s="104"/>
      <c r="DR782" s="104"/>
      <c r="DS782" s="104"/>
      <c r="DT782" s="104"/>
      <c r="DU782" s="104"/>
      <c r="DV782" s="104"/>
    </row>
    <row r="783" spans="103:126" ht="12.75" customHeight="1" x14ac:dyDescent="0.15">
      <c r="CY783" s="117"/>
      <c r="CZ783" s="104"/>
      <c r="DA783" s="104"/>
      <c r="DB783" s="104"/>
      <c r="DC783" s="104"/>
      <c r="DD783" s="104"/>
      <c r="DE783" s="104"/>
      <c r="DF783" s="104"/>
      <c r="DG783" s="104"/>
      <c r="DH783" s="104"/>
      <c r="DI783" s="104"/>
      <c r="DJ783" s="104"/>
      <c r="DK783" s="104"/>
      <c r="DL783" s="104"/>
      <c r="DM783" s="104"/>
      <c r="DN783" s="104"/>
      <c r="DO783" s="104"/>
      <c r="DP783" s="104"/>
      <c r="DQ783" s="104"/>
      <c r="DR783" s="104"/>
      <c r="DS783" s="104"/>
      <c r="DT783" s="104"/>
      <c r="DU783" s="104"/>
      <c r="DV783" s="104"/>
    </row>
    <row r="784" spans="103:126" ht="12.75" customHeight="1" x14ac:dyDescent="0.15">
      <c r="CY784" s="117"/>
      <c r="CZ784" s="104"/>
      <c r="DA784" s="104"/>
      <c r="DB784" s="104"/>
      <c r="DC784" s="104"/>
      <c r="DD784" s="104"/>
      <c r="DE784" s="104"/>
      <c r="DF784" s="104"/>
      <c r="DG784" s="104"/>
      <c r="DH784" s="104"/>
      <c r="DI784" s="104"/>
      <c r="DJ784" s="104"/>
      <c r="DK784" s="104"/>
      <c r="DL784" s="104"/>
      <c r="DM784" s="104"/>
      <c r="DN784" s="104"/>
      <c r="DO784" s="104"/>
      <c r="DP784" s="104"/>
      <c r="DQ784" s="104"/>
      <c r="DR784" s="104"/>
      <c r="DS784" s="104"/>
      <c r="DT784" s="104"/>
      <c r="DU784" s="104"/>
      <c r="DV784" s="104"/>
    </row>
    <row r="785" spans="103:126" ht="12.75" customHeight="1" x14ac:dyDescent="0.15">
      <c r="CY785" s="117"/>
      <c r="CZ785" s="104"/>
      <c r="DA785" s="104"/>
      <c r="DB785" s="104"/>
      <c r="DC785" s="104"/>
      <c r="DD785" s="104"/>
      <c r="DE785" s="104"/>
      <c r="DF785" s="104"/>
      <c r="DG785" s="104"/>
      <c r="DH785" s="104"/>
      <c r="DI785" s="104"/>
      <c r="DJ785" s="104"/>
      <c r="DK785" s="104"/>
      <c r="DL785" s="104"/>
      <c r="DM785" s="104"/>
      <c r="DN785" s="104"/>
      <c r="DO785" s="104"/>
      <c r="DP785" s="104"/>
      <c r="DQ785" s="104"/>
      <c r="DR785" s="104"/>
      <c r="DS785" s="104"/>
      <c r="DT785" s="104"/>
      <c r="DU785" s="104"/>
      <c r="DV785" s="104"/>
    </row>
    <row r="786" spans="103:126" ht="12.75" customHeight="1" x14ac:dyDescent="0.15">
      <c r="CY786" s="117"/>
      <c r="CZ786" s="104"/>
      <c r="DA786" s="104"/>
      <c r="DB786" s="104"/>
      <c r="DC786" s="104"/>
      <c r="DD786" s="104"/>
      <c r="DE786" s="104"/>
      <c r="DF786" s="104"/>
      <c r="DG786" s="104"/>
      <c r="DH786" s="104"/>
      <c r="DI786" s="104"/>
      <c r="DJ786" s="104"/>
      <c r="DK786" s="104"/>
      <c r="DL786" s="104"/>
      <c r="DM786" s="104"/>
      <c r="DN786" s="104"/>
      <c r="DO786" s="104"/>
      <c r="DP786" s="104"/>
      <c r="DQ786" s="104"/>
      <c r="DR786" s="104"/>
      <c r="DS786" s="104"/>
      <c r="DT786" s="104"/>
      <c r="DU786" s="104"/>
      <c r="DV786" s="104"/>
    </row>
    <row r="787" spans="103:126" ht="12.75" customHeight="1" x14ac:dyDescent="0.15">
      <c r="CY787" s="117"/>
      <c r="CZ787" s="104"/>
      <c r="DA787" s="104"/>
      <c r="DB787" s="104"/>
      <c r="DC787" s="104"/>
      <c r="DD787" s="104"/>
      <c r="DE787" s="104"/>
      <c r="DF787" s="104"/>
      <c r="DG787" s="104"/>
      <c r="DH787" s="104"/>
      <c r="DI787" s="104"/>
      <c r="DJ787" s="104"/>
      <c r="DK787" s="104"/>
      <c r="DL787" s="104"/>
      <c r="DM787" s="104"/>
      <c r="DN787" s="104"/>
      <c r="DO787" s="104"/>
      <c r="DP787" s="104"/>
      <c r="DQ787" s="104"/>
      <c r="DR787" s="104"/>
      <c r="DS787" s="104"/>
      <c r="DT787" s="104"/>
      <c r="DU787" s="104"/>
      <c r="DV787" s="104"/>
    </row>
    <row r="788" spans="103:126" ht="12.75" customHeight="1" x14ac:dyDescent="0.15">
      <c r="CY788" s="117"/>
      <c r="CZ788" s="104"/>
      <c r="DA788" s="104"/>
      <c r="DB788" s="104"/>
      <c r="DC788" s="104"/>
      <c r="DD788" s="104"/>
      <c r="DE788" s="104"/>
      <c r="DF788" s="104"/>
      <c r="DG788" s="104"/>
      <c r="DH788" s="104"/>
      <c r="DI788" s="104"/>
      <c r="DJ788" s="104"/>
      <c r="DK788" s="104"/>
      <c r="DL788" s="104"/>
      <c r="DM788" s="104"/>
      <c r="DN788" s="104"/>
      <c r="DO788" s="104"/>
      <c r="DP788" s="104"/>
      <c r="DQ788" s="104"/>
      <c r="DR788" s="104"/>
      <c r="DS788" s="104"/>
      <c r="DT788" s="104"/>
      <c r="DU788" s="104"/>
      <c r="DV788" s="104"/>
    </row>
    <row r="789" spans="103:126" ht="12.75" customHeight="1" x14ac:dyDescent="0.15">
      <c r="CY789" s="117"/>
      <c r="CZ789" s="104"/>
      <c r="DA789" s="104"/>
      <c r="DB789" s="104"/>
      <c r="DC789" s="104"/>
      <c r="DD789" s="104"/>
      <c r="DE789" s="104"/>
      <c r="DF789" s="104"/>
      <c r="DG789" s="104"/>
      <c r="DH789" s="104"/>
      <c r="DI789" s="104"/>
      <c r="DJ789" s="104"/>
      <c r="DK789" s="104"/>
      <c r="DL789" s="104"/>
      <c r="DM789" s="104"/>
      <c r="DN789" s="104"/>
      <c r="DO789" s="104"/>
      <c r="DP789" s="104"/>
      <c r="DQ789" s="104"/>
      <c r="DR789" s="104"/>
      <c r="DS789" s="104"/>
      <c r="DT789" s="104"/>
      <c r="DU789" s="104"/>
      <c r="DV789" s="104"/>
    </row>
    <row r="790" spans="103:126" ht="12.75" customHeight="1" x14ac:dyDescent="0.15">
      <c r="CY790" s="117"/>
      <c r="CZ790" s="104"/>
      <c r="DA790" s="104"/>
      <c r="DB790" s="104"/>
      <c r="DC790" s="104"/>
      <c r="DD790" s="104"/>
      <c r="DE790" s="104"/>
      <c r="DF790" s="104"/>
      <c r="DG790" s="104"/>
      <c r="DH790" s="104"/>
      <c r="DI790" s="104"/>
      <c r="DJ790" s="104"/>
      <c r="DK790" s="104"/>
      <c r="DL790" s="104"/>
      <c r="DM790" s="104"/>
      <c r="DN790" s="104"/>
      <c r="DO790" s="104"/>
      <c r="DP790" s="104"/>
      <c r="DQ790" s="104"/>
      <c r="DR790" s="104"/>
      <c r="DS790" s="104"/>
      <c r="DT790" s="104"/>
      <c r="DU790" s="104"/>
      <c r="DV790" s="104"/>
    </row>
    <row r="791" spans="103:126" ht="12.75" customHeight="1" x14ac:dyDescent="0.15">
      <c r="CY791" s="117"/>
      <c r="CZ791" s="104"/>
      <c r="DA791" s="104"/>
      <c r="DB791" s="104"/>
      <c r="DC791" s="104"/>
      <c r="DD791" s="104"/>
      <c r="DE791" s="104"/>
      <c r="DF791" s="104"/>
      <c r="DG791" s="104"/>
      <c r="DH791" s="104"/>
      <c r="DI791" s="104"/>
      <c r="DJ791" s="104"/>
      <c r="DK791" s="104"/>
      <c r="DL791" s="104"/>
      <c r="DM791" s="104"/>
      <c r="DN791" s="104"/>
      <c r="DO791" s="104"/>
      <c r="DP791" s="104"/>
      <c r="DQ791" s="104"/>
      <c r="DR791" s="104"/>
      <c r="DS791" s="104"/>
      <c r="DT791" s="104"/>
      <c r="DU791" s="104"/>
      <c r="DV791" s="104"/>
    </row>
    <row r="792" spans="103:126" ht="12.75" customHeight="1" x14ac:dyDescent="0.15">
      <c r="CY792" s="117"/>
      <c r="CZ792" s="104"/>
      <c r="DA792" s="104"/>
      <c r="DB792" s="104"/>
      <c r="DC792" s="104"/>
      <c r="DD792" s="104"/>
      <c r="DE792" s="104"/>
      <c r="DF792" s="104"/>
      <c r="DG792" s="104"/>
      <c r="DH792" s="104"/>
      <c r="DI792" s="104"/>
      <c r="DJ792" s="104"/>
      <c r="DK792" s="104"/>
      <c r="DL792" s="104"/>
      <c r="DM792" s="104"/>
      <c r="DN792" s="104"/>
      <c r="DO792" s="104"/>
      <c r="DP792" s="104"/>
      <c r="DQ792" s="104"/>
      <c r="DR792" s="104"/>
      <c r="DS792" s="104"/>
      <c r="DT792" s="104"/>
      <c r="DU792" s="104"/>
      <c r="DV792" s="104"/>
    </row>
    <row r="793" spans="103:126" ht="12.75" customHeight="1" x14ac:dyDescent="0.15">
      <c r="CY793" s="117"/>
      <c r="CZ793" s="104"/>
      <c r="DA793" s="104"/>
      <c r="DB793" s="104"/>
      <c r="DC793" s="104"/>
      <c r="DD793" s="104"/>
      <c r="DE793" s="104"/>
      <c r="DF793" s="104"/>
      <c r="DG793" s="104"/>
      <c r="DH793" s="104"/>
      <c r="DI793" s="104"/>
      <c r="DJ793" s="104"/>
      <c r="DK793" s="104"/>
      <c r="DL793" s="104"/>
      <c r="DM793" s="104"/>
      <c r="DN793" s="104"/>
      <c r="DO793" s="104"/>
      <c r="DP793" s="104"/>
      <c r="DQ793" s="104"/>
      <c r="DR793" s="104"/>
      <c r="DS793" s="104"/>
      <c r="DT793" s="104"/>
      <c r="DU793" s="104"/>
      <c r="DV793" s="104"/>
    </row>
    <row r="794" spans="103:126" ht="12.75" customHeight="1" x14ac:dyDescent="0.15">
      <c r="CY794" s="117"/>
      <c r="CZ794" s="104"/>
      <c r="DA794" s="104"/>
      <c r="DB794" s="104"/>
      <c r="DC794" s="104"/>
      <c r="DD794" s="104"/>
      <c r="DE794" s="104"/>
      <c r="DF794" s="104"/>
      <c r="DG794" s="104"/>
      <c r="DH794" s="104"/>
      <c r="DI794" s="104"/>
      <c r="DJ794" s="104"/>
      <c r="DK794" s="104"/>
      <c r="DL794" s="104"/>
      <c r="DM794" s="104"/>
      <c r="DN794" s="104"/>
      <c r="DO794" s="104"/>
      <c r="DP794" s="104"/>
      <c r="DQ794" s="104"/>
      <c r="DR794" s="104"/>
      <c r="DS794" s="104"/>
      <c r="DT794" s="104"/>
      <c r="DU794" s="104"/>
      <c r="DV794" s="104"/>
    </row>
    <row r="795" spans="103:126" ht="12.75" customHeight="1" x14ac:dyDescent="0.15">
      <c r="CY795" s="117"/>
      <c r="CZ795" s="104"/>
      <c r="DA795" s="104"/>
      <c r="DB795" s="104"/>
      <c r="DC795" s="104"/>
      <c r="DD795" s="104"/>
      <c r="DE795" s="104"/>
      <c r="DF795" s="104"/>
      <c r="DG795" s="104"/>
      <c r="DH795" s="104"/>
      <c r="DI795" s="104"/>
      <c r="DJ795" s="104"/>
      <c r="DK795" s="104"/>
      <c r="DL795" s="104"/>
      <c r="DM795" s="104"/>
      <c r="DN795" s="104"/>
      <c r="DO795" s="104"/>
      <c r="DP795" s="104"/>
      <c r="DQ795" s="104"/>
      <c r="DR795" s="104"/>
      <c r="DS795" s="104"/>
      <c r="DT795" s="104"/>
      <c r="DU795" s="104"/>
      <c r="DV795" s="104"/>
    </row>
    <row r="796" spans="103:126" ht="12.75" customHeight="1" x14ac:dyDescent="0.15">
      <c r="CY796" s="117"/>
      <c r="CZ796" s="104"/>
      <c r="DA796" s="104"/>
      <c r="DB796" s="104"/>
      <c r="DC796" s="104"/>
      <c r="DD796" s="104"/>
      <c r="DE796" s="104"/>
      <c r="DF796" s="104"/>
      <c r="DG796" s="104"/>
      <c r="DH796" s="104"/>
      <c r="DI796" s="104"/>
      <c r="DJ796" s="104"/>
      <c r="DK796" s="104"/>
      <c r="DL796" s="104"/>
      <c r="DM796" s="104"/>
      <c r="DN796" s="104"/>
      <c r="DO796" s="104"/>
      <c r="DP796" s="104"/>
      <c r="DQ796" s="104"/>
      <c r="DR796" s="104"/>
      <c r="DS796" s="104"/>
      <c r="DT796" s="104"/>
      <c r="DU796" s="104"/>
      <c r="DV796" s="104"/>
    </row>
    <row r="797" spans="103:126" ht="12.75" customHeight="1" x14ac:dyDescent="0.15">
      <c r="CY797" s="117"/>
      <c r="CZ797" s="104"/>
      <c r="DA797" s="104"/>
      <c r="DB797" s="104"/>
      <c r="DC797" s="104"/>
      <c r="DD797" s="104"/>
      <c r="DE797" s="104"/>
      <c r="DF797" s="104"/>
      <c r="DG797" s="104"/>
      <c r="DH797" s="104"/>
      <c r="DI797" s="104"/>
      <c r="DJ797" s="104"/>
      <c r="DK797" s="104"/>
      <c r="DL797" s="104"/>
      <c r="DM797" s="104"/>
      <c r="DN797" s="104"/>
      <c r="DO797" s="104"/>
      <c r="DP797" s="104"/>
      <c r="DQ797" s="104"/>
      <c r="DR797" s="104"/>
      <c r="DS797" s="104"/>
      <c r="DT797" s="104"/>
      <c r="DU797" s="104"/>
      <c r="DV797" s="104"/>
    </row>
    <row r="798" spans="103:126" ht="12.75" customHeight="1" x14ac:dyDescent="0.15">
      <c r="CY798" s="117"/>
      <c r="CZ798" s="104"/>
      <c r="DA798" s="104"/>
      <c r="DB798" s="104"/>
      <c r="DC798" s="104"/>
      <c r="DD798" s="104"/>
      <c r="DE798" s="104"/>
      <c r="DF798" s="104"/>
      <c r="DG798" s="104"/>
      <c r="DH798" s="104"/>
      <c r="DI798" s="104"/>
      <c r="DJ798" s="104"/>
      <c r="DK798" s="104"/>
      <c r="DL798" s="104"/>
      <c r="DM798" s="104"/>
      <c r="DN798" s="104"/>
      <c r="DO798" s="104"/>
      <c r="DP798" s="104"/>
      <c r="DQ798" s="104"/>
      <c r="DR798" s="104"/>
      <c r="DS798" s="104"/>
      <c r="DT798" s="104"/>
      <c r="DU798" s="104"/>
      <c r="DV798" s="104"/>
    </row>
    <row r="799" spans="103:126" ht="12.75" customHeight="1" x14ac:dyDescent="0.15">
      <c r="CY799" s="117"/>
      <c r="CZ799" s="104"/>
      <c r="DA799" s="104"/>
      <c r="DB799" s="104"/>
      <c r="DC799" s="104"/>
      <c r="DD799" s="104"/>
      <c r="DE799" s="104"/>
      <c r="DF799" s="104"/>
      <c r="DG799" s="104"/>
      <c r="DH799" s="104"/>
      <c r="DI799" s="104"/>
      <c r="DJ799" s="104"/>
      <c r="DK799" s="104"/>
      <c r="DL799" s="104"/>
      <c r="DM799" s="104"/>
      <c r="DN799" s="104"/>
      <c r="DO799" s="104"/>
      <c r="DP799" s="104"/>
      <c r="DQ799" s="104"/>
      <c r="DR799" s="104"/>
      <c r="DS799" s="104"/>
      <c r="DT799" s="104"/>
      <c r="DU799" s="104"/>
      <c r="DV799" s="104"/>
    </row>
    <row r="800" spans="103:126" ht="12.75" customHeight="1" x14ac:dyDescent="0.15">
      <c r="CY800" s="117"/>
      <c r="CZ800" s="104"/>
      <c r="DA800" s="104"/>
      <c r="DB800" s="104"/>
      <c r="DC800" s="104"/>
      <c r="DD800" s="104"/>
      <c r="DE800" s="104"/>
      <c r="DF800" s="104"/>
      <c r="DG800" s="104"/>
      <c r="DH800" s="104"/>
      <c r="DI800" s="104"/>
      <c r="DJ800" s="104"/>
      <c r="DK800" s="104"/>
      <c r="DL800" s="104"/>
      <c r="DM800" s="104"/>
      <c r="DN800" s="104"/>
      <c r="DO800" s="104"/>
      <c r="DP800" s="104"/>
      <c r="DQ800" s="104"/>
      <c r="DR800" s="104"/>
      <c r="DS800" s="104"/>
      <c r="DT800" s="104"/>
      <c r="DU800" s="104"/>
      <c r="DV800" s="104"/>
    </row>
    <row r="801" spans="103:126" ht="12.75" customHeight="1" x14ac:dyDescent="0.15">
      <c r="CY801" s="117"/>
      <c r="CZ801" s="104"/>
      <c r="DA801" s="104"/>
      <c r="DB801" s="104"/>
      <c r="DC801" s="104"/>
      <c r="DD801" s="104"/>
      <c r="DE801" s="104"/>
      <c r="DF801" s="104"/>
      <c r="DG801" s="104"/>
      <c r="DH801" s="104"/>
      <c r="DI801" s="104"/>
      <c r="DJ801" s="104"/>
      <c r="DK801" s="104"/>
      <c r="DL801" s="104"/>
      <c r="DM801" s="104"/>
      <c r="DN801" s="104"/>
      <c r="DO801" s="104"/>
      <c r="DP801" s="104"/>
      <c r="DQ801" s="104"/>
      <c r="DR801" s="104"/>
      <c r="DS801" s="104"/>
      <c r="DT801" s="104"/>
      <c r="DU801" s="104"/>
      <c r="DV801" s="104"/>
    </row>
    <row r="802" spans="103:126" ht="12.75" customHeight="1" x14ac:dyDescent="0.15">
      <c r="CY802" s="117"/>
      <c r="CZ802" s="104"/>
      <c r="DA802" s="104"/>
      <c r="DB802" s="104"/>
      <c r="DC802" s="104"/>
      <c r="DD802" s="104"/>
      <c r="DE802" s="104"/>
      <c r="DF802" s="104"/>
      <c r="DG802" s="104"/>
      <c r="DH802" s="104"/>
      <c r="DI802" s="104"/>
      <c r="DJ802" s="104"/>
      <c r="DK802" s="104"/>
      <c r="DL802" s="104"/>
      <c r="DM802" s="104"/>
      <c r="DN802" s="104"/>
      <c r="DO802" s="104"/>
      <c r="DP802" s="104"/>
      <c r="DQ802" s="104"/>
      <c r="DR802" s="104"/>
      <c r="DS802" s="104"/>
      <c r="DT802" s="104"/>
      <c r="DU802" s="104"/>
      <c r="DV802" s="104"/>
    </row>
    <row r="803" spans="103:126" ht="12.75" customHeight="1" x14ac:dyDescent="0.15">
      <c r="CY803" s="117"/>
      <c r="CZ803" s="104"/>
      <c r="DA803" s="104"/>
      <c r="DB803" s="104"/>
      <c r="DC803" s="104"/>
      <c r="DD803" s="104"/>
      <c r="DE803" s="104"/>
      <c r="DF803" s="104"/>
      <c r="DG803" s="104"/>
      <c r="DH803" s="104"/>
      <c r="DI803" s="104"/>
      <c r="DJ803" s="104"/>
      <c r="DK803" s="104"/>
      <c r="DL803" s="104"/>
      <c r="DM803" s="104"/>
      <c r="DN803" s="104"/>
      <c r="DO803" s="104"/>
      <c r="DP803" s="104"/>
      <c r="DQ803" s="104"/>
      <c r="DR803" s="104"/>
      <c r="DS803" s="104"/>
      <c r="DT803" s="104"/>
      <c r="DU803" s="104"/>
      <c r="DV803" s="104"/>
    </row>
    <row r="804" spans="103:126" ht="12.75" customHeight="1" x14ac:dyDescent="0.15">
      <c r="CY804" s="117"/>
      <c r="CZ804" s="104"/>
      <c r="DA804" s="104"/>
      <c r="DB804" s="104"/>
      <c r="DC804" s="104"/>
      <c r="DD804" s="104"/>
      <c r="DE804" s="104"/>
      <c r="DF804" s="104"/>
      <c r="DG804" s="104"/>
      <c r="DH804" s="104"/>
      <c r="DI804" s="104"/>
      <c r="DJ804" s="104"/>
      <c r="DK804" s="104"/>
      <c r="DL804" s="104"/>
      <c r="DM804" s="104"/>
      <c r="DN804" s="104"/>
      <c r="DO804" s="104"/>
      <c r="DP804" s="104"/>
      <c r="DQ804" s="104"/>
      <c r="DR804" s="104"/>
      <c r="DS804" s="104"/>
      <c r="DT804" s="104"/>
      <c r="DU804" s="104"/>
      <c r="DV804" s="104"/>
    </row>
    <row r="805" spans="103:126" ht="12.75" customHeight="1" x14ac:dyDescent="0.15">
      <c r="CY805" s="117"/>
      <c r="CZ805" s="104"/>
      <c r="DA805" s="104"/>
      <c r="DB805" s="104"/>
      <c r="DC805" s="104"/>
      <c r="DD805" s="104"/>
      <c r="DE805" s="104"/>
      <c r="DF805" s="104"/>
      <c r="DG805" s="104"/>
      <c r="DH805" s="104"/>
      <c r="DI805" s="104"/>
      <c r="DJ805" s="104"/>
      <c r="DK805" s="104"/>
      <c r="DL805" s="104"/>
      <c r="DM805" s="104"/>
      <c r="DN805" s="104"/>
      <c r="DO805" s="104"/>
      <c r="DP805" s="104"/>
      <c r="DQ805" s="104"/>
      <c r="DR805" s="104"/>
      <c r="DS805" s="104"/>
      <c r="DT805" s="104"/>
      <c r="DU805" s="104"/>
      <c r="DV805" s="104"/>
    </row>
    <row r="806" spans="103:126" ht="12.75" customHeight="1" x14ac:dyDescent="0.15">
      <c r="CY806" s="117"/>
      <c r="CZ806" s="104"/>
      <c r="DA806" s="104"/>
      <c r="DB806" s="104"/>
      <c r="DC806" s="104"/>
      <c r="DD806" s="104"/>
      <c r="DE806" s="104"/>
      <c r="DF806" s="104"/>
      <c r="DG806" s="104"/>
      <c r="DH806" s="104"/>
      <c r="DI806" s="104"/>
      <c r="DJ806" s="104"/>
      <c r="DK806" s="104"/>
      <c r="DL806" s="104"/>
      <c r="DM806" s="104"/>
      <c r="DN806" s="104"/>
      <c r="DO806" s="104"/>
      <c r="DP806" s="104"/>
      <c r="DQ806" s="104"/>
      <c r="DR806" s="104"/>
      <c r="DS806" s="104"/>
      <c r="DT806" s="104"/>
      <c r="DU806" s="104"/>
      <c r="DV806" s="104"/>
    </row>
    <row r="807" spans="103:126" ht="12.75" customHeight="1" x14ac:dyDescent="0.15">
      <c r="CY807" s="117"/>
      <c r="CZ807" s="104"/>
      <c r="DA807" s="104"/>
      <c r="DB807" s="104"/>
      <c r="DC807" s="104"/>
      <c r="DD807" s="104"/>
      <c r="DE807" s="104"/>
      <c r="DF807" s="104"/>
      <c r="DG807" s="104"/>
      <c r="DH807" s="104"/>
      <c r="DI807" s="104"/>
      <c r="DJ807" s="104"/>
      <c r="DK807" s="104"/>
      <c r="DL807" s="104"/>
      <c r="DM807" s="104"/>
      <c r="DN807" s="104"/>
      <c r="DO807" s="104"/>
      <c r="DP807" s="104"/>
      <c r="DQ807" s="104"/>
      <c r="DR807" s="104"/>
      <c r="DS807" s="104"/>
      <c r="DT807" s="104"/>
      <c r="DU807" s="104"/>
      <c r="DV807" s="104"/>
    </row>
    <row r="808" spans="103:126" ht="12.75" customHeight="1" x14ac:dyDescent="0.15">
      <c r="CY808" s="117"/>
      <c r="CZ808" s="104"/>
      <c r="DA808" s="104"/>
      <c r="DB808" s="104"/>
      <c r="DC808" s="104"/>
      <c r="DD808" s="104"/>
      <c r="DE808" s="104"/>
      <c r="DF808" s="104"/>
      <c r="DG808" s="104"/>
      <c r="DH808" s="104"/>
      <c r="DI808" s="104"/>
      <c r="DJ808" s="104"/>
      <c r="DK808" s="104"/>
      <c r="DL808" s="104"/>
      <c r="DM808" s="104"/>
      <c r="DN808" s="104"/>
      <c r="DO808" s="104"/>
      <c r="DP808" s="104"/>
      <c r="DQ808" s="104"/>
      <c r="DR808" s="104"/>
      <c r="DS808" s="104"/>
      <c r="DT808" s="104"/>
      <c r="DU808" s="104"/>
      <c r="DV808" s="104"/>
    </row>
    <row r="809" spans="103:126" ht="12.75" customHeight="1" x14ac:dyDescent="0.15">
      <c r="CY809" s="117"/>
      <c r="CZ809" s="104"/>
      <c r="DA809" s="104"/>
      <c r="DB809" s="104"/>
      <c r="DC809" s="104"/>
      <c r="DD809" s="104"/>
      <c r="DE809" s="104"/>
      <c r="DF809" s="104"/>
      <c r="DG809" s="104"/>
      <c r="DH809" s="104"/>
      <c r="DI809" s="104"/>
      <c r="DJ809" s="104"/>
      <c r="DK809" s="104"/>
      <c r="DL809" s="104"/>
      <c r="DM809" s="104"/>
      <c r="DN809" s="104"/>
      <c r="DO809" s="104"/>
      <c r="DP809" s="104"/>
      <c r="DQ809" s="104"/>
      <c r="DR809" s="104"/>
      <c r="DS809" s="104"/>
      <c r="DT809" s="104"/>
      <c r="DU809" s="104"/>
      <c r="DV809" s="104"/>
    </row>
    <row r="810" spans="103:126" ht="12.75" customHeight="1" x14ac:dyDescent="0.15">
      <c r="CY810" s="117"/>
      <c r="CZ810" s="104"/>
      <c r="DA810" s="104"/>
      <c r="DB810" s="104"/>
      <c r="DC810" s="104"/>
      <c r="DD810" s="104"/>
      <c r="DE810" s="104"/>
      <c r="DF810" s="104"/>
      <c r="DG810" s="104"/>
      <c r="DH810" s="104"/>
      <c r="DI810" s="104"/>
      <c r="DJ810" s="104"/>
      <c r="DK810" s="104"/>
      <c r="DL810" s="104"/>
      <c r="DM810" s="104"/>
      <c r="DN810" s="104"/>
      <c r="DO810" s="104"/>
      <c r="DP810" s="104"/>
      <c r="DQ810" s="104"/>
      <c r="DR810" s="104"/>
      <c r="DS810" s="104"/>
      <c r="DT810" s="104"/>
      <c r="DU810" s="104"/>
      <c r="DV810" s="104"/>
    </row>
    <row r="811" spans="103:126" ht="12.75" customHeight="1" x14ac:dyDescent="0.15">
      <c r="CY811" s="117"/>
      <c r="CZ811" s="104"/>
      <c r="DA811" s="104"/>
      <c r="DB811" s="104"/>
      <c r="DC811" s="104"/>
      <c r="DD811" s="104"/>
      <c r="DE811" s="104"/>
      <c r="DF811" s="104"/>
      <c r="DG811" s="104"/>
      <c r="DH811" s="104"/>
      <c r="DI811" s="104"/>
      <c r="DJ811" s="104"/>
      <c r="DK811" s="104"/>
      <c r="DL811" s="104"/>
      <c r="DM811" s="104"/>
      <c r="DN811" s="104"/>
      <c r="DO811" s="104"/>
      <c r="DP811" s="104"/>
      <c r="DQ811" s="104"/>
      <c r="DR811" s="104"/>
      <c r="DS811" s="104"/>
      <c r="DT811" s="104"/>
      <c r="DU811" s="104"/>
      <c r="DV811" s="104"/>
    </row>
    <row r="812" spans="103:126" ht="12.75" customHeight="1" x14ac:dyDescent="0.15">
      <c r="CY812" s="117"/>
      <c r="CZ812" s="104"/>
      <c r="DA812" s="104"/>
      <c r="DB812" s="104"/>
      <c r="DC812" s="104"/>
      <c r="DD812" s="104"/>
      <c r="DE812" s="104"/>
      <c r="DF812" s="104"/>
      <c r="DG812" s="104"/>
      <c r="DH812" s="104"/>
      <c r="DI812" s="104"/>
      <c r="DJ812" s="104"/>
      <c r="DK812" s="104"/>
      <c r="DL812" s="104"/>
      <c r="DM812" s="104"/>
      <c r="DN812" s="104"/>
      <c r="DO812" s="104"/>
      <c r="DP812" s="104"/>
      <c r="DQ812" s="104"/>
      <c r="DR812" s="104"/>
      <c r="DS812" s="104"/>
      <c r="DT812" s="104"/>
      <c r="DU812" s="104"/>
      <c r="DV812" s="104"/>
    </row>
    <row r="813" spans="103:126" ht="12.75" customHeight="1" x14ac:dyDescent="0.15">
      <c r="CY813" s="117"/>
      <c r="CZ813" s="104"/>
      <c r="DA813" s="104"/>
      <c r="DB813" s="104"/>
      <c r="DC813" s="104"/>
      <c r="DD813" s="104"/>
      <c r="DE813" s="104"/>
      <c r="DF813" s="104"/>
      <c r="DG813" s="104"/>
      <c r="DH813" s="104"/>
      <c r="DI813" s="104"/>
      <c r="DJ813" s="104"/>
      <c r="DK813" s="104"/>
      <c r="DL813" s="104"/>
      <c r="DM813" s="104"/>
      <c r="DN813" s="104"/>
      <c r="DO813" s="104"/>
      <c r="DP813" s="104"/>
      <c r="DQ813" s="104"/>
      <c r="DR813" s="104"/>
      <c r="DS813" s="104"/>
      <c r="DT813" s="104"/>
      <c r="DU813" s="104"/>
      <c r="DV813" s="104"/>
    </row>
    <row r="814" spans="103:126" ht="12.75" customHeight="1" x14ac:dyDescent="0.15">
      <c r="CY814" s="117"/>
      <c r="CZ814" s="104"/>
      <c r="DA814" s="104"/>
      <c r="DB814" s="104"/>
      <c r="DC814" s="104"/>
      <c r="DD814" s="104"/>
      <c r="DE814" s="104"/>
      <c r="DF814" s="104"/>
      <c r="DG814" s="104"/>
      <c r="DH814" s="104"/>
      <c r="DI814" s="104"/>
      <c r="DJ814" s="104"/>
      <c r="DK814" s="104"/>
      <c r="DL814" s="104"/>
      <c r="DM814" s="104"/>
      <c r="DN814" s="104"/>
      <c r="DO814" s="104"/>
      <c r="DP814" s="104"/>
      <c r="DQ814" s="104"/>
      <c r="DR814" s="104"/>
      <c r="DS814" s="104"/>
      <c r="DT814" s="104"/>
      <c r="DU814" s="104"/>
      <c r="DV814" s="104"/>
    </row>
    <row r="815" spans="103:126" ht="12.75" customHeight="1" x14ac:dyDescent="0.15">
      <c r="CY815" s="117"/>
      <c r="CZ815" s="104"/>
      <c r="DA815" s="104"/>
      <c r="DB815" s="104"/>
      <c r="DC815" s="104"/>
      <c r="DD815" s="104"/>
      <c r="DE815" s="104"/>
      <c r="DF815" s="104"/>
      <c r="DG815" s="104"/>
      <c r="DH815" s="104"/>
      <c r="DI815" s="104"/>
      <c r="DJ815" s="104"/>
      <c r="DK815" s="104"/>
      <c r="DL815" s="104"/>
      <c r="DM815" s="104"/>
      <c r="DN815" s="104"/>
      <c r="DO815" s="104"/>
      <c r="DP815" s="104"/>
      <c r="DQ815" s="104"/>
      <c r="DR815" s="104"/>
      <c r="DS815" s="104"/>
      <c r="DT815" s="104"/>
      <c r="DU815" s="104"/>
      <c r="DV815" s="104"/>
    </row>
    <row r="816" spans="103:126" ht="12.75" customHeight="1" x14ac:dyDescent="0.15">
      <c r="CY816" s="117"/>
      <c r="CZ816" s="104"/>
      <c r="DA816" s="104"/>
      <c r="DB816" s="104"/>
      <c r="DC816" s="104"/>
      <c r="DD816" s="104"/>
      <c r="DE816" s="104"/>
      <c r="DF816" s="104"/>
      <c r="DG816" s="104"/>
      <c r="DH816" s="104"/>
      <c r="DI816" s="104"/>
      <c r="DJ816" s="104"/>
      <c r="DK816" s="104"/>
      <c r="DL816" s="104"/>
      <c r="DM816" s="104"/>
      <c r="DN816" s="104"/>
      <c r="DO816" s="104"/>
      <c r="DP816" s="104"/>
      <c r="DQ816" s="104"/>
      <c r="DR816" s="104"/>
      <c r="DS816" s="104"/>
      <c r="DT816" s="104"/>
      <c r="DU816" s="104"/>
      <c r="DV816" s="104"/>
    </row>
    <row r="817" spans="103:126" ht="12.75" customHeight="1" x14ac:dyDescent="0.15">
      <c r="CY817" s="117"/>
      <c r="CZ817" s="104"/>
      <c r="DA817" s="104"/>
      <c r="DB817" s="104"/>
      <c r="DC817" s="104"/>
      <c r="DD817" s="104"/>
      <c r="DE817" s="104"/>
      <c r="DF817" s="104"/>
      <c r="DG817" s="104"/>
      <c r="DH817" s="104"/>
      <c r="DI817" s="104"/>
      <c r="DJ817" s="104"/>
      <c r="DK817" s="104"/>
      <c r="DL817" s="104"/>
      <c r="DM817" s="104"/>
      <c r="DN817" s="104"/>
      <c r="DO817" s="104"/>
      <c r="DP817" s="104"/>
      <c r="DQ817" s="104"/>
      <c r="DR817" s="104"/>
      <c r="DS817" s="104"/>
      <c r="DT817" s="104"/>
      <c r="DU817" s="104"/>
      <c r="DV817" s="104"/>
    </row>
    <row r="818" spans="103:126" ht="12.75" customHeight="1" x14ac:dyDescent="0.15">
      <c r="CY818" s="117"/>
      <c r="CZ818" s="104"/>
      <c r="DA818" s="104"/>
      <c r="DB818" s="104"/>
      <c r="DC818" s="104"/>
      <c r="DD818" s="104"/>
      <c r="DE818" s="104"/>
      <c r="DF818" s="104"/>
      <c r="DG818" s="104"/>
      <c r="DH818" s="104"/>
      <c r="DI818" s="104"/>
      <c r="DJ818" s="104"/>
      <c r="DK818" s="104"/>
      <c r="DL818" s="104"/>
      <c r="DM818" s="104"/>
      <c r="DN818" s="104"/>
      <c r="DO818" s="104"/>
      <c r="DP818" s="104"/>
      <c r="DQ818" s="104"/>
      <c r="DR818" s="104"/>
      <c r="DS818" s="104"/>
      <c r="DT818" s="104"/>
      <c r="DU818" s="104"/>
      <c r="DV818" s="104"/>
    </row>
    <row r="819" spans="103:126" ht="12.75" customHeight="1" x14ac:dyDescent="0.15">
      <c r="CY819" s="117"/>
      <c r="CZ819" s="104"/>
      <c r="DA819" s="104"/>
      <c r="DB819" s="104"/>
      <c r="DC819" s="104"/>
      <c r="DD819" s="104"/>
      <c r="DE819" s="104"/>
      <c r="DF819" s="104"/>
      <c r="DG819" s="104"/>
      <c r="DH819" s="104"/>
      <c r="DI819" s="104"/>
      <c r="DJ819" s="104"/>
      <c r="DK819" s="104"/>
      <c r="DL819" s="104"/>
      <c r="DM819" s="104"/>
      <c r="DN819" s="104"/>
      <c r="DO819" s="104"/>
      <c r="DP819" s="104"/>
      <c r="DQ819" s="104"/>
      <c r="DR819" s="104"/>
      <c r="DS819" s="104"/>
      <c r="DT819" s="104"/>
      <c r="DU819" s="104"/>
      <c r="DV819" s="104"/>
    </row>
    <row r="820" spans="103:126" ht="12.75" customHeight="1" x14ac:dyDescent="0.15">
      <c r="CY820" s="117"/>
      <c r="CZ820" s="104"/>
      <c r="DA820" s="104"/>
      <c r="DB820" s="104"/>
      <c r="DC820" s="104"/>
      <c r="DD820" s="104"/>
      <c r="DE820" s="104"/>
      <c r="DF820" s="104"/>
      <c r="DG820" s="104"/>
      <c r="DH820" s="104"/>
      <c r="DI820" s="104"/>
      <c r="DJ820" s="104"/>
      <c r="DK820" s="104"/>
      <c r="DL820" s="104"/>
      <c r="DM820" s="104"/>
      <c r="DN820" s="104"/>
      <c r="DO820" s="104"/>
      <c r="DP820" s="104"/>
      <c r="DQ820" s="104"/>
      <c r="DR820" s="104"/>
      <c r="DS820" s="104"/>
      <c r="DT820" s="104"/>
      <c r="DU820" s="104"/>
      <c r="DV820" s="104"/>
    </row>
    <row r="821" spans="103:126" ht="12.75" customHeight="1" x14ac:dyDescent="0.15">
      <c r="CY821" s="117"/>
      <c r="CZ821" s="104"/>
      <c r="DA821" s="104"/>
      <c r="DB821" s="104"/>
      <c r="DC821" s="104"/>
      <c r="DD821" s="104"/>
      <c r="DE821" s="104"/>
      <c r="DF821" s="104"/>
      <c r="DG821" s="104"/>
      <c r="DH821" s="104"/>
      <c r="DI821" s="104"/>
      <c r="DJ821" s="104"/>
      <c r="DK821" s="104"/>
      <c r="DL821" s="104"/>
      <c r="DM821" s="104"/>
      <c r="DN821" s="104"/>
      <c r="DO821" s="104"/>
      <c r="DP821" s="104"/>
      <c r="DQ821" s="104"/>
      <c r="DR821" s="104"/>
      <c r="DS821" s="104"/>
      <c r="DT821" s="104"/>
      <c r="DU821" s="104"/>
      <c r="DV821" s="104"/>
    </row>
    <row r="822" spans="103:126" ht="12.75" customHeight="1" x14ac:dyDescent="0.15">
      <c r="CY822" s="117"/>
      <c r="CZ822" s="104"/>
      <c r="DA822" s="104"/>
      <c r="DB822" s="104"/>
      <c r="DC822" s="104"/>
      <c r="DD822" s="104"/>
      <c r="DE822" s="104"/>
      <c r="DF822" s="104"/>
      <c r="DG822" s="104"/>
      <c r="DH822" s="104"/>
      <c r="DI822" s="104"/>
      <c r="DJ822" s="104"/>
      <c r="DK822" s="104"/>
      <c r="DL822" s="104"/>
      <c r="DM822" s="104"/>
      <c r="DN822" s="104"/>
      <c r="DO822" s="104"/>
      <c r="DP822" s="104"/>
      <c r="DQ822" s="104"/>
      <c r="DR822" s="104"/>
      <c r="DS822" s="104"/>
      <c r="DT822" s="104"/>
      <c r="DU822" s="104"/>
      <c r="DV822" s="104"/>
    </row>
    <row r="823" spans="103:126" ht="12.75" customHeight="1" x14ac:dyDescent="0.15">
      <c r="CY823" s="117"/>
      <c r="CZ823" s="104"/>
      <c r="DA823" s="104"/>
      <c r="DB823" s="104"/>
      <c r="DC823" s="104"/>
      <c r="DD823" s="104"/>
      <c r="DE823" s="104"/>
      <c r="DF823" s="104"/>
      <c r="DG823" s="104"/>
      <c r="DH823" s="104"/>
      <c r="DI823" s="104"/>
      <c r="DJ823" s="104"/>
      <c r="DK823" s="104"/>
      <c r="DL823" s="104"/>
      <c r="DM823" s="104"/>
      <c r="DN823" s="104"/>
      <c r="DO823" s="104"/>
      <c r="DP823" s="104"/>
      <c r="DQ823" s="104"/>
      <c r="DR823" s="104"/>
      <c r="DS823" s="104"/>
      <c r="DT823" s="104"/>
      <c r="DU823" s="104"/>
      <c r="DV823" s="104"/>
    </row>
    <row r="824" spans="103:126" ht="12.75" customHeight="1" x14ac:dyDescent="0.15">
      <c r="CY824" s="117"/>
      <c r="CZ824" s="104"/>
      <c r="DA824" s="104"/>
      <c r="DB824" s="104"/>
      <c r="DC824" s="104"/>
      <c r="DD824" s="104"/>
      <c r="DE824" s="104"/>
      <c r="DF824" s="104"/>
      <c r="DG824" s="104"/>
      <c r="DH824" s="104"/>
      <c r="DI824" s="104"/>
      <c r="DJ824" s="104"/>
      <c r="DK824" s="104"/>
      <c r="DL824" s="104"/>
      <c r="DM824" s="104"/>
      <c r="DN824" s="104"/>
      <c r="DO824" s="104"/>
      <c r="DP824" s="104"/>
      <c r="DQ824" s="104"/>
      <c r="DR824" s="104"/>
      <c r="DS824" s="104"/>
      <c r="DT824" s="104"/>
      <c r="DU824" s="104"/>
      <c r="DV824" s="104"/>
    </row>
    <row r="825" spans="103:126" ht="12.75" customHeight="1" x14ac:dyDescent="0.15">
      <c r="CY825" s="117"/>
      <c r="CZ825" s="104"/>
      <c r="DA825" s="104"/>
      <c r="DB825" s="104"/>
      <c r="DC825" s="104"/>
      <c r="DD825" s="104"/>
      <c r="DE825" s="104"/>
      <c r="DF825" s="104"/>
      <c r="DG825" s="104"/>
      <c r="DH825" s="104"/>
      <c r="DI825" s="104"/>
      <c r="DJ825" s="104"/>
      <c r="DK825" s="104"/>
      <c r="DL825" s="104"/>
      <c r="DM825" s="104"/>
      <c r="DN825" s="104"/>
      <c r="DO825" s="104"/>
      <c r="DP825" s="104"/>
      <c r="DQ825" s="104"/>
      <c r="DR825" s="104"/>
      <c r="DS825" s="104"/>
      <c r="DT825" s="104"/>
      <c r="DU825" s="104"/>
      <c r="DV825" s="104"/>
    </row>
    <row r="826" spans="103:126" ht="12.75" customHeight="1" x14ac:dyDescent="0.15">
      <c r="CY826" s="117"/>
      <c r="CZ826" s="104"/>
      <c r="DA826" s="104"/>
      <c r="DB826" s="104"/>
      <c r="DC826" s="104"/>
      <c r="DD826" s="104"/>
      <c r="DE826" s="104"/>
      <c r="DF826" s="104"/>
      <c r="DG826" s="104"/>
      <c r="DH826" s="104"/>
      <c r="DI826" s="104"/>
      <c r="DJ826" s="104"/>
      <c r="DK826" s="104"/>
      <c r="DL826" s="104"/>
      <c r="DM826" s="104"/>
      <c r="DN826" s="104"/>
      <c r="DO826" s="104"/>
      <c r="DP826" s="104"/>
      <c r="DQ826" s="104"/>
      <c r="DR826" s="104"/>
      <c r="DS826" s="104"/>
      <c r="DT826" s="104"/>
      <c r="DU826" s="104"/>
      <c r="DV826" s="104"/>
    </row>
    <row r="827" spans="103:126" ht="12.75" customHeight="1" x14ac:dyDescent="0.15">
      <c r="CY827" s="117"/>
      <c r="CZ827" s="104"/>
      <c r="DA827" s="104"/>
      <c r="DB827" s="104"/>
      <c r="DC827" s="104"/>
      <c r="DD827" s="104"/>
      <c r="DE827" s="104"/>
      <c r="DF827" s="104"/>
      <c r="DG827" s="104"/>
      <c r="DH827" s="104"/>
      <c r="DI827" s="104"/>
      <c r="DJ827" s="104"/>
      <c r="DK827" s="104"/>
      <c r="DL827" s="104"/>
      <c r="DM827" s="104"/>
      <c r="DN827" s="104"/>
      <c r="DO827" s="104"/>
      <c r="DP827" s="104"/>
      <c r="DQ827" s="104"/>
      <c r="DR827" s="104"/>
      <c r="DS827" s="104"/>
      <c r="DT827" s="104"/>
      <c r="DU827" s="104"/>
      <c r="DV827" s="104"/>
    </row>
    <row r="828" spans="103:126" ht="12.75" customHeight="1" x14ac:dyDescent="0.15">
      <c r="CY828" s="117"/>
      <c r="CZ828" s="104"/>
      <c r="DA828" s="104"/>
      <c r="DB828" s="104"/>
      <c r="DC828" s="104"/>
      <c r="DD828" s="104"/>
      <c r="DE828" s="104"/>
      <c r="DF828" s="104"/>
      <c r="DG828" s="104"/>
      <c r="DH828" s="104"/>
      <c r="DI828" s="104"/>
      <c r="DJ828" s="104"/>
      <c r="DK828" s="104"/>
      <c r="DL828" s="104"/>
      <c r="DM828" s="104"/>
      <c r="DN828" s="104"/>
      <c r="DO828" s="104"/>
      <c r="DP828" s="104"/>
      <c r="DQ828" s="104"/>
      <c r="DR828" s="104"/>
      <c r="DS828" s="104"/>
      <c r="DT828" s="104"/>
      <c r="DU828" s="104"/>
      <c r="DV828" s="104"/>
    </row>
    <row r="829" spans="103:126" ht="12.75" customHeight="1" x14ac:dyDescent="0.15">
      <c r="CY829" s="117"/>
      <c r="CZ829" s="104"/>
      <c r="DA829" s="104"/>
      <c r="DB829" s="104"/>
      <c r="DC829" s="104"/>
      <c r="DD829" s="104"/>
      <c r="DE829" s="104"/>
      <c r="DF829" s="104"/>
      <c r="DG829" s="104"/>
      <c r="DH829" s="104"/>
      <c r="DI829" s="104"/>
      <c r="DJ829" s="104"/>
      <c r="DK829" s="104"/>
      <c r="DL829" s="104"/>
      <c r="DM829" s="104"/>
      <c r="DN829" s="104"/>
      <c r="DO829" s="104"/>
      <c r="DP829" s="104"/>
      <c r="DQ829" s="104"/>
      <c r="DR829" s="104"/>
      <c r="DS829" s="104"/>
      <c r="DT829" s="104"/>
      <c r="DU829" s="104"/>
      <c r="DV829" s="104"/>
    </row>
    <row r="830" spans="103:126" ht="12.75" customHeight="1" x14ac:dyDescent="0.15">
      <c r="CY830" s="117"/>
      <c r="CZ830" s="104"/>
      <c r="DA830" s="104"/>
      <c r="DB830" s="104"/>
      <c r="DC830" s="104"/>
      <c r="DD830" s="104"/>
      <c r="DE830" s="104"/>
      <c r="DF830" s="104"/>
      <c r="DG830" s="104"/>
      <c r="DH830" s="104"/>
      <c r="DI830" s="104"/>
      <c r="DJ830" s="104"/>
      <c r="DK830" s="104"/>
      <c r="DL830" s="104"/>
      <c r="DM830" s="104"/>
      <c r="DN830" s="104"/>
      <c r="DO830" s="104"/>
      <c r="DP830" s="104"/>
      <c r="DQ830" s="104"/>
      <c r="DR830" s="104"/>
      <c r="DS830" s="104"/>
      <c r="DT830" s="104"/>
      <c r="DU830" s="104"/>
      <c r="DV830" s="104"/>
    </row>
    <row r="831" spans="103:126" ht="12.75" customHeight="1" x14ac:dyDescent="0.2"/>
    <row r="832" spans="103:126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</sheetData>
  <mergeCells count="42">
    <mergeCell ref="BO1:BS2"/>
    <mergeCell ref="BT1:BX2"/>
    <mergeCell ref="BY1:CC2"/>
    <mergeCell ref="CD1:CH2"/>
    <mergeCell ref="CI1:CM2"/>
    <mergeCell ref="CN1:CR2"/>
    <mergeCell ref="CS1:CW2"/>
    <mergeCell ref="DE1:DJ2"/>
    <mergeCell ref="DF3:DG3"/>
    <mergeCell ref="DH3:DI3"/>
    <mergeCell ref="A4:A6"/>
    <mergeCell ref="B4:B6"/>
    <mergeCell ref="C4:G4"/>
    <mergeCell ref="H4:L4"/>
    <mergeCell ref="M4:Q4"/>
    <mergeCell ref="CZ42:DU42"/>
    <mergeCell ref="CZ49:DU49"/>
    <mergeCell ref="S3:Z3"/>
    <mergeCell ref="L3:R3"/>
    <mergeCell ref="CZ5:DB5"/>
    <mergeCell ref="DD5:DF5"/>
    <mergeCell ref="DI5:DK5"/>
    <mergeCell ref="CZ7:DU7"/>
    <mergeCell ref="CZ14:DU14"/>
    <mergeCell ref="CZ21:DU21"/>
    <mergeCell ref="BH4:BH6"/>
    <mergeCell ref="BB4:BB6"/>
    <mergeCell ref="AR5:AR6"/>
    <mergeCell ref="AT5:AV5"/>
    <mergeCell ref="AW5:AY5"/>
    <mergeCell ref="W4:AA4"/>
    <mergeCell ref="BF5:BG5"/>
    <mergeCell ref="BD5:BE5"/>
    <mergeCell ref="H3:K3"/>
    <mergeCell ref="CZ28:DU28"/>
    <mergeCell ref="CZ35:DU35"/>
    <mergeCell ref="AB4:AF4"/>
    <mergeCell ref="AG4:AK4"/>
    <mergeCell ref="AM4:AR4"/>
    <mergeCell ref="AT4:AY4"/>
    <mergeCell ref="R4:V4"/>
    <mergeCell ref="BD4:BG4"/>
  </mergeCells>
  <phoneticPr fontId="43" type="noConversion"/>
  <conditionalFormatting sqref="C7:AK96">
    <cfRule type="containsText" dxfId="436" priority="11" operator="containsText" text="vt">
      <formula>NOT(ISERROR(SEARCH("vt",C7)))</formula>
    </cfRule>
    <cfRule type="containsText" dxfId="435" priority="130" operator="containsText" text="F">
      <formula>NOT(ISERROR(SEARCH("F",C7)))</formula>
    </cfRule>
    <cfRule type="containsText" dxfId="434" priority="131" operator="containsText" text="V">
      <formula>NOT(ISERROR(SEARCH("V",C7)))</formula>
    </cfRule>
    <cfRule type="expression" dxfId="433" priority="156" stopIfTrue="1">
      <formula>C7="G"</formula>
    </cfRule>
  </conditionalFormatting>
  <conditionalFormatting sqref="AZ8:AZ96 C7:AK96">
    <cfRule type="expression" dxfId="432" priority="158">
      <formula>C7="R"</formula>
    </cfRule>
  </conditionalFormatting>
  <conditionalFormatting sqref="AZ8:AZ96 A7:B96 W7:AK96">
    <cfRule type="expression" dxfId="431" priority="157" stopIfTrue="1">
      <formula>$B7=$B$3</formula>
    </cfRule>
  </conditionalFormatting>
  <conditionalFormatting sqref="E101:F101">
    <cfRule type="expression" dxfId="430" priority="155">
      <formula>E$101=""</formula>
    </cfRule>
  </conditionalFormatting>
  <conditionalFormatting sqref="J101:K101">
    <cfRule type="expression" dxfId="429" priority="154">
      <formula>J$101=""</formula>
    </cfRule>
  </conditionalFormatting>
  <conditionalFormatting sqref="O101:P101">
    <cfRule type="expression" dxfId="428" priority="153">
      <formula>O$101=""</formula>
    </cfRule>
  </conditionalFormatting>
  <conditionalFormatting sqref="T101:U101">
    <cfRule type="expression" dxfId="427" priority="152">
      <formula>T$101=""</formula>
    </cfRule>
  </conditionalFormatting>
  <conditionalFormatting sqref="Y101:Z101">
    <cfRule type="expression" dxfId="426" priority="151">
      <formula>Y$101=""</formula>
    </cfRule>
  </conditionalFormatting>
  <conditionalFormatting sqref="AD101:AE101">
    <cfRule type="expression" dxfId="425" priority="150">
      <formula>AD$101=""</formula>
    </cfRule>
  </conditionalFormatting>
  <conditionalFormatting sqref="AI101:AJ101">
    <cfRule type="expression" dxfId="424" priority="149">
      <formula>AI$101=""</formula>
    </cfRule>
  </conditionalFormatting>
  <conditionalFormatting sqref="J7:K96 O7:P96 T7:U96 AI7:AJ96 C7:F96 Y7:Z96 AD7:AE96">
    <cfRule type="expression" dxfId="423" priority="147">
      <formula>C$102="ok"</formula>
    </cfRule>
  </conditionalFormatting>
  <conditionalFormatting sqref="AZ8:AZ96">
    <cfRule type="expression" dxfId="422" priority="145">
      <formula>AZ8="G"</formula>
    </cfRule>
    <cfRule type="expression" dxfId="421" priority="146">
      <formula>AZ$100=AZ$99</formula>
    </cfRule>
  </conditionalFormatting>
  <conditionalFormatting sqref="AD35:AD47">
    <cfRule type="expression" dxfId="420" priority="144">
      <formula>AD$102="ok"</formula>
    </cfRule>
  </conditionalFormatting>
  <conditionalFormatting sqref="Y36:Y47">
    <cfRule type="expression" dxfId="419" priority="143">
      <formula>Y$102="ok"</formula>
    </cfRule>
  </conditionalFormatting>
  <conditionalFormatting sqref="Z35:Z47">
    <cfRule type="expression" dxfId="418" priority="142">
      <formula>Z$102="ok"</formula>
    </cfRule>
  </conditionalFormatting>
  <conditionalFormatting sqref="AJ35:AJ47">
    <cfRule type="expression" dxfId="417" priority="141">
      <formula>AJ$102="ok"</formula>
    </cfRule>
  </conditionalFormatting>
  <conditionalFormatting sqref="AI35:AI47">
    <cfRule type="expression" dxfId="416" priority="140">
      <formula>AI$102="ok"</formula>
    </cfRule>
  </conditionalFormatting>
  <conditionalFormatting sqref="A7">
    <cfRule type="expression" dxfId="415" priority="139" stopIfTrue="1">
      <formula>$B7=$B$3</formula>
    </cfRule>
  </conditionalFormatting>
  <conditionalFormatting sqref="J7:K96 O7:P96 T7:U96 AI7:AJ96 C7:F96 Y7:Z96 AD7:AE96">
    <cfRule type="expression" dxfId="414" priority="138">
      <formula>C$101="ok"</formula>
    </cfRule>
  </conditionalFormatting>
  <conditionalFormatting sqref="AD48:AD96">
    <cfRule type="expression" dxfId="413" priority="137">
      <formula>AD$102="ok"</formula>
    </cfRule>
  </conditionalFormatting>
  <conditionalFormatting sqref="Y48:Y96">
    <cfRule type="expression" dxfId="412" priority="136">
      <formula>Y$102="ok"</formula>
    </cfRule>
  </conditionalFormatting>
  <conditionalFormatting sqref="Z48:Z96">
    <cfRule type="expression" dxfId="411" priority="135">
      <formula>Z$102="ok"</formula>
    </cfRule>
  </conditionalFormatting>
  <conditionalFormatting sqref="AJ48:AJ96">
    <cfRule type="expression" dxfId="410" priority="134">
      <formula>AJ$102="ok"</formula>
    </cfRule>
  </conditionalFormatting>
  <conditionalFormatting sqref="AI48:AI96">
    <cfRule type="expression" dxfId="409" priority="133">
      <formula>AI$102="ok"</formula>
    </cfRule>
  </conditionalFormatting>
  <conditionalFormatting sqref="AZ8:AZ96">
    <cfRule type="expression" dxfId="408" priority="159">
      <formula>AZ8="G"</formula>
    </cfRule>
    <cfRule type="expression" dxfId="407" priority="160">
      <formula>AZ$99=AZ$98</formula>
    </cfRule>
  </conditionalFormatting>
  <conditionalFormatting sqref="M7:M96">
    <cfRule type="expression" dxfId="406" priority="129">
      <formula>M$102="ok"</formula>
    </cfRule>
  </conditionalFormatting>
  <conditionalFormatting sqref="M7:M96">
    <cfRule type="expression" dxfId="405" priority="128">
      <formula>M$101="ok"</formula>
    </cfRule>
  </conditionalFormatting>
  <conditionalFormatting sqref="N7:N96">
    <cfRule type="expression" dxfId="404" priority="127">
      <formula>N$102="ok"</formula>
    </cfRule>
  </conditionalFormatting>
  <conditionalFormatting sqref="N7:N96">
    <cfRule type="expression" dxfId="403" priority="126">
      <formula>N$101="ok"</formula>
    </cfRule>
  </conditionalFormatting>
  <conditionalFormatting sqref="H7:H96">
    <cfRule type="expression" dxfId="402" priority="125">
      <formula>H$102="ok"</formula>
    </cfRule>
  </conditionalFormatting>
  <conditionalFormatting sqref="H7:H96">
    <cfRule type="expression" dxfId="401" priority="124">
      <formula>H$101="ok"</formula>
    </cfRule>
  </conditionalFormatting>
  <conditionalFormatting sqref="I7:I96">
    <cfRule type="expression" dxfId="400" priority="123">
      <formula>I$102="ok"</formula>
    </cfRule>
  </conditionalFormatting>
  <conditionalFormatting sqref="I7:I96">
    <cfRule type="expression" dxfId="399" priority="122">
      <formula>I$101="ok"</formula>
    </cfRule>
  </conditionalFormatting>
  <conditionalFormatting sqref="N7:N96">
    <cfRule type="expression" dxfId="398" priority="121">
      <formula>N$102="ok"</formula>
    </cfRule>
  </conditionalFormatting>
  <conditionalFormatting sqref="N7:N96">
    <cfRule type="expression" dxfId="397" priority="120">
      <formula>N$101="ok"</formula>
    </cfRule>
  </conditionalFormatting>
  <conditionalFormatting sqref="R7:R96">
    <cfRule type="expression" dxfId="396" priority="119">
      <formula>R$102="ok"</formula>
    </cfRule>
  </conditionalFormatting>
  <conditionalFormatting sqref="R7:R96">
    <cfRule type="expression" dxfId="395" priority="118">
      <formula>R$101="ok"</formula>
    </cfRule>
  </conditionalFormatting>
  <conditionalFormatting sqref="S7:S96">
    <cfRule type="expression" dxfId="394" priority="117">
      <formula>S$102="ok"</formula>
    </cfRule>
  </conditionalFormatting>
  <conditionalFormatting sqref="S7:S96">
    <cfRule type="expression" dxfId="393" priority="116">
      <formula>S$101="ok"</formula>
    </cfRule>
  </conditionalFormatting>
  <conditionalFormatting sqref="W7:W96">
    <cfRule type="expression" dxfId="392" priority="115">
      <formula>W$102="ok"</formula>
    </cfRule>
  </conditionalFormatting>
  <conditionalFormatting sqref="W7:W96">
    <cfRule type="expression" dxfId="391" priority="114">
      <formula>W$101="ok"</formula>
    </cfRule>
  </conditionalFormatting>
  <conditionalFormatting sqref="X7:X96">
    <cfRule type="expression" dxfId="390" priority="113">
      <formula>X$102="ok"</formula>
    </cfRule>
  </conditionalFormatting>
  <conditionalFormatting sqref="X7:X96">
    <cfRule type="expression" dxfId="389" priority="112">
      <formula>X$101="ok"</formula>
    </cfRule>
  </conditionalFormatting>
  <conditionalFormatting sqref="AB7:AB96">
    <cfRule type="expression" dxfId="388" priority="111">
      <formula>AB$102="ok"</formula>
    </cfRule>
  </conditionalFormatting>
  <conditionalFormatting sqref="AB7:AB96">
    <cfRule type="expression" dxfId="387" priority="110">
      <formula>AB$101="ok"</formula>
    </cfRule>
  </conditionalFormatting>
  <conditionalFormatting sqref="AC7:AC96">
    <cfRule type="expression" dxfId="386" priority="109">
      <formula>AC$102="ok"</formula>
    </cfRule>
  </conditionalFormatting>
  <conditionalFormatting sqref="AC7:AC96">
    <cfRule type="expression" dxfId="385" priority="108">
      <formula>AC$101="ok"</formula>
    </cfRule>
  </conditionalFormatting>
  <conditionalFormatting sqref="AG7:AG96">
    <cfRule type="expression" dxfId="384" priority="107">
      <formula>AG$102="ok"</formula>
    </cfRule>
  </conditionalFormatting>
  <conditionalFormatting sqref="AG7:AG96">
    <cfRule type="expression" dxfId="383" priority="106">
      <formula>AG$101="ok"</formula>
    </cfRule>
  </conditionalFormatting>
  <conditionalFormatting sqref="AH7:AH96">
    <cfRule type="expression" dxfId="382" priority="105">
      <formula>AH$102="ok"</formula>
    </cfRule>
  </conditionalFormatting>
  <conditionalFormatting sqref="AH7:AH96">
    <cfRule type="expression" dxfId="381" priority="104">
      <formula>AH$101="ok"</formula>
    </cfRule>
  </conditionalFormatting>
  <conditionalFormatting sqref="AZ7">
    <cfRule type="expression" dxfId="380" priority="101">
      <formula>AZ7="R"</formula>
    </cfRule>
  </conditionalFormatting>
  <conditionalFormatting sqref="AZ7">
    <cfRule type="expression" dxfId="379" priority="100" stopIfTrue="1">
      <formula>$B7=$B$3</formula>
    </cfRule>
  </conditionalFormatting>
  <conditionalFormatting sqref="AZ7">
    <cfRule type="expression" dxfId="378" priority="97">
      <formula>AZ7="G"</formula>
    </cfRule>
    <cfRule type="expression" dxfId="377" priority="98">
      <formula>AZ$100=AZ$99</formula>
    </cfRule>
  </conditionalFormatting>
  <conditionalFormatting sqref="AZ7">
    <cfRule type="expression" dxfId="376" priority="96" stopIfTrue="1">
      <formula>$B7=$B$3</formula>
    </cfRule>
  </conditionalFormatting>
  <conditionalFormatting sqref="AZ7">
    <cfRule type="expression" dxfId="375" priority="94">
      <formula>AZ7="G"</formula>
    </cfRule>
    <cfRule type="expression" dxfId="374" priority="95">
      <formula>AZ$100=AZ$99</formula>
    </cfRule>
  </conditionalFormatting>
  <conditionalFormatting sqref="AZ7">
    <cfRule type="expression" dxfId="373" priority="102">
      <formula>AZ7="G"</formula>
    </cfRule>
    <cfRule type="expression" dxfId="372" priority="103">
      <formula>AZ$99=AZ$98</formula>
    </cfRule>
  </conditionalFormatting>
  <conditionalFormatting sqref="DU25 DU32 DU39 DU46 DU18 DS11:DU11 DU53">
    <cfRule type="containsText" dxfId="371" priority="88" stopIfTrue="1" operator="containsText" text="G-">
      <formula>NOT(ISERROR(SEARCH("G-",DS11)))</formula>
    </cfRule>
  </conditionalFormatting>
  <conditionalFormatting sqref="DS10:DU10 DU17 DU24 DU38 DU45 DU31 DU52">
    <cfRule type="containsText" dxfId="370" priority="87" stopIfTrue="1" operator="containsText" text="G-">
      <formula>NOT(ISERROR(SEARCH("G-",DS10)))</formula>
    </cfRule>
  </conditionalFormatting>
  <conditionalFormatting sqref="DC10">
    <cfRule type="expression" dxfId="369" priority="86">
      <formula>$CY10&gt;=3</formula>
    </cfRule>
  </conditionalFormatting>
  <conditionalFormatting sqref="DB10">
    <cfRule type="expression" dxfId="368" priority="85">
      <formula>$CY10&gt;=2</formula>
    </cfRule>
  </conditionalFormatting>
  <conditionalFormatting sqref="DC11">
    <cfRule type="expression" dxfId="367" priority="84">
      <formula>$CY11&gt;=3</formula>
    </cfRule>
  </conditionalFormatting>
  <conditionalFormatting sqref="DB11">
    <cfRule type="expression" dxfId="366" priority="83">
      <formula>$CY11&gt;=2</formula>
    </cfRule>
  </conditionalFormatting>
  <conditionalFormatting sqref="DD11">
    <cfRule type="expression" dxfId="365" priority="82">
      <formula>$CY11&gt;=4</formula>
    </cfRule>
  </conditionalFormatting>
  <conditionalFormatting sqref="DE11">
    <cfRule type="expression" dxfId="364" priority="81">
      <formula>$CY11&gt;=5</formula>
    </cfRule>
  </conditionalFormatting>
  <conditionalFormatting sqref="DA8:DT12">
    <cfRule type="expression" dxfId="363" priority="80">
      <formula>DA8="Lesbegueries"</formula>
    </cfRule>
  </conditionalFormatting>
  <conditionalFormatting sqref="DS18:DT18">
    <cfRule type="containsText" dxfId="362" priority="79" stopIfTrue="1" operator="containsText" text="G-">
      <formula>NOT(ISERROR(SEARCH("G-",DS18)))</formula>
    </cfRule>
  </conditionalFormatting>
  <conditionalFormatting sqref="DS17:DT17">
    <cfRule type="containsText" dxfId="361" priority="78" stopIfTrue="1" operator="containsText" text="G-">
      <formula>NOT(ISERROR(SEARCH("G-",DS17)))</formula>
    </cfRule>
  </conditionalFormatting>
  <conditionalFormatting sqref="DA19:DT19 DC15:DT16 DF17:DT18">
    <cfRule type="expression" dxfId="360" priority="77">
      <formula>DA15="Lesbegueries"</formula>
    </cfRule>
  </conditionalFormatting>
  <conditionalFormatting sqref="DS25:DT25">
    <cfRule type="containsText" dxfId="359" priority="76" stopIfTrue="1" operator="containsText" text="G-">
      <formula>NOT(ISERROR(SEARCH("G-",DS25)))</formula>
    </cfRule>
  </conditionalFormatting>
  <conditionalFormatting sqref="DS24:DT24">
    <cfRule type="containsText" dxfId="358" priority="75" stopIfTrue="1" operator="containsText" text="G-">
      <formula>NOT(ISERROR(SEARCH("G-",DS24)))</formula>
    </cfRule>
  </conditionalFormatting>
  <conditionalFormatting sqref="DA26:DT26 DC22:DT23 DF24:DT25">
    <cfRule type="expression" dxfId="357" priority="74">
      <formula>DA22="Lesbegueries"</formula>
    </cfRule>
  </conditionalFormatting>
  <conditionalFormatting sqref="DS32:DT32">
    <cfRule type="containsText" dxfId="356" priority="73" stopIfTrue="1" operator="containsText" text="G-">
      <formula>NOT(ISERROR(SEARCH("G-",DS32)))</formula>
    </cfRule>
  </conditionalFormatting>
  <conditionalFormatting sqref="DS31:DT31">
    <cfRule type="containsText" dxfId="355" priority="72" stopIfTrue="1" operator="containsText" text="G-">
      <formula>NOT(ISERROR(SEARCH("G-",DS31)))</formula>
    </cfRule>
  </conditionalFormatting>
  <conditionalFormatting sqref="DA33:DT33 DC29:DT30 DF31:DT32">
    <cfRule type="expression" dxfId="354" priority="71">
      <formula>DA29="Lesbegueries"</formula>
    </cfRule>
  </conditionalFormatting>
  <conditionalFormatting sqref="DS39:DT39">
    <cfRule type="containsText" dxfId="353" priority="70" stopIfTrue="1" operator="containsText" text="G-">
      <formula>NOT(ISERROR(SEARCH("G-",DS39)))</formula>
    </cfRule>
  </conditionalFormatting>
  <conditionalFormatting sqref="DS38:DT38">
    <cfRule type="containsText" dxfId="352" priority="69" stopIfTrue="1" operator="containsText" text="G-">
      <formula>NOT(ISERROR(SEARCH("G-",DS38)))</formula>
    </cfRule>
  </conditionalFormatting>
  <conditionalFormatting sqref="DA40:DT40 DC36:DT37 DF38:DT39">
    <cfRule type="expression" dxfId="351" priority="68">
      <formula>DA36="Lesbegueries"</formula>
    </cfRule>
  </conditionalFormatting>
  <conditionalFormatting sqref="DS46:DT46">
    <cfRule type="containsText" dxfId="350" priority="67" stopIfTrue="1" operator="containsText" text="G-">
      <formula>NOT(ISERROR(SEARCH("G-",DS46)))</formula>
    </cfRule>
  </conditionalFormatting>
  <conditionalFormatting sqref="DS45:DT45">
    <cfRule type="containsText" dxfId="349" priority="66" stopIfTrue="1" operator="containsText" text="G-">
      <formula>NOT(ISERROR(SEARCH("G-",DS45)))</formula>
    </cfRule>
  </conditionalFormatting>
  <conditionalFormatting sqref="DA43:DT44 DA47:DT47 DF45:DT46">
    <cfRule type="expression" dxfId="348" priority="65">
      <formula>DA43="Lesbegueries"</formula>
    </cfRule>
  </conditionalFormatting>
  <conditionalFormatting sqref="DS53:DT53">
    <cfRule type="containsText" dxfId="347" priority="64" stopIfTrue="1" operator="containsText" text="G-">
      <formula>NOT(ISERROR(SEARCH("G-",DS53)))</formula>
    </cfRule>
  </conditionalFormatting>
  <conditionalFormatting sqref="DS52:DT52">
    <cfRule type="containsText" dxfId="346" priority="63" stopIfTrue="1" operator="containsText" text="G-">
      <formula>NOT(ISERROR(SEARCH("G-",DS52)))</formula>
    </cfRule>
  </conditionalFormatting>
  <conditionalFormatting sqref="DA50:DT51 DA54:DT54 DF52:DT53">
    <cfRule type="expression" dxfId="345" priority="62">
      <formula>DA50="Lesbegueries"</formula>
    </cfRule>
  </conditionalFormatting>
  <conditionalFormatting sqref="DA15:DB16">
    <cfRule type="expression" dxfId="344" priority="61">
      <formula>DA15="Lesbegueries"</formula>
    </cfRule>
  </conditionalFormatting>
  <conditionalFormatting sqref="DA22:DB23">
    <cfRule type="expression" dxfId="343" priority="60">
      <formula>DA22="Lesbegueries"</formula>
    </cfRule>
  </conditionalFormatting>
  <conditionalFormatting sqref="DA29:DB30">
    <cfRule type="expression" dxfId="342" priority="59">
      <formula>DA29="Lesbegueries"</formula>
    </cfRule>
  </conditionalFormatting>
  <conditionalFormatting sqref="DA36:DB37">
    <cfRule type="expression" dxfId="341" priority="58">
      <formula>DA36="Lesbegueries"</formula>
    </cfRule>
  </conditionalFormatting>
  <conditionalFormatting sqref="DA15:DB16">
    <cfRule type="expression" dxfId="340" priority="57">
      <formula>DA15="Lesbegueries"</formula>
    </cfRule>
  </conditionalFormatting>
  <conditionalFormatting sqref="DA22:DB23">
    <cfRule type="expression" dxfId="339" priority="56">
      <formula>DA22="Lesbegueries"</formula>
    </cfRule>
  </conditionalFormatting>
  <conditionalFormatting sqref="DA29:DB30">
    <cfRule type="expression" dxfId="338" priority="55">
      <formula>DA29="Lesbegueries"</formula>
    </cfRule>
  </conditionalFormatting>
  <conditionalFormatting sqref="DA36:DB37">
    <cfRule type="expression" dxfId="337" priority="54">
      <formula>DA36="Lesbegueries"</formula>
    </cfRule>
  </conditionalFormatting>
  <conditionalFormatting sqref="DC17">
    <cfRule type="expression" dxfId="336" priority="53">
      <formula>$CY17&gt;=3</formula>
    </cfRule>
  </conditionalFormatting>
  <conditionalFormatting sqref="DB17">
    <cfRule type="expression" dxfId="335" priority="52">
      <formula>$CY17&gt;=2</formula>
    </cfRule>
  </conditionalFormatting>
  <conditionalFormatting sqref="DC18">
    <cfRule type="expression" dxfId="334" priority="51">
      <formula>$CY18&gt;=3</formula>
    </cfRule>
  </conditionalFormatting>
  <conditionalFormatting sqref="DB18">
    <cfRule type="expression" dxfId="333" priority="50">
      <formula>$CY18&gt;=2</formula>
    </cfRule>
  </conditionalFormatting>
  <conditionalFormatting sqref="DD18">
    <cfRule type="expression" dxfId="332" priority="49">
      <formula>$CY18&gt;=4</formula>
    </cfRule>
  </conditionalFormatting>
  <conditionalFormatting sqref="DE18">
    <cfRule type="expression" dxfId="331" priority="48">
      <formula>$CY18&gt;=5</formula>
    </cfRule>
  </conditionalFormatting>
  <conditionalFormatting sqref="DA17:DE18">
    <cfRule type="expression" dxfId="330" priority="47">
      <formula>DA17="Lesbegueries"</formula>
    </cfRule>
  </conditionalFormatting>
  <conditionalFormatting sqref="DC24">
    <cfRule type="expression" dxfId="329" priority="46">
      <formula>$CY24&gt;=3</formula>
    </cfRule>
  </conditionalFormatting>
  <conditionalFormatting sqref="DB24">
    <cfRule type="expression" dxfId="328" priority="45">
      <formula>$CY24&gt;=2</formula>
    </cfRule>
  </conditionalFormatting>
  <conditionalFormatting sqref="DC25">
    <cfRule type="expression" dxfId="327" priority="44">
      <formula>$CY25&gt;=3</formula>
    </cfRule>
  </conditionalFormatting>
  <conditionalFormatting sqref="DB25">
    <cfRule type="expression" dxfId="326" priority="43">
      <formula>$CY25&gt;=2</formula>
    </cfRule>
  </conditionalFormatting>
  <conditionalFormatting sqref="DD25">
    <cfRule type="expression" dxfId="325" priority="42">
      <formula>$CY25&gt;=4</formula>
    </cfRule>
  </conditionalFormatting>
  <conditionalFormatting sqref="DE25">
    <cfRule type="expression" dxfId="324" priority="41">
      <formula>$CY25&gt;=5</formula>
    </cfRule>
  </conditionalFormatting>
  <conditionalFormatting sqref="DA24:DE25">
    <cfRule type="expression" dxfId="323" priority="40">
      <formula>DA24="Lesbegueries"</formula>
    </cfRule>
  </conditionalFormatting>
  <conditionalFormatting sqref="DC31">
    <cfRule type="expression" dxfId="322" priority="39">
      <formula>$CY31&gt;=3</formula>
    </cfRule>
  </conditionalFormatting>
  <conditionalFormatting sqref="DB31">
    <cfRule type="expression" dxfId="321" priority="38">
      <formula>$CY31&gt;=2</formula>
    </cfRule>
  </conditionalFormatting>
  <conditionalFormatting sqref="DC32">
    <cfRule type="expression" dxfId="320" priority="37">
      <formula>$CY32&gt;=3</formula>
    </cfRule>
  </conditionalFormatting>
  <conditionalFormatting sqref="DB32">
    <cfRule type="expression" dxfId="319" priority="36">
      <formula>$CY32&gt;=2</formula>
    </cfRule>
  </conditionalFormatting>
  <conditionalFormatting sqref="DD32">
    <cfRule type="expression" dxfId="318" priority="35">
      <formula>$CY32&gt;=4</formula>
    </cfRule>
  </conditionalFormatting>
  <conditionalFormatting sqref="DE32">
    <cfRule type="expression" dxfId="317" priority="34">
      <formula>$CY32&gt;=5</formula>
    </cfRule>
  </conditionalFormatting>
  <conditionalFormatting sqref="DA31:DE32">
    <cfRule type="expression" dxfId="316" priority="33">
      <formula>DA31="Lesbegueries"</formula>
    </cfRule>
  </conditionalFormatting>
  <conditionalFormatting sqref="DC38">
    <cfRule type="expression" dxfId="315" priority="32">
      <formula>$CY38&gt;=3</formula>
    </cfRule>
  </conditionalFormatting>
  <conditionalFormatting sqref="DB38">
    <cfRule type="expression" dxfId="314" priority="31">
      <formula>$CY38&gt;=2</formula>
    </cfRule>
  </conditionalFormatting>
  <conditionalFormatting sqref="DC39">
    <cfRule type="expression" dxfId="313" priority="30">
      <formula>$CY39&gt;=3</formula>
    </cfRule>
  </conditionalFormatting>
  <conditionalFormatting sqref="DB39">
    <cfRule type="expression" dxfId="312" priority="29">
      <formula>$CY39&gt;=2</formula>
    </cfRule>
  </conditionalFormatting>
  <conditionalFormatting sqref="DD39">
    <cfRule type="expression" dxfId="311" priority="28">
      <formula>$CY39&gt;=4</formula>
    </cfRule>
  </conditionalFormatting>
  <conditionalFormatting sqref="DE39">
    <cfRule type="expression" dxfId="310" priority="27">
      <formula>$CY39&gt;=5</formula>
    </cfRule>
  </conditionalFormatting>
  <conditionalFormatting sqref="DA38:DE39">
    <cfRule type="expression" dxfId="309" priority="26">
      <formula>DA38="Lesbegueries"</formula>
    </cfRule>
  </conditionalFormatting>
  <conditionalFormatting sqref="DC45">
    <cfRule type="expression" dxfId="308" priority="25">
      <formula>$CY45&gt;=3</formula>
    </cfRule>
  </conditionalFormatting>
  <conditionalFormatting sqref="DB45">
    <cfRule type="expression" dxfId="307" priority="24">
      <formula>$CY45&gt;=2</formula>
    </cfRule>
  </conditionalFormatting>
  <conditionalFormatting sqref="DC46">
    <cfRule type="expression" dxfId="306" priority="23">
      <formula>$CY46&gt;=3</formula>
    </cfRule>
  </conditionalFormatting>
  <conditionalFormatting sqref="DB46">
    <cfRule type="expression" dxfId="305" priority="22">
      <formula>$CY46&gt;=2</formula>
    </cfRule>
  </conditionalFormatting>
  <conditionalFormatting sqref="DD46">
    <cfRule type="expression" dxfId="304" priority="21">
      <formula>$CY46&gt;=4</formula>
    </cfRule>
  </conditionalFormatting>
  <conditionalFormatting sqref="DE46">
    <cfRule type="expression" dxfId="303" priority="20">
      <formula>$CY46&gt;=5</formula>
    </cfRule>
  </conditionalFormatting>
  <conditionalFormatting sqref="DA45:DE46">
    <cfRule type="expression" dxfId="302" priority="19">
      <formula>DA45="Lesbegueries"</formula>
    </cfRule>
  </conditionalFormatting>
  <conditionalFormatting sqref="DC52">
    <cfRule type="expression" dxfId="301" priority="18">
      <formula>$CY52&gt;=3</formula>
    </cfRule>
  </conditionalFormatting>
  <conditionalFormatting sqref="DB52">
    <cfRule type="expression" dxfId="300" priority="17">
      <formula>$CY52&gt;=2</formula>
    </cfRule>
  </conditionalFormatting>
  <conditionalFormatting sqref="DC53">
    <cfRule type="expression" dxfId="299" priority="16">
      <formula>$CY53&gt;=3</formula>
    </cfRule>
  </conditionalFormatting>
  <conditionalFormatting sqref="DB53">
    <cfRule type="expression" dxfId="298" priority="15">
      <formula>$CY53&gt;=2</formula>
    </cfRule>
  </conditionalFormatting>
  <conditionalFormatting sqref="DD53">
    <cfRule type="expression" dxfId="297" priority="14">
      <formula>$CY53&gt;=4</formula>
    </cfRule>
  </conditionalFormatting>
  <conditionalFormatting sqref="DE53">
    <cfRule type="expression" dxfId="296" priority="13">
      <formula>$CY53&gt;=5</formula>
    </cfRule>
  </conditionalFormatting>
  <conditionalFormatting sqref="DA52:DE53">
    <cfRule type="expression" dxfId="295" priority="12">
      <formula>DA52="Lesbegueries"</formula>
    </cfRule>
  </conditionalFormatting>
  <conditionalFormatting sqref="BD7:BH96 AU9:AV10 AR8:AS10 A7:AL96 AO11:AV11 AR12:AV96">
    <cfRule type="expression" dxfId="294" priority="161">
      <formula>$BA7="OK"</formula>
    </cfRule>
  </conditionalFormatting>
  <conditionalFormatting sqref="AR7:AS7 AW7:AY96 AU7:AV7 AV8">
    <cfRule type="expression" dxfId="293" priority="166">
      <formula>$BA7="OK"</formula>
    </cfRule>
  </conditionalFormatting>
  <conditionalFormatting sqref="AT7 AT9:AT10">
    <cfRule type="expression" dxfId="292" priority="10">
      <formula>$BA7="OK"</formula>
    </cfRule>
  </conditionalFormatting>
  <conditionalFormatting sqref="AT8">
    <cfRule type="expression" dxfId="291" priority="7">
      <formula>$BA8="OK"</formula>
    </cfRule>
  </conditionalFormatting>
  <conditionalFormatting sqref="AU8">
    <cfRule type="expression" dxfId="290" priority="8">
      <formula>$BA8="OK"</formula>
    </cfRule>
  </conditionalFormatting>
  <conditionalFormatting sqref="AM11:AN11">
    <cfRule type="expression" dxfId="289" priority="5">
      <formula>$BA11="OK"</formula>
    </cfRule>
  </conditionalFormatting>
  <conditionalFormatting sqref="AO7:AQ10">
    <cfRule type="expression" dxfId="288" priority="4">
      <formula>$BA7="OK"</formula>
    </cfRule>
  </conditionalFormatting>
  <conditionalFormatting sqref="AM7:AN10">
    <cfRule type="expression" dxfId="287" priority="3">
      <formula>$BA7="OK"</formula>
    </cfRule>
  </conditionalFormatting>
  <conditionalFormatting sqref="AO12:AQ96">
    <cfRule type="expression" dxfId="286" priority="2">
      <formula>$BA12="OK"</formula>
    </cfRule>
  </conditionalFormatting>
  <conditionalFormatting sqref="AM12:AN96">
    <cfRule type="expression" dxfId="285" priority="1">
      <formula>$BA12="OK"</formula>
    </cfRule>
  </conditionalFormatting>
  <pageMargins left="0.70000000000000007" right="0.70000000000000007" top="0.75000000000000011" bottom="0.75000000000000011" header="0.30000000000000004" footer="0.30000000000000004"/>
  <pageSetup paperSize="8" scale="7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le3" enableFormatConditionsCalculation="0">
    <pageSetUpPr fitToPage="1"/>
  </sheetPr>
  <dimension ref="A1:DX979"/>
  <sheetViews>
    <sheetView workbookViewId="0">
      <pane xSplit="2" ySplit="6" topLeftCell="M16" activePane="bottomRight" state="frozen"/>
      <selection activeCell="H4" sqref="H4:L4"/>
      <selection pane="topRight" activeCell="H4" sqref="H4:L4"/>
      <selection pane="bottomLeft" activeCell="H4" sqref="H4:L4"/>
      <selection pane="bottomRight" activeCell="A102" sqref="A102:XFD102"/>
    </sheetView>
  </sheetViews>
  <sheetFormatPr baseColWidth="10" defaultColWidth="17.33203125" defaultRowHeight="15" customHeight="1" x14ac:dyDescent="0.2"/>
  <cols>
    <col min="1" max="1" width="18.5" style="182" customWidth="1"/>
    <col min="2" max="2" width="4" style="182" customWidth="1"/>
    <col min="3" max="37" width="5" style="182" customWidth="1"/>
    <col min="38" max="38" width="0.6640625" style="182" customWidth="1"/>
    <col min="39" max="43" width="3.6640625" style="182" customWidth="1"/>
    <col min="44" max="44" width="4.1640625" style="182" customWidth="1"/>
    <col min="45" max="45" width="0.6640625" style="182" customWidth="1"/>
    <col min="46" max="51" width="3.6640625" style="182" customWidth="1"/>
    <col min="52" max="53" width="4" style="182" customWidth="1"/>
    <col min="54" max="55" width="5.83203125" style="182" customWidth="1"/>
    <col min="56" max="56" width="7" style="182" customWidth="1"/>
    <col min="57" max="57" width="4" style="182" customWidth="1"/>
    <col min="58" max="58" width="4.1640625" style="182" customWidth="1"/>
    <col min="59" max="59" width="3.6640625" style="182" customWidth="1"/>
    <col min="60" max="60" width="4.1640625" style="182" customWidth="1"/>
    <col min="61" max="61" width="4.5" style="182" customWidth="1"/>
    <col min="62" max="62" width="3.5" style="182" customWidth="1"/>
    <col min="63" max="65" width="4" style="182" customWidth="1"/>
    <col min="66" max="66" width="3.1640625" style="182" customWidth="1"/>
    <col min="67" max="67" width="10" style="182" customWidth="1"/>
    <col min="68" max="68" width="2.33203125" style="182" customWidth="1"/>
    <col min="69" max="71" width="13.6640625" style="182" customWidth="1"/>
    <col min="72" max="72" width="12.1640625" style="182" customWidth="1"/>
    <col min="73" max="75" width="13.6640625" style="182" customWidth="1"/>
    <col min="76" max="76" width="10" style="182" customWidth="1"/>
    <col min="77" max="79" width="13.6640625" style="182" customWidth="1"/>
    <col min="80" max="82" width="10" style="182" customWidth="1"/>
    <col min="83" max="83" width="13.6640625" style="182" customWidth="1"/>
    <col min="84" max="84" width="10" style="182" customWidth="1"/>
    <col min="85" max="86" width="10.5" style="182" customWidth="1"/>
    <col min="87" max="88" width="12.33203125" style="182" customWidth="1"/>
    <col min="89" max="89" width="10" style="182" customWidth="1"/>
    <col min="90" max="90" width="12.83203125" style="182" customWidth="1"/>
    <col min="91" max="91" width="13.6640625" style="182" customWidth="1"/>
    <col min="92" max="92" width="10.33203125" style="182" customWidth="1"/>
    <col min="93" max="93" width="10" style="182" customWidth="1"/>
    <col min="94" max="94" width="10.83203125" style="182" customWidth="1"/>
    <col min="95" max="95" width="13.6640625" style="182" customWidth="1"/>
    <col min="96" max="96" width="10.33203125" style="182" customWidth="1"/>
    <col min="97" max="104" width="17.33203125" style="182"/>
    <col min="105" max="105" width="2.1640625" style="119" customWidth="1"/>
    <col min="106" max="106" width="13.5" style="123" customWidth="1"/>
    <col min="107" max="107" width="11.5" style="123" bestFit="1" customWidth="1"/>
    <col min="108" max="108" width="12.5" style="123" customWidth="1"/>
    <col min="109" max="109" width="11.6640625" style="123" bestFit="1" customWidth="1"/>
    <col min="110" max="110" width="11.83203125" style="123" bestFit="1" customWidth="1"/>
    <col min="111" max="111" width="12.83203125" style="123" customWidth="1"/>
    <col min="112" max="112" width="11.83203125" style="123" bestFit="1" customWidth="1"/>
    <col min="113" max="115" width="12.33203125" style="123" bestFit="1" customWidth="1"/>
    <col min="116" max="116" width="11.6640625" style="123" bestFit="1" customWidth="1"/>
    <col min="117" max="117" width="12.83203125" style="123" customWidth="1"/>
    <col min="118" max="118" width="12.33203125" style="123" bestFit="1" customWidth="1"/>
    <col min="119" max="119" width="11.83203125" style="123" bestFit="1" customWidth="1"/>
    <col min="120" max="120" width="11.5" style="123" customWidth="1"/>
    <col min="121" max="121" width="7.5" style="123" bestFit="1" customWidth="1"/>
    <col min="122" max="122" width="11.6640625" style="123" bestFit="1" customWidth="1"/>
    <col min="123" max="123" width="6.83203125" style="123" bestFit="1" customWidth="1"/>
    <col min="124" max="124" width="5.5" style="123" bestFit="1" customWidth="1"/>
    <col min="125" max="125" width="9" style="123" bestFit="1" customWidth="1"/>
    <col min="126" max="126" width="12.33203125" style="123" bestFit="1" customWidth="1"/>
    <col min="127" max="127" width="12.1640625" style="123" hidden="1" customWidth="1"/>
    <col min="128" max="128" width="1.33203125" style="123" customWidth="1"/>
    <col min="129" max="16384" width="17.33203125" style="182"/>
  </cols>
  <sheetData>
    <row r="1" spans="1:128" ht="19.5" customHeight="1" x14ac:dyDescent="0.2">
      <c r="A1" s="150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F1" s="1"/>
      <c r="BG1" s="1"/>
      <c r="BH1" s="1"/>
      <c r="BI1" s="1"/>
      <c r="BJ1" s="1"/>
      <c r="BP1" s="97"/>
      <c r="BQ1" s="346">
        <f>'05'!L$3</f>
        <v>43129</v>
      </c>
      <c r="BR1" s="347"/>
      <c r="BS1" s="347"/>
      <c r="BT1" s="347"/>
      <c r="BU1" s="348"/>
      <c r="BV1" s="346">
        <f>BQ1+1</f>
        <v>43130</v>
      </c>
      <c r="BW1" s="347"/>
      <c r="BX1" s="347"/>
      <c r="BY1" s="347"/>
      <c r="BZ1" s="348"/>
      <c r="CA1" s="346">
        <f>BV1+1</f>
        <v>43131</v>
      </c>
      <c r="CB1" s="347"/>
      <c r="CC1" s="347"/>
      <c r="CD1" s="347"/>
      <c r="CE1" s="348"/>
      <c r="CF1" s="346">
        <f>CA1+1</f>
        <v>43132</v>
      </c>
      <c r="CG1" s="347"/>
      <c r="CH1" s="347"/>
      <c r="CI1" s="347"/>
      <c r="CJ1" s="348"/>
      <c r="CK1" s="346">
        <f>CF1+1</f>
        <v>43133</v>
      </c>
      <c r="CL1" s="347"/>
      <c r="CM1" s="347"/>
      <c r="CN1" s="347"/>
      <c r="CO1" s="347"/>
      <c r="CP1" s="346">
        <f>CK1+1</f>
        <v>43134</v>
      </c>
      <c r="CQ1" s="347"/>
      <c r="CR1" s="347"/>
      <c r="CS1" s="347"/>
      <c r="CT1" s="348"/>
      <c r="CU1" s="346">
        <f>CP1+1</f>
        <v>43135</v>
      </c>
      <c r="CV1" s="347"/>
      <c r="CW1" s="347"/>
      <c r="CX1" s="347"/>
      <c r="CY1" s="352"/>
      <c r="DA1" s="109"/>
      <c r="DB1" s="102"/>
      <c r="DC1" s="102"/>
      <c r="DD1" s="102"/>
      <c r="DE1" s="102"/>
      <c r="DF1" s="102"/>
      <c r="DG1" s="354" t="s">
        <v>26</v>
      </c>
      <c r="DH1" s="354"/>
      <c r="DI1" s="354"/>
      <c r="DJ1" s="354"/>
      <c r="DK1" s="354"/>
      <c r="DL1" s="354"/>
      <c r="DM1" s="103"/>
      <c r="DN1" s="103"/>
      <c r="DO1" s="103"/>
      <c r="DP1" s="103"/>
      <c r="DQ1" s="103"/>
      <c r="DR1" s="103"/>
      <c r="DS1" s="103"/>
      <c r="DT1" s="103"/>
      <c r="DU1" s="103"/>
      <c r="DV1" s="103"/>
      <c r="DW1" s="103"/>
      <c r="DX1" s="102"/>
    </row>
    <row r="2" spans="1:128" ht="9" customHeight="1" x14ac:dyDescent="0.2">
      <c r="A2" s="181"/>
      <c r="B2" s="18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F2" s="1"/>
      <c r="BG2" s="1"/>
      <c r="BH2" s="1"/>
      <c r="BI2" s="1"/>
      <c r="BJ2" s="1"/>
      <c r="BP2" s="97"/>
      <c r="BQ2" s="349"/>
      <c r="BR2" s="350"/>
      <c r="BS2" s="350"/>
      <c r="BT2" s="350"/>
      <c r="BU2" s="351"/>
      <c r="BV2" s="349"/>
      <c r="BW2" s="350"/>
      <c r="BX2" s="350"/>
      <c r="BY2" s="350"/>
      <c r="BZ2" s="351"/>
      <c r="CA2" s="349"/>
      <c r="CB2" s="350"/>
      <c r="CC2" s="350"/>
      <c r="CD2" s="350"/>
      <c r="CE2" s="351"/>
      <c r="CF2" s="349"/>
      <c r="CG2" s="350"/>
      <c r="CH2" s="350"/>
      <c r="CI2" s="350"/>
      <c r="CJ2" s="351"/>
      <c r="CK2" s="349"/>
      <c r="CL2" s="350"/>
      <c r="CM2" s="350"/>
      <c r="CN2" s="350"/>
      <c r="CO2" s="350"/>
      <c r="CP2" s="349"/>
      <c r="CQ2" s="350"/>
      <c r="CR2" s="350"/>
      <c r="CS2" s="350"/>
      <c r="CT2" s="351"/>
      <c r="CU2" s="349"/>
      <c r="CV2" s="350"/>
      <c r="CW2" s="350"/>
      <c r="CX2" s="350"/>
      <c r="CY2" s="353"/>
      <c r="DA2" s="109"/>
      <c r="DB2" s="102"/>
      <c r="DC2" s="102"/>
      <c r="DD2" s="102"/>
      <c r="DE2" s="103"/>
      <c r="DF2" s="102"/>
      <c r="DG2" s="354"/>
      <c r="DH2" s="354"/>
      <c r="DI2" s="354"/>
      <c r="DJ2" s="354"/>
      <c r="DK2" s="354"/>
      <c r="DL2" s="354"/>
      <c r="DM2" s="103"/>
      <c r="DN2" s="103"/>
      <c r="DO2" s="103"/>
      <c r="DP2" s="103"/>
      <c r="DQ2" s="103"/>
      <c r="DR2" s="103"/>
      <c r="DS2" s="103"/>
      <c r="DT2" s="103"/>
      <c r="DU2" s="103"/>
      <c r="DV2" s="103"/>
      <c r="DW2" s="103"/>
      <c r="DX2" s="102"/>
    </row>
    <row r="3" spans="1:128" ht="14.25" customHeight="1" thickBot="1" x14ac:dyDescent="0.25">
      <c r="A3" s="2" t="s">
        <v>1</v>
      </c>
      <c r="B3" s="3">
        <v>1</v>
      </c>
      <c r="C3" s="4"/>
      <c r="D3" s="4"/>
      <c r="E3" s="4"/>
      <c r="F3" s="4"/>
      <c r="G3" s="4"/>
      <c r="H3" s="306">
        <v>5</v>
      </c>
      <c r="I3" s="306"/>
      <c r="J3" s="306"/>
      <c r="K3" s="306"/>
      <c r="L3" s="325">
        <v>43129</v>
      </c>
      <c r="M3" s="325"/>
      <c r="N3" s="325"/>
      <c r="O3" s="325"/>
      <c r="P3" s="325"/>
      <c r="Q3" s="325"/>
      <c r="R3" s="325"/>
      <c r="S3" s="324">
        <f>L3+6</f>
        <v>43135</v>
      </c>
      <c r="T3" s="324"/>
      <c r="U3" s="324"/>
      <c r="V3" s="324"/>
      <c r="W3" s="324"/>
      <c r="X3" s="324"/>
      <c r="Y3" s="324"/>
      <c r="Z3" s="324"/>
      <c r="AA3" s="4"/>
      <c r="AB3" s="4"/>
      <c r="AC3" s="4"/>
      <c r="AD3" s="4"/>
      <c r="AE3" s="4"/>
      <c r="AF3" s="4"/>
      <c r="AG3" s="4"/>
      <c r="AH3" s="4"/>
      <c r="AI3" s="4"/>
      <c r="AJ3" s="4"/>
      <c r="AK3" s="5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F3" s="1"/>
      <c r="BG3" s="1"/>
      <c r="BH3" s="1"/>
      <c r="BI3" s="1"/>
      <c r="BJ3" s="1"/>
      <c r="BP3" s="97"/>
      <c r="BQ3" s="187"/>
      <c r="BR3" s="99"/>
      <c r="BS3" s="99"/>
      <c r="BT3" s="99"/>
      <c r="BU3" s="193"/>
      <c r="BV3" s="187"/>
      <c r="BW3" s="99"/>
      <c r="BX3" s="99"/>
      <c r="BY3" s="99"/>
      <c r="BZ3" s="193"/>
      <c r="CA3" s="187"/>
      <c r="CB3" s="99"/>
      <c r="CC3" s="99"/>
      <c r="CD3" s="99"/>
      <c r="CE3" s="193"/>
      <c r="CF3" s="187"/>
      <c r="CG3" s="99"/>
      <c r="CH3" s="99"/>
      <c r="CI3" s="99"/>
      <c r="CJ3" s="193"/>
      <c r="CK3" s="187"/>
      <c r="CL3" s="99"/>
      <c r="CM3" s="99"/>
      <c r="CN3" s="99"/>
      <c r="CO3" s="99"/>
      <c r="CP3" s="187"/>
      <c r="CQ3" s="99"/>
      <c r="CR3" s="99"/>
      <c r="CS3" s="99"/>
      <c r="CT3" s="193"/>
      <c r="CU3" s="187"/>
      <c r="CV3" s="99"/>
      <c r="CW3" s="99"/>
      <c r="CX3" s="99"/>
      <c r="CY3" s="99"/>
      <c r="DA3" s="109"/>
      <c r="DB3" s="127"/>
      <c r="DC3" s="128" t="s">
        <v>57</v>
      </c>
      <c r="DD3" s="129"/>
      <c r="DE3" s="103"/>
      <c r="DF3" s="102"/>
      <c r="DG3" s="105">
        <f>H3</f>
        <v>5</v>
      </c>
      <c r="DH3" s="355">
        <f>L3</f>
        <v>43129</v>
      </c>
      <c r="DI3" s="355"/>
      <c r="DJ3" s="356">
        <f>DH3+6</f>
        <v>43135</v>
      </c>
      <c r="DK3" s="356"/>
      <c r="DM3" s="103"/>
      <c r="DN3" s="103"/>
      <c r="DO3" s="103"/>
      <c r="DP3" s="103"/>
      <c r="DQ3" s="103"/>
      <c r="DR3" s="103"/>
      <c r="DS3" s="103"/>
      <c r="DT3" s="103"/>
      <c r="DU3" s="103"/>
      <c r="DV3" s="103"/>
      <c r="DW3" s="103"/>
      <c r="DX3" s="102"/>
    </row>
    <row r="4" spans="1:128" ht="14" customHeight="1" thickBot="1" x14ac:dyDescent="0.25">
      <c r="A4" s="340" t="s">
        <v>2</v>
      </c>
      <c r="B4" s="343" t="s">
        <v>3</v>
      </c>
      <c r="C4" s="319">
        <f>+L3</f>
        <v>43129</v>
      </c>
      <c r="D4" s="320"/>
      <c r="E4" s="320"/>
      <c r="F4" s="320"/>
      <c r="G4" s="321"/>
      <c r="H4" s="319">
        <f>+C4+1</f>
        <v>43130</v>
      </c>
      <c r="I4" s="320"/>
      <c r="J4" s="320"/>
      <c r="K4" s="320"/>
      <c r="L4" s="321"/>
      <c r="M4" s="319">
        <f>+H4+1</f>
        <v>43131</v>
      </c>
      <c r="N4" s="320"/>
      <c r="O4" s="320"/>
      <c r="P4" s="320"/>
      <c r="Q4" s="321"/>
      <c r="R4" s="319">
        <f>+M4+1</f>
        <v>43132</v>
      </c>
      <c r="S4" s="320"/>
      <c r="T4" s="320"/>
      <c r="U4" s="320"/>
      <c r="V4" s="321"/>
      <c r="W4" s="310">
        <f>+R4+1</f>
        <v>43133</v>
      </c>
      <c r="X4" s="311"/>
      <c r="Y4" s="311"/>
      <c r="Z4" s="311"/>
      <c r="AA4" s="312"/>
      <c r="AB4" s="310">
        <f>+W4+1</f>
        <v>43134</v>
      </c>
      <c r="AC4" s="311"/>
      <c r="AD4" s="311"/>
      <c r="AE4" s="311"/>
      <c r="AF4" s="312"/>
      <c r="AG4" s="310">
        <f>+AB4+1</f>
        <v>43135</v>
      </c>
      <c r="AH4" s="311"/>
      <c r="AI4" s="311"/>
      <c r="AJ4" s="311"/>
      <c r="AK4" s="312"/>
      <c r="AL4" s="6"/>
      <c r="AM4" s="313" t="s">
        <v>4</v>
      </c>
      <c r="AN4" s="314"/>
      <c r="AO4" s="314"/>
      <c r="AP4" s="314"/>
      <c r="AQ4" s="314"/>
      <c r="AR4" s="315"/>
      <c r="AS4" s="6"/>
      <c r="AT4" s="316" t="s">
        <v>5</v>
      </c>
      <c r="AU4" s="317"/>
      <c r="AV4" s="317"/>
      <c r="AW4" s="317"/>
      <c r="AX4" s="317"/>
      <c r="AY4" s="318"/>
      <c r="AZ4" s="6"/>
      <c r="BB4" s="360" t="s">
        <v>42</v>
      </c>
      <c r="BC4" s="364" t="s">
        <v>16</v>
      </c>
      <c r="BD4" s="362" t="s">
        <v>129</v>
      </c>
      <c r="BF4" s="313" t="s">
        <v>6</v>
      </c>
      <c r="BG4" s="322"/>
      <c r="BH4" s="322"/>
      <c r="BI4" s="323"/>
      <c r="BJ4" s="331" t="s">
        <v>7</v>
      </c>
      <c r="BP4" s="97"/>
      <c r="BQ4" s="187"/>
      <c r="BR4" s="99"/>
      <c r="BS4" s="203">
        <f>E$99</f>
        <v>1</v>
      </c>
      <c r="BT4" s="203">
        <f>F$99</f>
        <v>4</v>
      </c>
      <c r="BU4" s="193"/>
      <c r="BV4" s="187"/>
      <c r="BW4" s="99"/>
      <c r="BX4" s="203">
        <f>J$99</f>
        <v>1</v>
      </c>
      <c r="BY4" s="203">
        <f>K$99</f>
        <v>4</v>
      </c>
      <c r="BZ4" s="193"/>
      <c r="CA4" s="187"/>
      <c r="CB4" s="99"/>
      <c r="CC4" s="203">
        <f>O$99</f>
        <v>1</v>
      </c>
      <c r="CD4" s="203">
        <f>P$99</f>
        <v>5</v>
      </c>
      <c r="CE4" s="193"/>
      <c r="CF4" s="187"/>
      <c r="CG4" s="99"/>
      <c r="CH4" s="203">
        <f>T$99</f>
        <v>1</v>
      </c>
      <c r="CI4" s="203">
        <f>U$99</f>
        <v>4</v>
      </c>
      <c r="CJ4" s="193"/>
      <c r="CK4" s="187"/>
      <c r="CL4" s="99"/>
      <c r="CM4" s="203">
        <f>Y$99</f>
        <v>1</v>
      </c>
      <c r="CN4" s="203">
        <f>Z$99</f>
        <v>4</v>
      </c>
      <c r="CO4" s="193"/>
      <c r="CP4" s="187"/>
      <c r="CQ4" s="99"/>
      <c r="CR4" s="203">
        <f>AD$99</f>
        <v>2</v>
      </c>
      <c r="CS4" s="203">
        <f>AE$99</f>
        <v>4</v>
      </c>
      <c r="CT4" s="193"/>
      <c r="CU4" s="187"/>
      <c r="CV4" s="99"/>
      <c r="CW4" s="203">
        <f>AI$99</f>
        <v>2</v>
      </c>
      <c r="CX4" s="203">
        <f>AJ$99</f>
        <v>4</v>
      </c>
      <c r="CY4" s="193"/>
      <c r="DA4" s="109"/>
      <c r="DB4" s="124"/>
      <c r="DC4" s="125" t="s">
        <v>58</v>
      </c>
      <c r="DD4" s="126"/>
      <c r="DE4" s="103"/>
      <c r="DF4" s="103"/>
      <c r="DG4" s="103"/>
      <c r="DH4" s="103"/>
      <c r="DI4" s="103"/>
      <c r="DJ4" s="103"/>
      <c r="DK4" s="103"/>
      <c r="DL4" s="103"/>
      <c r="DM4" s="103"/>
      <c r="DN4" s="103"/>
      <c r="DO4" s="103"/>
      <c r="DP4" s="103"/>
      <c r="DQ4" s="103"/>
      <c r="DR4" s="103"/>
      <c r="DS4" s="103"/>
      <c r="DT4" s="103"/>
      <c r="DU4" s="103"/>
      <c r="DV4" s="103"/>
      <c r="DW4" s="103"/>
      <c r="DX4" s="102"/>
    </row>
    <row r="5" spans="1:128" ht="11" customHeight="1" x14ac:dyDescent="0.2">
      <c r="A5" s="341"/>
      <c r="B5" s="344"/>
      <c r="C5" s="7" t="s">
        <v>8</v>
      </c>
      <c r="D5" s="8" t="s">
        <v>9</v>
      </c>
      <c r="E5" s="8" t="s">
        <v>10</v>
      </c>
      <c r="F5" s="8" t="s">
        <v>11</v>
      </c>
      <c r="G5" s="9" t="s">
        <v>12</v>
      </c>
      <c r="H5" s="7" t="s">
        <v>8</v>
      </c>
      <c r="I5" s="8" t="s">
        <v>9</v>
      </c>
      <c r="J5" s="8" t="s">
        <v>10</v>
      </c>
      <c r="K5" s="8" t="s">
        <v>11</v>
      </c>
      <c r="L5" s="9" t="s">
        <v>12</v>
      </c>
      <c r="M5" s="7" t="s">
        <v>8</v>
      </c>
      <c r="N5" s="8" t="s">
        <v>9</v>
      </c>
      <c r="O5" s="8" t="s">
        <v>10</v>
      </c>
      <c r="P5" s="8" t="s">
        <v>11</v>
      </c>
      <c r="Q5" s="9" t="s">
        <v>12</v>
      </c>
      <c r="R5" s="7" t="s">
        <v>8</v>
      </c>
      <c r="S5" s="8" t="s">
        <v>9</v>
      </c>
      <c r="T5" s="8" t="s">
        <v>10</v>
      </c>
      <c r="U5" s="8" t="s">
        <v>11</v>
      </c>
      <c r="V5" s="9" t="s">
        <v>12</v>
      </c>
      <c r="W5" s="7" t="s">
        <v>8</v>
      </c>
      <c r="X5" s="8" t="s">
        <v>9</v>
      </c>
      <c r="Y5" s="8" t="s">
        <v>10</v>
      </c>
      <c r="Z5" s="8" t="s">
        <v>11</v>
      </c>
      <c r="AA5" s="9" t="s">
        <v>12</v>
      </c>
      <c r="AB5" s="7" t="s">
        <v>8</v>
      </c>
      <c r="AC5" s="8" t="s">
        <v>9</v>
      </c>
      <c r="AD5" s="8" t="s">
        <v>10</v>
      </c>
      <c r="AE5" s="8" t="s">
        <v>11</v>
      </c>
      <c r="AF5" s="9" t="s">
        <v>12</v>
      </c>
      <c r="AG5" s="7" t="s">
        <v>8</v>
      </c>
      <c r="AH5" s="8" t="s">
        <v>9</v>
      </c>
      <c r="AI5" s="8" t="s">
        <v>10</v>
      </c>
      <c r="AJ5" s="8" t="s">
        <v>11</v>
      </c>
      <c r="AK5" s="9" t="s">
        <v>12</v>
      </c>
      <c r="AL5" s="1"/>
      <c r="AM5" s="10" t="s">
        <v>8</v>
      </c>
      <c r="AN5" s="11" t="s">
        <v>9</v>
      </c>
      <c r="AO5" s="12" t="s">
        <v>10</v>
      </c>
      <c r="AP5" s="12" t="s">
        <v>11</v>
      </c>
      <c r="AQ5" s="13" t="s">
        <v>12</v>
      </c>
      <c r="AR5" s="359" t="s">
        <v>13</v>
      </c>
      <c r="AS5" s="14"/>
      <c r="AT5" s="335" t="s">
        <v>10</v>
      </c>
      <c r="AU5" s="336"/>
      <c r="AV5" s="337"/>
      <c r="AW5" s="338" t="s">
        <v>11</v>
      </c>
      <c r="AX5" s="336"/>
      <c r="AY5" s="339"/>
      <c r="AZ5" s="1"/>
      <c r="BB5" s="361"/>
      <c r="BC5" s="365"/>
      <c r="BD5" s="363"/>
      <c r="BF5" s="304" t="s">
        <v>14</v>
      </c>
      <c r="BG5" s="305"/>
      <c r="BH5" s="302" t="s">
        <v>15</v>
      </c>
      <c r="BI5" s="303"/>
      <c r="BJ5" s="331"/>
      <c r="BO5" s="218" t="str">
        <f>IF(BJ98&gt;0,"BI","")</f>
        <v/>
      </c>
      <c r="BP5" s="97"/>
      <c r="BQ5" s="188" t="s">
        <v>8</v>
      </c>
      <c r="BR5" s="100" t="s">
        <v>9</v>
      </c>
      <c r="BS5" s="100" t="s">
        <v>10</v>
      </c>
      <c r="BT5" s="100" t="s">
        <v>11</v>
      </c>
      <c r="BU5" s="194" t="s">
        <v>12</v>
      </c>
      <c r="BV5" s="188" t="s">
        <v>8</v>
      </c>
      <c r="BW5" s="100" t="s">
        <v>9</v>
      </c>
      <c r="BX5" s="100" t="s">
        <v>10</v>
      </c>
      <c r="BY5" s="100" t="s">
        <v>11</v>
      </c>
      <c r="BZ5" s="194" t="s">
        <v>12</v>
      </c>
      <c r="CA5" s="188" t="s">
        <v>8</v>
      </c>
      <c r="CB5" s="100" t="s">
        <v>9</v>
      </c>
      <c r="CC5" s="100" t="s">
        <v>10</v>
      </c>
      <c r="CD5" s="100" t="s">
        <v>11</v>
      </c>
      <c r="CE5" s="194" t="s">
        <v>12</v>
      </c>
      <c r="CF5" s="188" t="s">
        <v>8</v>
      </c>
      <c r="CG5" s="100" t="s">
        <v>9</v>
      </c>
      <c r="CH5" s="100" t="s">
        <v>10</v>
      </c>
      <c r="CI5" s="100" t="s">
        <v>11</v>
      </c>
      <c r="CJ5" s="194" t="s">
        <v>12</v>
      </c>
      <c r="CK5" s="188" t="s">
        <v>8</v>
      </c>
      <c r="CL5" s="100" t="s">
        <v>9</v>
      </c>
      <c r="CM5" s="100" t="s">
        <v>10</v>
      </c>
      <c r="CN5" s="100" t="s">
        <v>11</v>
      </c>
      <c r="CO5" s="183" t="s">
        <v>12</v>
      </c>
      <c r="CP5" s="188" t="s">
        <v>8</v>
      </c>
      <c r="CQ5" s="100" t="s">
        <v>9</v>
      </c>
      <c r="CR5" s="100" t="s">
        <v>10</v>
      </c>
      <c r="CS5" s="100" t="s">
        <v>11</v>
      </c>
      <c r="CT5" s="194" t="s">
        <v>12</v>
      </c>
      <c r="CU5" s="188" t="s">
        <v>8</v>
      </c>
      <c r="CV5" s="100" t="s">
        <v>9</v>
      </c>
      <c r="CW5" s="100" t="s">
        <v>10</v>
      </c>
      <c r="CX5" s="100" t="s">
        <v>11</v>
      </c>
      <c r="CY5" s="100" t="s">
        <v>12</v>
      </c>
      <c r="DA5" s="109"/>
      <c r="DB5" s="326" t="s">
        <v>27</v>
      </c>
      <c r="DC5" s="327"/>
      <c r="DD5" s="327"/>
      <c r="DE5" s="103"/>
      <c r="DF5" s="328" t="s">
        <v>28</v>
      </c>
      <c r="DG5" s="329"/>
      <c r="DH5" s="329"/>
      <c r="DI5" s="103"/>
      <c r="DJ5" s="103"/>
      <c r="DK5" s="330" t="s">
        <v>29</v>
      </c>
      <c r="DL5" s="327"/>
      <c r="DM5" s="327"/>
      <c r="DN5" s="103"/>
      <c r="DO5" s="103"/>
      <c r="DP5" s="110" t="s">
        <v>36</v>
      </c>
      <c r="DQ5" s="110"/>
      <c r="DR5" s="110"/>
      <c r="DS5" s="110"/>
      <c r="DT5" s="103"/>
      <c r="DU5" s="103"/>
      <c r="DV5" s="103"/>
      <c r="DW5" s="103"/>
      <c r="DX5" s="102"/>
    </row>
    <row r="6" spans="1:128" ht="11" customHeight="1" thickBot="1" x14ac:dyDescent="0.25">
      <c r="A6" s="342"/>
      <c r="B6" s="345"/>
      <c r="C6" s="16" t="s">
        <v>9</v>
      </c>
      <c r="D6" s="17" t="s">
        <v>10</v>
      </c>
      <c r="E6" s="17" t="s">
        <v>11</v>
      </c>
      <c r="F6" s="17" t="s">
        <v>12</v>
      </c>
      <c r="G6" s="18" t="s">
        <v>8</v>
      </c>
      <c r="H6" s="16" t="s">
        <v>9</v>
      </c>
      <c r="I6" s="17" t="s">
        <v>10</v>
      </c>
      <c r="J6" s="17" t="s">
        <v>11</v>
      </c>
      <c r="K6" s="17" t="s">
        <v>12</v>
      </c>
      <c r="L6" s="18" t="s">
        <v>8</v>
      </c>
      <c r="M6" s="16" t="s">
        <v>9</v>
      </c>
      <c r="N6" s="17" t="s">
        <v>10</v>
      </c>
      <c r="O6" s="17" t="s">
        <v>11</v>
      </c>
      <c r="P6" s="17" t="s">
        <v>12</v>
      </c>
      <c r="Q6" s="18" t="s">
        <v>8</v>
      </c>
      <c r="R6" s="16" t="s">
        <v>9</v>
      </c>
      <c r="S6" s="17" t="s">
        <v>10</v>
      </c>
      <c r="T6" s="17" t="s">
        <v>11</v>
      </c>
      <c r="U6" s="17" t="s">
        <v>12</v>
      </c>
      <c r="V6" s="18" t="s">
        <v>8</v>
      </c>
      <c r="W6" s="16" t="s">
        <v>9</v>
      </c>
      <c r="X6" s="17" t="s">
        <v>10</v>
      </c>
      <c r="Y6" s="17" t="s">
        <v>11</v>
      </c>
      <c r="Z6" s="17" t="s">
        <v>12</v>
      </c>
      <c r="AA6" s="18" t="s">
        <v>8</v>
      </c>
      <c r="AB6" s="16" t="s">
        <v>9</v>
      </c>
      <c r="AC6" s="17" t="s">
        <v>10</v>
      </c>
      <c r="AD6" s="17" t="s">
        <v>11</v>
      </c>
      <c r="AE6" s="17" t="s">
        <v>12</v>
      </c>
      <c r="AF6" s="18" t="s">
        <v>8</v>
      </c>
      <c r="AG6" s="16" t="s">
        <v>9</v>
      </c>
      <c r="AH6" s="17" t="s">
        <v>10</v>
      </c>
      <c r="AI6" s="17" t="s">
        <v>11</v>
      </c>
      <c r="AJ6" s="17" t="s">
        <v>12</v>
      </c>
      <c r="AK6" s="18" t="s">
        <v>8</v>
      </c>
      <c r="AL6" s="1"/>
      <c r="AM6" s="19" t="s">
        <v>9</v>
      </c>
      <c r="AN6" s="20" t="s">
        <v>10</v>
      </c>
      <c r="AO6" s="21" t="s">
        <v>11</v>
      </c>
      <c r="AP6" s="21" t="s">
        <v>12</v>
      </c>
      <c r="AQ6" s="22" t="s">
        <v>8</v>
      </c>
      <c r="AR6" s="334"/>
      <c r="AS6" s="14"/>
      <c r="AT6" s="24" t="s">
        <v>16</v>
      </c>
      <c r="AU6" s="20" t="s">
        <v>17</v>
      </c>
      <c r="AV6" s="23"/>
      <c r="AW6" s="24" t="s">
        <v>16</v>
      </c>
      <c r="AX6" s="20" t="s">
        <v>17</v>
      </c>
      <c r="AY6" s="25" t="s">
        <v>18</v>
      </c>
      <c r="AZ6" s="1"/>
      <c r="BB6" s="361"/>
      <c r="BC6" s="365"/>
      <c r="BD6" s="363"/>
      <c r="BF6" s="19" t="s">
        <v>19</v>
      </c>
      <c r="BG6" s="26" t="s">
        <v>20</v>
      </c>
      <c r="BH6" s="24" t="s">
        <v>19</v>
      </c>
      <c r="BI6" s="27" t="s">
        <v>20</v>
      </c>
      <c r="BJ6" s="331"/>
      <c r="BO6" s="218"/>
      <c r="BP6" s="97"/>
      <c r="BQ6" s="189" t="s">
        <v>9</v>
      </c>
      <c r="BR6" s="101" t="s">
        <v>10</v>
      </c>
      <c r="BS6" s="101" t="s">
        <v>11</v>
      </c>
      <c r="BT6" s="101" t="s">
        <v>12</v>
      </c>
      <c r="BU6" s="195" t="s">
        <v>8</v>
      </c>
      <c r="BV6" s="189" t="s">
        <v>9</v>
      </c>
      <c r="BW6" s="101" t="s">
        <v>10</v>
      </c>
      <c r="BX6" s="101" t="s">
        <v>11</v>
      </c>
      <c r="BY6" s="101" t="s">
        <v>12</v>
      </c>
      <c r="BZ6" s="195" t="s">
        <v>8</v>
      </c>
      <c r="CA6" s="189" t="s">
        <v>9</v>
      </c>
      <c r="CB6" s="101" t="s">
        <v>10</v>
      </c>
      <c r="CC6" s="101" t="s">
        <v>11</v>
      </c>
      <c r="CD6" s="101" t="s">
        <v>12</v>
      </c>
      <c r="CE6" s="195" t="s">
        <v>8</v>
      </c>
      <c r="CF6" s="189" t="s">
        <v>9</v>
      </c>
      <c r="CG6" s="101" t="s">
        <v>10</v>
      </c>
      <c r="CH6" s="101" t="s">
        <v>11</v>
      </c>
      <c r="CI6" s="101" t="s">
        <v>12</v>
      </c>
      <c r="CJ6" s="195" t="s">
        <v>8</v>
      </c>
      <c r="CK6" s="189" t="s">
        <v>9</v>
      </c>
      <c r="CL6" s="101" t="s">
        <v>10</v>
      </c>
      <c r="CM6" s="101" t="s">
        <v>11</v>
      </c>
      <c r="CN6" s="101" t="s">
        <v>12</v>
      </c>
      <c r="CO6" s="184" t="s">
        <v>8</v>
      </c>
      <c r="CP6" s="189" t="s">
        <v>9</v>
      </c>
      <c r="CQ6" s="101" t="s">
        <v>10</v>
      </c>
      <c r="CR6" s="101" t="s">
        <v>11</v>
      </c>
      <c r="CS6" s="101" t="s">
        <v>12</v>
      </c>
      <c r="CT6" s="195" t="s">
        <v>8</v>
      </c>
      <c r="CU6" s="189" t="s">
        <v>9</v>
      </c>
      <c r="CV6" s="101" t="s">
        <v>10</v>
      </c>
      <c r="CW6" s="101" t="s">
        <v>11</v>
      </c>
      <c r="CX6" s="101" t="s">
        <v>12</v>
      </c>
      <c r="CY6" s="101" t="s">
        <v>8</v>
      </c>
      <c r="DA6" s="109"/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/>
      <c r="DX6" s="102"/>
    </row>
    <row r="7" spans="1:128" ht="15" customHeight="1" x14ac:dyDescent="0.15">
      <c r="A7" s="28" t="s">
        <v>73</v>
      </c>
      <c r="B7" s="29">
        <v>1</v>
      </c>
      <c r="C7" s="30"/>
      <c r="D7" s="30"/>
      <c r="E7" s="30"/>
      <c r="F7" s="30"/>
      <c r="G7" s="31"/>
      <c r="H7" s="30"/>
      <c r="I7" s="30"/>
      <c r="J7" s="30"/>
      <c r="K7" s="30"/>
      <c r="L7" s="31"/>
      <c r="M7" s="30"/>
      <c r="N7" s="30"/>
      <c r="O7" s="30"/>
      <c r="P7" s="30"/>
      <c r="Q7" s="31"/>
      <c r="R7" s="30"/>
      <c r="S7" s="30"/>
      <c r="T7" s="30"/>
      <c r="U7" s="30"/>
      <c r="V7" s="31"/>
      <c r="W7" s="30"/>
      <c r="X7" s="30"/>
      <c r="Y7" s="30"/>
      <c r="Z7" s="30"/>
      <c r="AA7" s="31"/>
      <c r="AB7" s="30"/>
      <c r="AC7" s="30"/>
      <c r="AD7" s="30"/>
      <c r="AE7" s="30"/>
      <c r="AF7" s="31"/>
      <c r="AG7" s="30"/>
      <c r="AH7" s="30"/>
      <c r="AI7" s="30"/>
      <c r="AJ7" s="30"/>
      <c r="AK7" s="31"/>
      <c r="AL7" s="32"/>
      <c r="AM7" s="33">
        <f t="shared" ref="AM7:AM38" si="0">COUNTIF(C7,"oui")+COUNTIF(H7,"oui")+COUNTIF(M7,"oui")+COUNTIF(R7,"oui")+COUNTIF(W7,"oui")+COUNTIF(AB7,"oui")+COUNTIF(AG7,"oui")+BF7</f>
        <v>0</v>
      </c>
      <c r="AN7" s="34">
        <f t="shared" ref="AN7:AN38" si="1">COUNTIF(D7,"oui")+COUNTIF(I7,"oui")+COUNTIF(N7,"oui")+COUNTIF(S7,"oui")+COUNTIF(X7,"oui")+COUNTIF(AC7,"oui")+COUNTIF(AH7,"oui")+BG7</f>
        <v>0</v>
      </c>
      <c r="AO7" s="35">
        <f t="shared" ref="AO7:AO38" si="2">COUNTIF(E7,"oui")+COUNTIF(J7,"oui")+COUNTIF(O7,"oui")+COUNTIF(T7,"oui")+COUNTIF(Y7,"oui")+COUNTIF(AD7,"oui")+COUNTIF(AI7,"oui")+AV7</f>
        <v>0</v>
      </c>
      <c r="AP7" s="35">
        <f t="shared" ref="AP7:AP38" si="3">COUNTIF(F7,"oui")+COUNTIF(K7,"oui")+COUNTIF(P7,"oui")+COUNTIF(U7,"oui")+COUNTIF(Z7,"oui")+COUNTIF(AE7,"oui")+COUNTIF(AJ7,"oui")+AY7</f>
        <v>0</v>
      </c>
      <c r="AQ7" s="34">
        <f t="shared" ref="AQ7:AQ70" si="4">COUNTIF(G7,"oui")+COUNTIF(L7,"oui")+COUNTIF(Q7,"oui")+COUNTIF(V7,"oui")+COUNTIF(AA7,"oui")+COUNTIF(AF7,"oui")+COUNTIF(AK7,"oui")</f>
        <v>0</v>
      </c>
      <c r="AR7" s="36">
        <f t="shared" ref="AR7:AR70" si="5">SUM(AM7:AQ7)</f>
        <v>0</v>
      </c>
      <c r="AS7" s="32"/>
      <c r="AT7" s="50">
        <f t="shared" ref="AT7:AT38" si="6">COUNTIFS($C$5:$AK$5,$AT$5,$C7:$AK7,"V*")-COUNTIFS($C$5:$AK$5,$AT$5,$C7:$AK7,"VT")</f>
        <v>0</v>
      </c>
      <c r="AU7" s="37">
        <f t="shared" ref="AU7:AU38" si="7">COUNTIFS($C$5:$AK$5,$AT$5,$C7:$AK7,"F*")</f>
        <v>0</v>
      </c>
      <c r="AV7" s="38">
        <f t="shared" ref="AV7:AV38" si="8">COUNTIFS($C$5:$AK$5,$AT$5,$C7:$AK7,"G")+AT7+AU7</f>
        <v>0</v>
      </c>
      <c r="AW7" s="39">
        <f t="shared" ref="AW7:AW38" si="9">COUNTIFS($C$5:$AK$5,$AW$5,$C7:$AK7,"V*")-COUNTIFS($C$5:$AK$5,$AW$5,$C7:$AK7,"VT")</f>
        <v>0</v>
      </c>
      <c r="AX7" s="37">
        <f t="shared" ref="AX7:AX38" si="10">COUNTIFS($C$5:$AK$5,$AW$5,$C7:$AK7,"F*")</f>
        <v>0</v>
      </c>
      <c r="AY7" s="40">
        <f t="shared" ref="AY7:AY38" si="11">COUNTIFS($C$5:$AK$5,$AW$5,$C7:$AK7,"G")+AW7+AX7</f>
        <v>0</v>
      </c>
      <c r="AZ7" s="41">
        <f t="shared" ref="AZ7:AZ38" si="12">+AV7+AY7</f>
        <v>0</v>
      </c>
      <c r="BB7" s="219">
        <f>COUNTIF($C7:$AK7,"VT")</f>
        <v>0</v>
      </c>
      <c r="BC7" s="219">
        <f>COUNTIF($C7:$AK7,"V*")-COUNTIF($C7:$AK7,"VT")</f>
        <v>0</v>
      </c>
      <c r="BD7" s="219">
        <f>COUNTIF($C7:$AK7,"f*")</f>
        <v>0</v>
      </c>
      <c r="BF7" s="42">
        <f t="shared" ref="BF7:BF70" si="13">COUNTIF($C7,"BT")+COUNTIF($H7,"BT")+COUNTIF($M7,"BT")+COUNTIF($R7,"BT")+COUNTIF($W7,"BT")+COUNTIF($AB7,"BT")+COUNTIF($AG7,"BT")</f>
        <v>0</v>
      </c>
      <c r="BG7" s="43">
        <f t="shared" ref="BG7:BG70" si="14">COUNTIF($C7,"BR")+COUNTIF($H7,"BR")+COUNTIF($M7,"BR")+COUNTIF($R7,"BR")+COUNTIF($W7,"BR")+COUNTIF($AB7,"BR")+COUNTIF($AG7,"BR")</f>
        <v>0</v>
      </c>
      <c r="BH7" s="44">
        <f t="shared" ref="BH7:BH70" si="15">COUNTIF($D7,"BT")+COUNTIF($I7,"BT")+COUNTIF($N7,"BT")+COUNTIF($S7,"BT")+COUNTIF($X7,"BT")+COUNTIF($AC7,"BT")+COUNTIF($AH7,"BT")</f>
        <v>0</v>
      </c>
      <c r="BI7" s="45">
        <f t="shared" ref="BI7:BI70" si="16">COUNTIF($D7,"BR")+COUNTIF($I7,"BR")+COUNTIF($N7,"BR")+COUNTIF($S7,"BR")+COUNTIF($X7,"BR")+COUNTIF($AC7,"BR")+COUNTIF($AH7,"BR")</f>
        <v>0</v>
      </c>
      <c r="BJ7" s="46">
        <f t="shared" ref="BJ7:BJ38" si="17">SUM(BF7:BI7)</f>
        <v>0</v>
      </c>
      <c r="BO7" s="15"/>
      <c r="BQ7" s="199" t="str">
        <f>IFERROR(INDEX($A$7:$A$96,MATCH("BT",C$7:C$96,0)),"")</f>
        <v/>
      </c>
      <c r="BR7" s="131" t="str">
        <f>IFERROR(INDEX($A$7:$A$96,MATCH("BT",D$7:D$96,0)),"")</f>
        <v/>
      </c>
      <c r="BS7" s="133" t="str">
        <f>IFERROR(INDEX($A$7:$A$96,MATCH("V1",E$7:E$96,0)),"")</f>
        <v>Parszevski</v>
      </c>
      <c r="BT7" s="133" t="str">
        <f>IFERROR(INDEX($A$7:$A$96,MATCH("V1",F$7:F$96,0)),"")</f>
        <v>Crotti</v>
      </c>
      <c r="BU7" s="196" t="str">
        <f>IFERROR(INDEX($A$7:$A$96,MATCH("VT",G$7:G$96,0)),"")</f>
        <v>Penichon</v>
      </c>
      <c r="BV7" s="199" t="str">
        <f>IFERROR(INDEX($A$7:$A$96,MATCH("BT",H$7:H$96,0)),"")</f>
        <v/>
      </c>
      <c r="BW7" s="131" t="str">
        <f>IFERROR(INDEX($A$7:$A$96,MATCH("BT",I$7:I$96,0)),"")</f>
        <v/>
      </c>
      <c r="BX7" s="133" t="str">
        <f>IFERROR(INDEX($A$7:$A$96,MATCH("V1",J$7:J$96,0)),"")</f>
        <v>Fourcroy</v>
      </c>
      <c r="BY7" s="133" t="str">
        <f>IFERROR(INDEX($A$7:$A$96,MATCH("V1",K$7:K$96,0)),"")</f>
        <v>Baret</v>
      </c>
      <c r="BZ7" s="196" t="str">
        <f>IFERROR(INDEX($A$7:$A$96,MATCH("VT",L$7:L$96,0)),"")</f>
        <v>Verdon</v>
      </c>
      <c r="CA7" s="199" t="str">
        <f>IFERROR(INDEX($A$7:$A$96,MATCH("BT",M$7:M$96,0)),"")</f>
        <v/>
      </c>
      <c r="CB7" s="131" t="str">
        <f>IFERROR(INDEX($A$7:$A$96,MATCH("BT",N$7:N$96,0)),"")</f>
        <v/>
      </c>
      <c r="CC7" s="133" t="str">
        <f>IFERROR(INDEX($A$7:$A$96,MATCH("V1",O$7:O$96,0)),"")</f>
        <v>Gonzalez M</v>
      </c>
      <c r="CD7" s="133" t="str">
        <f>IFERROR(INDEX($A$7:$A$96,MATCH("V1",P$7:P$96,0)),"")</f>
        <v>Labaste</v>
      </c>
      <c r="CE7" s="196" t="str">
        <f>IFERROR(INDEX($A$7:$A$96,MATCH("VT",Q$7:Q$96,0)),"")</f>
        <v>Diantété</v>
      </c>
      <c r="CF7" s="199" t="str">
        <f>IFERROR(INDEX($A$7:$A$96,MATCH("BT",R$7:R$96,0)),"")</f>
        <v/>
      </c>
      <c r="CG7" s="131" t="str">
        <f>IFERROR(INDEX($A$7:$A$96,MATCH("BT",S$7:S$96,0)),"")</f>
        <v/>
      </c>
      <c r="CH7" s="133" t="str">
        <f>IFERROR(INDEX($A$7:$A$96,MATCH("V1",T$7:T$96,0)),"")</f>
        <v>Lacoste</v>
      </c>
      <c r="CI7" s="133" t="str">
        <f>IFERROR(INDEX($A$7:$A$96,MATCH("V1",U$7:U$96,0)),"")</f>
        <v>Tohno.T</v>
      </c>
      <c r="CJ7" s="196" t="str">
        <f>IFERROR(INDEX($A$7:$A$96,MATCH("VT",V$7:V$96,0)),"")</f>
        <v>Gendre</v>
      </c>
      <c r="CK7" s="199" t="str">
        <f>IFERROR(INDEX($A$7:$A$96,MATCH("BT",W$7:W$96,0)),"")</f>
        <v/>
      </c>
      <c r="CL7" s="131" t="str">
        <f>IFERROR(INDEX($A$7:$A$96,MATCH("BT",X$7:X$96,0)),"")</f>
        <v/>
      </c>
      <c r="CM7" s="133" t="str">
        <f>IFERROR(INDEX($A$7:$A$96,MATCH("V1",Y$7:Y$96,0)),"")</f>
        <v>Diarra</v>
      </c>
      <c r="CN7" s="133" t="str">
        <f>IFERROR(INDEX($A$7:$A$96,MATCH("V1",Z$7:Z$96,0)),"")</f>
        <v>Marie</v>
      </c>
      <c r="CO7" s="185" t="str">
        <f>IFERROR(INDEX($A$7:$A$96,MATCH("VT",AA$7:AA$96,0)),"")</f>
        <v>Jamme</v>
      </c>
      <c r="CP7" s="190" t="str">
        <f>IFERROR(INDEX($A$7:$A$96,MATCH("VT",AB$7:AB$96,0)),"")</f>
        <v>Sangaré</v>
      </c>
      <c r="CQ7" s="142" t="str">
        <f>IFERROR(INDEX($A$7:$A$96,MATCH("VT",AC$7:AC$96,0)),"")</f>
        <v>Sowu</v>
      </c>
      <c r="CR7" s="145" t="str">
        <f>IFERROR(INDEX($A$7:$A$96,MATCH("V1",AD$7:AD$96,0)),"")</f>
        <v>Gabelle</v>
      </c>
      <c r="CS7" s="133" t="str">
        <f>IFERROR(INDEX($A$7:$A$96,MATCH("V1",AE$7:AE$96,0)),"")</f>
        <v>Gabelle</v>
      </c>
      <c r="CT7" s="196" t="str">
        <f>IFERROR(INDEX($A$7:$A$96,MATCH("VT",AF$7:AF$96,0)),"")</f>
        <v>Gendre</v>
      </c>
      <c r="CU7" s="190" t="str">
        <f>IFERROR(INDEX($A$7:$A$96,MATCH("VT",AG$7:AG$96,0)),"")</f>
        <v>Diantété</v>
      </c>
      <c r="CV7" s="142" t="str">
        <f>IFERROR(INDEX($A$7:$A$96,MATCH("VT",AH$7:AH$96,0)),"")</f>
        <v>Berton</v>
      </c>
      <c r="CW7" s="145" t="str">
        <f>IFERROR(INDEX($A$7:$A$96,MATCH("V1",AI$7:AI$96,0)),"")</f>
        <v>Xu</v>
      </c>
      <c r="CX7" s="133" t="str">
        <f>IFERROR(INDEX($A$7:$A$96,MATCH("V1",AJ$7:AJ$96,0)),"")</f>
        <v>Chambaudry</v>
      </c>
      <c r="CY7" s="140" t="str">
        <f>IFERROR(INDEX($A$7:$A$96,MATCH("VT",AK$7:AK$96,0)),"")</f>
        <v>Baret</v>
      </c>
      <c r="DA7" s="109"/>
      <c r="DB7" s="307">
        <f>L3</f>
        <v>43129</v>
      </c>
      <c r="DC7" s="308"/>
      <c r="DD7" s="308"/>
      <c r="DE7" s="308"/>
      <c r="DF7" s="308"/>
      <c r="DG7" s="308"/>
      <c r="DH7" s="308"/>
      <c r="DI7" s="308"/>
      <c r="DJ7" s="308"/>
      <c r="DK7" s="308"/>
      <c r="DL7" s="308"/>
      <c r="DM7" s="308"/>
      <c r="DN7" s="308"/>
      <c r="DO7" s="308"/>
      <c r="DP7" s="308"/>
      <c r="DQ7" s="308"/>
      <c r="DR7" s="308"/>
      <c r="DS7" s="308"/>
      <c r="DT7" s="308"/>
      <c r="DU7" s="308"/>
      <c r="DV7" s="308"/>
      <c r="DW7" s="309"/>
      <c r="DX7" s="102"/>
    </row>
    <row r="8" spans="1:128" ht="15" customHeight="1" x14ac:dyDescent="0.15">
      <c r="A8" s="28" t="s">
        <v>96</v>
      </c>
      <c r="B8" s="29">
        <v>1</v>
      </c>
      <c r="C8" s="47"/>
      <c r="D8" s="47"/>
      <c r="E8" s="47"/>
      <c r="F8" s="47"/>
      <c r="G8" s="48"/>
      <c r="H8" s="47"/>
      <c r="I8" s="47"/>
      <c r="J8" s="47"/>
      <c r="K8" s="47"/>
      <c r="L8" s="48"/>
      <c r="M8" s="47"/>
      <c r="N8" s="47"/>
      <c r="O8" s="47"/>
      <c r="P8" s="47"/>
      <c r="Q8" s="48"/>
      <c r="R8" s="47"/>
      <c r="S8" s="47"/>
      <c r="T8" s="47">
        <v>2</v>
      </c>
      <c r="U8" s="47">
        <v>5</v>
      </c>
      <c r="V8" s="48"/>
      <c r="W8" s="47"/>
      <c r="X8" s="47"/>
      <c r="Y8" s="47"/>
      <c r="Z8" s="47"/>
      <c r="AA8" s="48"/>
      <c r="AB8" s="47"/>
      <c r="AC8" s="47"/>
      <c r="AD8" s="47" t="s">
        <v>59</v>
      </c>
      <c r="AE8" s="47" t="s">
        <v>59</v>
      </c>
      <c r="AF8" s="48"/>
      <c r="AG8" s="47"/>
      <c r="AH8" s="47"/>
      <c r="AI8" s="47"/>
      <c r="AJ8" s="47"/>
      <c r="AK8" s="48"/>
      <c r="AL8" s="32"/>
      <c r="AM8" s="33">
        <f t="shared" si="0"/>
        <v>0</v>
      </c>
      <c r="AN8" s="34">
        <f t="shared" si="1"/>
        <v>0</v>
      </c>
      <c r="AO8" s="35">
        <f t="shared" si="2"/>
        <v>1</v>
      </c>
      <c r="AP8" s="35">
        <f t="shared" si="3"/>
        <v>1</v>
      </c>
      <c r="AQ8" s="34">
        <f t="shared" si="4"/>
        <v>0</v>
      </c>
      <c r="AR8" s="49">
        <f t="shared" si="5"/>
        <v>2</v>
      </c>
      <c r="AS8" s="32"/>
      <c r="AT8" s="50">
        <f t="shared" si="6"/>
        <v>1</v>
      </c>
      <c r="AU8" s="51">
        <f t="shared" si="7"/>
        <v>0</v>
      </c>
      <c r="AV8" s="52">
        <f t="shared" si="8"/>
        <v>1</v>
      </c>
      <c r="AW8" s="53">
        <f t="shared" si="9"/>
        <v>1</v>
      </c>
      <c r="AX8" s="51">
        <f t="shared" si="10"/>
        <v>0</v>
      </c>
      <c r="AY8" s="40">
        <f t="shared" si="11"/>
        <v>1</v>
      </c>
      <c r="AZ8" s="41">
        <f t="shared" si="12"/>
        <v>2</v>
      </c>
      <c r="BB8" s="219">
        <f t="shared" ref="BB8:BB70" si="18">COUNTIF($C8:$AK8,"VT")</f>
        <v>0</v>
      </c>
      <c r="BC8" s="219">
        <f t="shared" ref="BC8:BC71" si="19">COUNTIF($C8:$AK8,"V*")-COUNTIF($C8:$AK8,"VT")</f>
        <v>2</v>
      </c>
      <c r="BD8" s="219">
        <f t="shared" ref="BD8:BD71" si="20">COUNTIF($C8:$AK8,"f*")</f>
        <v>0</v>
      </c>
      <c r="BF8" s="33">
        <f t="shared" si="13"/>
        <v>0</v>
      </c>
      <c r="BG8" s="54">
        <f t="shared" si="14"/>
        <v>0</v>
      </c>
      <c r="BH8" s="55">
        <f t="shared" si="15"/>
        <v>0</v>
      </c>
      <c r="BI8" s="49">
        <f t="shared" si="16"/>
        <v>0</v>
      </c>
      <c r="BJ8" s="46">
        <f t="shared" si="17"/>
        <v>0</v>
      </c>
      <c r="BO8" s="15"/>
      <c r="BQ8" s="200" t="str">
        <f>IFERROR(INDEX($A$7:$A$96,MATCH("BR",C$7:C$96,0)),"")</f>
        <v/>
      </c>
      <c r="BR8" s="130" t="str">
        <f>IFERROR(INDEX($A$7:$A$96,MATCH("BR",D$7:D$96,0)),"")</f>
        <v/>
      </c>
      <c r="BS8" s="133" t="str">
        <f>IFERROR(INDEX($A$7:$A$96,MATCH("V2",E$7:E$96,0)),"")</f>
        <v/>
      </c>
      <c r="BT8" s="133" t="str">
        <f>IFERROR(INDEX($A$7:$A$96,MATCH("V2",F$7:F$96,0)),"")</f>
        <v>Delort</v>
      </c>
      <c r="BU8" s="197" t="str">
        <f>IFERROR(INDEX($A$7:$A$96,MATCH(1,G$7:G$96,0)),"")</f>
        <v>Gendre</v>
      </c>
      <c r="BV8" s="200" t="str">
        <f>IFERROR(INDEX($A$7:$A$96,MATCH("BR",H$7:H$96,0)),"")</f>
        <v/>
      </c>
      <c r="BW8" s="130" t="str">
        <f>IFERROR(INDEX($A$7:$A$96,MATCH("BR",I$7:I$96,0)),"")</f>
        <v/>
      </c>
      <c r="BX8" s="133" t="str">
        <f>IFERROR(INDEX($A$7:$A$96,MATCH("V2",J$7:J$96,0)),"")</f>
        <v/>
      </c>
      <c r="BY8" s="133" t="str">
        <f>IFERROR(INDEX($A$7:$A$96,MATCH("V2",K$7:K$96,0)),"")</f>
        <v>Diantété</v>
      </c>
      <c r="BZ8" s="197" t="str">
        <f>IFERROR(INDEX($A$7:$A$96,MATCH(1,L$7:L$96,0)),"")</f>
        <v>Zingarelli</v>
      </c>
      <c r="CA8" s="200" t="str">
        <f>IFERROR(INDEX($A$7:$A$96,MATCH("BR",M$7:M$96,0)),"")</f>
        <v/>
      </c>
      <c r="CB8" s="130" t="str">
        <f>IFERROR(INDEX($A$7:$A$96,MATCH("BR",N$7:N$96,0)),"")</f>
        <v/>
      </c>
      <c r="CC8" s="133" t="str">
        <f>IFERROR(INDEX($A$7:$A$96,MATCH("V2",O$7:O$96,0)),"")</f>
        <v/>
      </c>
      <c r="CD8" s="133" t="str">
        <f>IFERROR(INDEX($A$7:$A$96,MATCH("V2",P$7:P$96,0)),"")</f>
        <v>Desmond</v>
      </c>
      <c r="CE8" s="197" t="str">
        <f>IFERROR(INDEX($A$7:$A$96,MATCH(1,Q$7:Q$96,0)),"")</f>
        <v>Verdon</v>
      </c>
      <c r="CF8" s="200" t="str">
        <f>IFERROR(INDEX($A$7:$A$96,MATCH("BR",R$7:R$96,0)),"")</f>
        <v/>
      </c>
      <c r="CG8" s="130" t="str">
        <f>IFERROR(INDEX($A$7:$A$96,MATCH("BR",S$7:S$96,0)),"")</f>
        <v/>
      </c>
      <c r="CH8" s="133" t="str">
        <f>IFERROR(INDEX($A$7:$A$96,MATCH("V2",T$7:T$96,0)),"")</f>
        <v/>
      </c>
      <c r="CI8" s="133" t="str">
        <f>IFERROR(INDEX($A$7:$A$96,MATCH("V2",U$7:U$96,0)),"")</f>
        <v>Labaste</v>
      </c>
      <c r="CJ8" s="197" t="str">
        <f>IFERROR(INDEX($A$7:$A$96,MATCH(1,V$7:V$96,0)),"")</f>
        <v>Diantété</v>
      </c>
      <c r="CK8" s="200" t="str">
        <f>IFERROR(INDEX($A$7:$A$96,MATCH("BR",W$7:W$96,0)),"")</f>
        <v/>
      </c>
      <c r="CL8" s="130" t="str">
        <f>IFERROR(INDEX($A$7:$A$96,MATCH("BR",X$7:X$96,0)),"")</f>
        <v/>
      </c>
      <c r="CM8" s="133" t="str">
        <f>IFERROR(INDEX($A$7:$A$96,MATCH("V2",Y$7:Y$96,0)),"")</f>
        <v/>
      </c>
      <c r="CN8" s="133" t="str">
        <f>IFERROR(INDEX($A$7:$A$96,MATCH("V2",Z$7:Z$96,0)),"")</f>
        <v>Penichon</v>
      </c>
      <c r="CO8" s="143" t="str">
        <f>IFERROR(INDEX($A$7:$A$96,MATCH(1,AA$7:AA$96,0)),"")</f>
        <v>Baret</v>
      </c>
      <c r="CP8" s="191" t="str">
        <f>IFERROR(INDEX($A$7:$A$96,MATCH(1,AB$7:AB$96,0)),"")</f>
        <v/>
      </c>
      <c r="CQ8" s="143" t="str">
        <f>IFERROR(INDEX($A$7:$A$96,MATCH(1,AC$7:AC$96,0)),"")</f>
        <v>Tohno.T</v>
      </c>
      <c r="CR8" s="133" t="str">
        <f>IFERROR(INDEX($A$7:$A$96,MATCH("V2",AD$7:AD$96,0)),"")</f>
        <v>Sowu</v>
      </c>
      <c r="CS8" s="133" t="str">
        <f>IFERROR(INDEX($A$7:$A$96,MATCH("V2",AE$7:AE$96,0)),"")</f>
        <v>Le Goff</v>
      </c>
      <c r="CT8" s="197" t="str">
        <f>IFERROR(INDEX($A$7:$A$96,MATCH(1,AF$7:AF$96,0)),"")</f>
        <v>Sangaré</v>
      </c>
      <c r="CU8" s="191" t="str">
        <f>IFERROR(INDEX($A$7:$A$96,MATCH(1,AG$7:AG$96,0)),"")</f>
        <v>Gendre</v>
      </c>
      <c r="CV8" s="143" t="str">
        <f>IFERROR(INDEX($A$7:$A$96,MATCH(1,AH$7:AH$96,0)),"")</f>
        <v>Delort</v>
      </c>
      <c r="CW8" s="133" t="str">
        <f>IFERROR(INDEX($A$7:$A$96,MATCH("V2",AI$7:AI$96,0)),"")</f>
        <v>Jamme</v>
      </c>
      <c r="CX8" s="133" t="str">
        <f>IFERROR(INDEX($A$7:$A$96,MATCH("V2",AJ$7:AJ$96,0)),"")</f>
        <v>Gendre</v>
      </c>
      <c r="CY8" s="120" t="str">
        <f>IFERROR(INDEX($A$7:$A$96,MATCH(1,AK$7:AK$96,0)),"")</f>
        <v>Jamme</v>
      </c>
      <c r="DA8" s="109"/>
      <c r="DB8" s="106" t="s">
        <v>30</v>
      </c>
      <c r="DC8" s="107" t="str">
        <f t="array" ref="DC8:DV12" ca="1">TRANSPOSE(BQ29:BU48)</f>
        <v>Chanseaume</v>
      </c>
      <c r="DD8" s="107" t="str">
        <f ca="1"/>
        <v>Baret</v>
      </c>
      <c r="DE8" s="107" t="str">
        <f ca="1"/>
        <v>Sangaré</v>
      </c>
      <c r="DF8" s="107" t="str">
        <f ca="1"/>
        <v/>
      </c>
      <c r="DG8" s="107" t="str">
        <f ca="1"/>
        <v/>
      </c>
      <c r="DH8" s="107" t="str">
        <f ca="1"/>
        <v/>
      </c>
      <c r="DI8" s="107" t="str">
        <f ca="1"/>
        <v/>
      </c>
      <c r="DJ8" s="107" t="str">
        <f ca="1"/>
        <v/>
      </c>
      <c r="DK8" s="107" t="str">
        <f ca="1"/>
        <v/>
      </c>
      <c r="DL8" s="107" t="str">
        <f ca="1"/>
        <v/>
      </c>
      <c r="DM8" s="107" t="str">
        <f ca="1"/>
        <v/>
      </c>
      <c r="DN8" s="107" t="str">
        <f ca="1"/>
        <v/>
      </c>
      <c r="DO8" s="107" t="str">
        <f ca="1"/>
        <v/>
      </c>
      <c r="DP8" s="107">
        <f ca="1"/>
        <v>0</v>
      </c>
      <c r="DQ8" s="107">
        <f ca="1"/>
        <v>0</v>
      </c>
      <c r="DR8" s="107">
        <v>0</v>
      </c>
      <c r="DS8" s="107">
        <v>0</v>
      </c>
      <c r="DT8" s="107">
        <v>0</v>
      </c>
      <c r="DU8" s="107">
        <v>0</v>
      </c>
      <c r="DV8" s="107">
        <v>0</v>
      </c>
      <c r="DW8" s="107" t="e">
        <f>#REF!</f>
        <v>#REF!</v>
      </c>
      <c r="DX8" s="102"/>
    </row>
    <row r="9" spans="1:128" ht="15" customHeight="1" x14ac:dyDescent="0.2">
      <c r="A9" s="28" t="s">
        <v>70</v>
      </c>
      <c r="B9" s="29">
        <v>3</v>
      </c>
      <c r="C9" s="47"/>
      <c r="D9" s="47"/>
      <c r="E9" s="47"/>
      <c r="F9" s="47"/>
      <c r="G9" s="48"/>
      <c r="H9" s="47"/>
      <c r="I9" s="47"/>
      <c r="J9" s="47"/>
      <c r="K9" s="47"/>
      <c r="L9" s="48"/>
      <c r="M9" s="47"/>
      <c r="N9" s="47"/>
      <c r="O9" s="47"/>
      <c r="P9" s="47"/>
      <c r="Q9" s="48"/>
      <c r="R9" s="47"/>
      <c r="S9" s="47"/>
      <c r="T9" s="47"/>
      <c r="U9" s="47"/>
      <c r="V9" s="48"/>
      <c r="W9" s="47"/>
      <c r="X9" s="47"/>
      <c r="Y9" s="47"/>
      <c r="Z9" s="47" t="s">
        <v>59</v>
      </c>
      <c r="AA9" s="48"/>
      <c r="AB9" s="47"/>
      <c r="AC9" s="47"/>
      <c r="AD9" s="47"/>
      <c r="AE9" s="47"/>
      <c r="AF9" s="48"/>
      <c r="AG9" s="47"/>
      <c r="AH9" s="47"/>
      <c r="AI9" s="47"/>
      <c r="AJ9" s="47"/>
      <c r="AK9" s="48"/>
      <c r="AL9" s="32"/>
      <c r="AM9" s="33">
        <f t="shared" si="0"/>
        <v>0</v>
      </c>
      <c r="AN9" s="34">
        <f t="shared" si="1"/>
        <v>0</v>
      </c>
      <c r="AO9" s="35">
        <f t="shared" si="2"/>
        <v>0</v>
      </c>
      <c r="AP9" s="35">
        <f t="shared" si="3"/>
        <v>1</v>
      </c>
      <c r="AQ9" s="34">
        <f t="shared" si="4"/>
        <v>0</v>
      </c>
      <c r="AR9" s="49">
        <f t="shared" si="5"/>
        <v>1</v>
      </c>
      <c r="AS9" s="32"/>
      <c r="AT9" s="50">
        <f t="shared" si="6"/>
        <v>0</v>
      </c>
      <c r="AU9" s="51">
        <f t="shared" si="7"/>
        <v>0</v>
      </c>
      <c r="AV9" s="52">
        <f t="shared" si="8"/>
        <v>0</v>
      </c>
      <c r="AW9" s="53">
        <f t="shared" si="9"/>
        <v>1</v>
      </c>
      <c r="AX9" s="51">
        <f t="shared" si="10"/>
        <v>0</v>
      </c>
      <c r="AY9" s="40">
        <f t="shared" si="11"/>
        <v>1</v>
      </c>
      <c r="AZ9" s="41">
        <f t="shared" si="12"/>
        <v>1</v>
      </c>
      <c r="BB9" s="219">
        <f t="shared" si="18"/>
        <v>0</v>
      </c>
      <c r="BC9" s="219">
        <f t="shared" si="19"/>
        <v>1</v>
      </c>
      <c r="BD9" s="219">
        <f t="shared" si="20"/>
        <v>0</v>
      </c>
      <c r="BF9" s="33">
        <f t="shared" si="13"/>
        <v>0</v>
      </c>
      <c r="BG9" s="54">
        <f t="shared" si="14"/>
        <v>0</v>
      </c>
      <c r="BH9" s="55">
        <f t="shared" si="15"/>
        <v>0</v>
      </c>
      <c r="BI9" s="49">
        <f t="shared" si="16"/>
        <v>0</v>
      </c>
      <c r="BJ9" s="46">
        <f t="shared" si="17"/>
        <v>0</v>
      </c>
      <c r="BO9" s="137" t="s">
        <v>55</v>
      </c>
      <c r="BQ9" s="201" t="str">
        <f>IFERROR(INDEX($A$7:$A$96,MATCH("VT",C$7:C$96,0)),"")</f>
        <v>Chanseaume</v>
      </c>
      <c r="BR9" s="140" t="str">
        <f>IFERROR(INDEX($A$7:$A$96,MATCH("VT",D$7:D$96,0)),"")</f>
        <v>Diaz L</v>
      </c>
      <c r="BS9" s="134" t="str">
        <f>IFERROR(INDEX($A$7:$A$96,MATCH("F1",E$7:E$96,0)),"")</f>
        <v/>
      </c>
      <c r="BT9" s="133" t="str">
        <f>IFERROR(INDEX($A$7:$A$96,MATCH("V3",F$7:F$96,0)),"")</f>
        <v>Soukiassian</v>
      </c>
      <c r="BU9" s="197" t="str">
        <f>IFERROR(INDEX($A$7:$A$96,MATCH(2,G$7:G$96,0)),"")</f>
        <v>Delort</v>
      </c>
      <c r="BV9" s="201" t="str">
        <f>IFERROR(INDEX($A$7:$A$96,MATCH("VT",H$7:H$96,0)),"")</f>
        <v>Baret</v>
      </c>
      <c r="BW9" s="140" t="str">
        <f>IFERROR(INDEX($A$7:$A$96,MATCH("VT",I$7:I$96,0)),"")</f>
        <v>Tohno.T</v>
      </c>
      <c r="BX9" s="134" t="str">
        <f>IFERROR(INDEX($A$7:$A$96,MATCH("F1",J$7:J$96,0)),"")</f>
        <v/>
      </c>
      <c r="BY9" s="133" t="str">
        <f>IFERROR(INDEX($A$7:$A$96,MATCH("V3",K$7:K$96,0)),"")</f>
        <v>Chanseaume</v>
      </c>
      <c r="BZ9" s="197" t="str">
        <f>IFERROR(INDEX($A$7:$A$96,MATCH(2,L$7:L$96,0)),"")</f>
        <v>Penichon</v>
      </c>
      <c r="CA9" s="201" t="str">
        <f>IFERROR(INDEX($A$7:$A$96,MATCH("VT",M$7:M$96,0)),"")</f>
        <v>Jamme</v>
      </c>
      <c r="CB9" s="140" t="str">
        <f>IFERROR(INDEX($A$7:$A$96,MATCH("VT",N$7:N$96,0)),"")</f>
        <v>Tohno.T</v>
      </c>
      <c r="CC9" s="134" t="str">
        <f>IFERROR(INDEX($A$7:$A$96,MATCH("F1",O$7:O$96,0)),"")</f>
        <v/>
      </c>
      <c r="CD9" s="133" t="str">
        <f>IFERROR(INDEX($A$7:$A$96,MATCH("V3",P$7:P$96,0)),"")</f>
        <v>Antoniotti</v>
      </c>
      <c r="CE9" s="197" t="str">
        <f>IFERROR(INDEX($A$7:$A$96,MATCH(2,Q$7:Q$96,0)),"")</f>
        <v>Gendre</v>
      </c>
      <c r="CF9" s="201" t="str">
        <f>IFERROR(INDEX($A$7:$A$96,MATCH("VT",R$7:R$96,0)),"")</f>
        <v>Baret</v>
      </c>
      <c r="CG9" s="140" t="str">
        <f>IFERROR(INDEX($A$7:$A$96,MATCH("VT",S$7:S$96,0)),"")</f>
        <v>Borie</v>
      </c>
      <c r="CH9" s="134" t="str">
        <f>IFERROR(INDEX($A$7:$A$96,MATCH("F1",T$7:T$96,0)),"")</f>
        <v/>
      </c>
      <c r="CI9" s="133" t="str">
        <f>IFERROR(INDEX($A$7:$A$96,MATCH("V3",U$7:U$96,0)),"")</f>
        <v>Baret</v>
      </c>
      <c r="CJ9" s="197" t="str">
        <f>IFERROR(INDEX($A$7:$A$96,MATCH(2,V$7:V$96,0)),"")</f>
        <v>Baret</v>
      </c>
      <c r="CK9" s="201" t="str">
        <f>IFERROR(INDEX($A$7:$A$96,MATCH("VT",W$7:W$96,0)),"")</f>
        <v>Sangaré</v>
      </c>
      <c r="CL9" s="140" t="str">
        <f>IFERROR(INDEX($A$7:$A$96,MATCH("VT",X$7:X$96,0)),"")</f>
        <v>Diaz L</v>
      </c>
      <c r="CM9" s="134" t="str">
        <f>IFERROR(INDEX($A$7:$A$96,MATCH("F1",Y$7:Y$96,0)),"")</f>
        <v/>
      </c>
      <c r="CN9" s="133" t="str">
        <f>IFERROR(INDEX($A$7:$A$96,MATCH("V3",Z$7:Z$96,0)),"")</f>
        <v>Diantété</v>
      </c>
      <c r="CO9" s="143" t="str">
        <f>IFERROR(INDEX($A$7:$A$96,MATCH(2,AA$7:AA$96,0)),"")</f>
        <v>Penichon</v>
      </c>
      <c r="CP9" s="191" t="str">
        <f>IFERROR(INDEX($A$7:$A$96,MATCH(2,AB$7:AB$96,0)),"")</f>
        <v/>
      </c>
      <c r="CQ9" s="143" t="str">
        <f>IFERROR(INDEX($A$7:$A$96,MATCH(2,AC$7:AC$96,0)),"")</f>
        <v>Sangaré</v>
      </c>
      <c r="CR9" s="134" t="str">
        <f>IFERROR(INDEX($A$7:$A$96,MATCH("F1",AD$7:AD$96,0)),"")</f>
        <v/>
      </c>
      <c r="CS9" s="133" t="str">
        <f>IFERROR(INDEX($A$7:$A$96,MATCH("V3",AE$7:AE$96,0)),"")</f>
        <v>Tohno.T</v>
      </c>
      <c r="CT9" s="197" t="str">
        <f>IFERROR(INDEX($A$7:$A$96,MATCH(2,AF$7:AF$96,0)),"")</f>
        <v>Baret</v>
      </c>
      <c r="CU9" s="191" t="str">
        <f>IFERROR(INDEX($A$7:$A$96,MATCH(2,AG$7:AG$96,0)),"")</f>
        <v>Baret</v>
      </c>
      <c r="CV9" s="143" t="str">
        <f>IFERROR(INDEX($A$7:$A$96,MATCH(2,AH$7:AH$96,0)),"")</f>
        <v>Diantété</v>
      </c>
      <c r="CW9" s="134" t="str">
        <f>IFERROR(INDEX($A$7:$A$96,MATCH("F1",AI$7:AI$96,0)),"")</f>
        <v/>
      </c>
      <c r="CX9" s="133" t="str">
        <f>IFERROR(INDEX($A$7:$A$96,MATCH("V3",AJ$7:AJ$96,0)),"")</f>
        <v>Sangaré</v>
      </c>
      <c r="CY9" s="120" t="str">
        <f>IFERROR(INDEX($A$7:$A$96,MATCH(2,AK$7:AK$96,0)),"")</f>
        <v>Penichon</v>
      </c>
      <c r="DA9" s="109"/>
      <c r="DB9" s="106" t="s">
        <v>31</v>
      </c>
      <c r="DC9" s="107" t="str">
        <f ca="1"/>
        <v>Diaz L</v>
      </c>
      <c r="DD9" s="107" t="str">
        <f ca="1"/>
        <v>Parszevski</v>
      </c>
      <c r="DE9" s="107" t="str">
        <f ca="1"/>
        <v>Chanseaume</v>
      </c>
      <c r="DF9" s="107" t="str">
        <f ca="1"/>
        <v>Delort</v>
      </c>
      <c r="DG9" s="107" t="str">
        <f ca="1"/>
        <v>Baret</v>
      </c>
      <c r="DH9" s="107" t="str">
        <f ca="1"/>
        <v>Sangaré</v>
      </c>
      <c r="DI9" s="107" t="str">
        <f ca="1"/>
        <v/>
      </c>
      <c r="DJ9" s="107" t="str">
        <f ca="1"/>
        <v/>
      </c>
      <c r="DK9" s="107" t="str">
        <f ca="1"/>
        <v/>
      </c>
      <c r="DL9" s="107" t="str">
        <f ca="1"/>
        <v/>
      </c>
      <c r="DM9" s="107" t="str">
        <f ca="1"/>
        <v/>
      </c>
      <c r="DN9" s="107" t="str">
        <f ca="1"/>
        <v/>
      </c>
      <c r="DO9" s="107" t="str">
        <f ca="1"/>
        <v/>
      </c>
      <c r="DP9" s="107">
        <f ca="1"/>
        <v>0</v>
      </c>
      <c r="DQ9" s="107">
        <f ca="1"/>
        <v>0</v>
      </c>
      <c r="DR9" s="107">
        <v>0</v>
      </c>
      <c r="DS9" s="107">
        <v>0</v>
      </c>
      <c r="DT9" s="107">
        <v>0</v>
      </c>
      <c r="DU9" s="107">
        <v>0</v>
      </c>
      <c r="DV9" s="107">
        <v>0</v>
      </c>
      <c r="DW9" s="107" t="s">
        <v>25</v>
      </c>
      <c r="DX9" s="102"/>
    </row>
    <row r="10" spans="1:128" ht="15" customHeight="1" x14ac:dyDescent="0.2">
      <c r="A10" s="28" t="s">
        <v>116</v>
      </c>
      <c r="B10" s="29">
        <v>1</v>
      </c>
      <c r="C10" s="47"/>
      <c r="D10" s="47"/>
      <c r="E10" s="47"/>
      <c r="F10" s="47"/>
      <c r="G10" s="48"/>
      <c r="H10" s="47"/>
      <c r="I10" s="47"/>
      <c r="J10" s="47"/>
      <c r="K10" s="47"/>
      <c r="L10" s="48"/>
      <c r="M10" s="47"/>
      <c r="N10" s="47"/>
      <c r="O10" s="47">
        <v>1</v>
      </c>
      <c r="P10" s="47" t="s">
        <v>62</v>
      </c>
      <c r="Q10" s="48"/>
      <c r="R10" s="47"/>
      <c r="S10" s="47"/>
      <c r="T10" s="47">
        <v>3</v>
      </c>
      <c r="U10" s="47" t="s">
        <v>60</v>
      </c>
      <c r="V10" s="48"/>
      <c r="W10" s="47"/>
      <c r="X10" s="47"/>
      <c r="Y10" s="47"/>
      <c r="Z10" s="47"/>
      <c r="AA10" s="48"/>
      <c r="AB10" s="47"/>
      <c r="AC10" s="47"/>
      <c r="AD10" s="47"/>
      <c r="AE10" s="47"/>
      <c r="AF10" s="48"/>
      <c r="AG10" s="47"/>
      <c r="AH10" s="47"/>
      <c r="AI10" s="47"/>
      <c r="AJ10" s="47"/>
      <c r="AK10" s="48"/>
      <c r="AL10" s="32"/>
      <c r="AM10" s="33">
        <f t="shared" si="0"/>
        <v>0</v>
      </c>
      <c r="AN10" s="34">
        <f t="shared" si="1"/>
        <v>0</v>
      </c>
      <c r="AO10" s="35">
        <f t="shared" si="2"/>
        <v>0</v>
      </c>
      <c r="AP10" s="35">
        <f t="shared" si="3"/>
        <v>1</v>
      </c>
      <c r="AQ10" s="34">
        <f t="shared" si="4"/>
        <v>0</v>
      </c>
      <c r="AR10" s="49">
        <f t="shared" si="5"/>
        <v>1</v>
      </c>
      <c r="AS10" s="32"/>
      <c r="AT10" s="50">
        <f t="shared" si="6"/>
        <v>0</v>
      </c>
      <c r="AU10" s="51">
        <f t="shared" si="7"/>
        <v>0</v>
      </c>
      <c r="AV10" s="52">
        <f t="shared" si="8"/>
        <v>0</v>
      </c>
      <c r="AW10" s="53">
        <f t="shared" si="9"/>
        <v>1</v>
      </c>
      <c r="AX10" s="51">
        <f t="shared" si="10"/>
        <v>0</v>
      </c>
      <c r="AY10" s="40">
        <f t="shared" si="11"/>
        <v>1</v>
      </c>
      <c r="AZ10" s="41">
        <f t="shared" si="12"/>
        <v>1</v>
      </c>
      <c r="BB10" s="219">
        <f t="shared" si="18"/>
        <v>1</v>
      </c>
      <c r="BC10" s="219">
        <f t="shared" si="19"/>
        <v>1</v>
      </c>
      <c r="BD10" s="219">
        <f t="shared" si="20"/>
        <v>0</v>
      </c>
      <c r="BF10" s="33">
        <f t="shared" si="13"/>
        <v>0</v>
      </c>
      <c r="BG10" s="54">
        <f t="shared" si="14"/>
        <v>0</v>
      </c>
      <c r="BH10" s="55">
        <f t="shared" si="15"/>
        <v>0</v>
      </c>
      <c r="BI10" s="49">
        <f t="shared" si="16"/>
        <v>0</v>
      </c>
      <c r="BJ10" s="46">
        <f t="shared" si="17"/>
        <v>0</v>
      </c>
      <c r="BO10" s="138" t="s">
        <v>56</v>
      </c>
      <c r="BQ10" s="191" t="str">
        <f>IFERROR(INDEX($A$7:$A$96,MATCH(1,C$7:C$96,0)),"")</f>
        <v>Baret</v>
      </c>
      <c r="BR10" s="120" t="str">
        <f>IFERROR(INDEX($A$7:$A$96,MATCH(1,D$7:D$96,0)),"")</f>
        <v>Parszevski</v>
      </c>
      <c r="BS10" s="140" t="str">
        <f>IFERROR(INDEX($A$7:$A$96,MATCH("VT",E$7:E$96,0)),"")</f>
        <v>Garnet</v>
      </c>
      <c r="BT10" s="134" t="str">
        <f>IFERROR(INDEX($A$7:$A$96,MATCH("F1",F$7:F$96,0)),"")</f>
        <v>Huot</v>
      </c>
      <c r="BU10" s="197" t="str">
        <f>IFERROR(INDEX($A$7:$A$96,MATCH(3,G$7:G$96,0)),"")</f>
        <v>Verdon</v>
      </c>
      <c r="BV10" s="191" t="str">
        <f>IFERROR(INDEX($A$7:$A$96,MATCH(1,H$7:H$96,0)),"")</f>
        <v>Sangaré</v>
      </c>
      <c r="BW10" s="120" t="str">
        <f>IFERROR(INDEX($A$7:$A$96,MATCH(1,I$7:I$96,0)),"")</f>
        <v>Fourcroy</v>
      </c>
      <c r="BX10" s="140" t="str">
        <f>IFERROR(INDEX($A$7:$A$96,MATCH("VT",J$7:J$96,0)),"")</f>
        <v>Delort</v>
      </c>
      <c r="BY10" s="134" t="str">
        <f>IFERROR(INDEX($A$7:$A$96,MATCH("F1",K$7:K$96,0)),"")</f>
        <v>Lamalle</v>
      </c>
      <c r="BZ10" s="197" t="str">
        <f>IFERROR(INDEX($A$7:$A$96,MATCH(3,L$7:L$96,0)),"")</f>
        <v>Gendre</v>
      </c>
      <c r="CA10" s="191" t="str">
        <f>IFERROR(INDEX($A$7:$A$96,MATCH(1,M$7:M$96,0)),"")</f>
        <v>Sangaré</v>
      </c>
      <c r="CB10" s="120" t="str">
        <f>IFERROR(INDEX($A$7:$A$96,MATCH(1,N$7:N$96,0)),"")</f>
        <v>Jamme</v>
      </c>
      <c r="CC10" s="140" t="str">
        <f>IFERROR(INDEX($A$7:$A$96,MATCH("VT",O$7:O$96,0)),"")</f>
        <v>Lacoste</v>
      </c>
      <c r="CD10" s="134" t="str">
        <f>IFERROR(INDEX($A$7:$A$96,MATCH("F1",P$7:P$96,0)),"")</f>
        <v>Soukiassian</v>
      </c>
      <c r="CE10" s="197" t="str">
        <f>IFERROR(INDEX($A$7:$A$96,MATCH(3,Q$7:Q$96,0)),"")</f>
        <v>Baret</v>
      </c>
      <c r="CF10" s="191" t="str">
        <f>IFERROR(INDEX($A$7:$A$96,MATCH(1,R$7:R$96,0)),"")</f>
        <v>Sangaré</v>
      </c>
      <c r="CG10" s="120" t="str">
        <f>IFERROR(INDEX($A$7:$A$96,MATCH(1,S$7:S$96,0)),"")</f>
        <v>Diaz L</v>
      </c>
      <c r="CH10" s="140" t="str">
        <f>IFERROR(INDEX($A$7:$A$96,MATCH("VT",T$7:T$96,0)),"")</f>
        <v>Gonzalez M</v>
      </c>
      <c r="CI10" s="134" t="str">
        <f>IFERROR(INDEX($A$7:$A$96,MATCH("F1",U$7:U$96,0)),"")</f>
        <v>Koualed</v>
      </c>
      <c r="CJ10" s="197" t="str">
        <f>IFERROR(INDEX($A$7:$A$96,MATCH(3,V$7:V$96,0)),"")</f>
        <v>Lesbegueries</v>
      </c>
      <c r="CK10" s="191" t="str">
        <f>IFERROR(INDEX($A$7:$A$96,MATCH(1,W$7:W$96,0)),"")</f>
        <v/>
      </c>
      <c r="CL10" s="120" t="str">
        <f>IFERROR(INDEX($A$7:$A$96,MATCH(1,X$7:X$96,0)),"")</f>
        <v>Tohno.T</v>
      </c>
      <c r="CM10" s="140" t="str">
        <f>IFERROR(INDEX($A$7:$A$96,MATCH("VT",Y$7:Y$96,0)),"")</f>
        <v>Fourcroy</v>
      </c>
      <c r="CN10" s="134" t="str">
        <f>IFERROR(INDEX($A$7:$A$96,MATCH("F1",Z$7:Z$96,0)),"")</f>
        <v>Vigouroux</v>
      </c>
      <c r="CO10" s="143" t="str">
        <f>IFERROR(INDEX($A$7:$A$96,MATCH(3,AA$7:AA$96,0)),"")</f>
        <v>Diantété</v>
      </c>
      <c r="CP10" s="191" t="str">
        <f>IFERROR(INDEX($A$7:$A$96,MATCH(3,AB$7:AB$96,0)),"")</f>
        <v/>
      </c>
      <c r="CQ10" s="143" t="str">
        <f>IFERROR(INDEX($A$7:$A$96,MATCH(3,AC$7:AC$96,0)),"")</f>
        <v/>
      </c>
      <c r="CR10" s="140" t="str">
        <f>IFERROR(INDEX($A$7:$A$96,MATCH("VT",AD$7:AD$96,0)),"")</f>
        <v>Vigouroux</v>
      </c>
      <c r="CS10" s="134" t="str">
        <f>IFERROR(INDEX($A$7:$A$96,MATCH("F1",AE$7:AE$96,0)),"")</f>
        <v>Berton</v>
      </c>
      <c r="CT10" s="197" t="str">
        <f>IFERROR(INDEX($A$7:$A$96,MATCH(3,AF$7:AF$96,0)),"")</f>
        <v>Jamme</v>
      </c>
      <c r="CU10" s="191" t="str">
        <f>IFERROR(INDEX($A$7:$A$96,MATCH(3,AG$7:AG$96,0)),"")</f>
        <v>Sangaré</v>
      </c>
      <c r="CV10" s="143" t="str">
        <f>IFERROR(INDEX($A$7:$A$96,MATCH(3,AH$7:AH$96,0)),"")</f>
        <v>Baret</v>
      </c>
      <c r="CW10" s="140" t="str">
        <f>IFERROR(INDEX($A$7:$A$96,MATCH("VT",AI$7:AI$96,0)),"")</f>
        <v>Delort</v>
      </c>
      <c r="CX10" s="134" t="str">
        <f>IFERROR(INDEX($A$7:$A$96,MATCH("F1",AJ$7:AJ$96,0)),"")</f>
        <v>Jamme</v>
      </c>
      <c r="CY10" s="120" t="str">
        <f>IFERROR(INDEX($A$7:$A$96,MATCH(3,AK$7:AK$96,0)),"")</f>
        <v>Delort</v>
      </c>
      <c r="DA10" s="109">
        <f>'05'!$E99</f>
        <v>1</v>
      </c>
      <c r="DB10" s="111" t="s">
        <v>32</v>
      </c>
      <c r="DC10" s="112" t="str">
        <v>Parszevski</v>
      </c>
      <c r="DD10" s="113" t="str">
        <f ca="1"/>
        <v>Garnet</v>
      </c>
      <c r="DE10" s="113" t="str">
        <f ca="1"/>
        <v>Zingarelli</v>
      </c>
      <c r="DF10" s="114" t="str">
        <f ca="1"/>
        <v>Jamme</v>
      </c>
      <c r="DG10" s="107" t="str">
        <f ca="1"/>
        <v>Diaz L</v>
      </c>
      <c r="DH10" s="107" t="str">
        <f ca="1"/>
        <v>Delort</v>
      </c>
      <c r="DI10" s="107" t="str">
        <f ca="1"/>
        <v>Sangaré</v>
      </c>
      <c r="DJ10" s="107" t="str">
        <f ca="1"/>
        <v>Baret</v>
      </c>
      <c r="DK10" s="107" t="str">
        <f ca="1"/>
        <v>Berton</v>
      </c>
      <c r="DL10" s="107" t="str">
        <f ca="1"/>
        <v/>
      </c>
      <c r="DM10" s="107" t="str">
        <f ca="1"/>
        <v/>
      </c>
      <c r="DN10" s="107" t="str">
        <f ca="1"/>
        <v/>
      </c>
      <c r="DO10" s="107" t="str">
        <f ca="1"/>
        <v/>
      </c>
      <c r="DP10" s="107" t="str">
        <f ca="1"/>
        <v/>
      </c>
      <c r="DQ10" s="107" t="str">
        <f ca="1"/>
        <v/>
      </c>
      <c r="DR10" s="107" t="str">
        <f ca="1"/>
        <v/>
      </c>
      <c r="DS10" s="107">
        <f ca="1"/>
        <v>0</v>
      </c>
      <c r="DT10" s="107">
        <f ca="1"/>
        <v>0</v>
      </c>
      <c r="DU10" s="107">
        <v>0</v>
      </c>
      <c r="DV10" s="107">
        <v>0</v>
      </c>
      <c r="DW10" s="107" t="s">
        <v>25</v>
      </c>
      <c r="DX10" s="102"/>
    </row>
    <row r="11" spans="1:128" ht="15" customHeight="1" x14ac:dyDescent="0.15">
      <c r="A11" s="28" t="s">
        <v>126</v>
      </c>
      <c r="B11" s="29">
        <v>3</v>
      </c>
      <c r="C11" s="47">
        <v>1</v>
      </c>
      <c r="D11" s="47">
        <v>4</v>
      </c>
      <c r="E11" s="47">
        <v>6</v>
      </c>
      <c r="F11" s="47">
        <v>3</v>
      </c>
      <c r="G11" s="48">
        <v>6</v>
      </c>
      <c r="H11" s="47" t="s">
        <v>60</v>
      </c>
      <c r="I11" s="47">
        <v>3</v>
      </c>
      <c r="J11" s="47">
        <v>3</v>
      </c>
      <c r="K11" s="47" t="s">
        <v>59</v>
      </c>
      <c r="L11" s="48">
        <v>6</v>
      </c>
      <c r="M11" s="47"/>
      <c r="N11" s="47"/>
      <c r="O11" s="47"/>
      <c r="P11" s="47" t="s">
        <v>60</v>
      </c>
      <c r="Q11" s="48">
        <v>3</v>
      </c>
      <c r="R11" s="47" t="s">
        <v>60</v>
      </c>
      <c r="S11" s="47">
        <v>5</v>
      </c>
      <c r="T11" s="47">
        <v>7</v>
      </c>
      <c r="U11" s="47" t="s">
        <v>62</v>
      </c>
      <c r="V11" s="48">
        <v>2</v>
      </c>
      <c r="W11" s="47"/>
      <c r="X11" s="47"/>
      <c r="Y11" s="47"/>
      <c r="Z11" s="47" t="s">
        <v>60</v>
      </c>
      <c r="AA11" s="48">
        <v>1</v>
      </c>
      <c r="AB11" s="47"/>
      <c r="AC11" s="47"/>
      <c r="AD11" s="47"/>
      <c r="AE11" s="47">
        <v>1</v>
      </c>
      <c r="AF11" s="48">
        <v>2</v>
      </c>
      <c r="AG11" s="47">
        <v>2</v>
      </c>
      <c r="AH11" s="47">
        <v>3</v>
      </c>
      <c r="AI11" s="47">
        <v>3</v>
      </c>
      <c r="AJ11" s="47">
        <v>2</v>
      </c>
      <c r="AK11" s="48" t="s">
        <v>60</v>
      </c>
      <c r="AL11" s="32"/>
      <c r="AM11" s="33">
        <f t="shared" si="0"/>
        <v>0</v>
      </c>
      <c r="AN11" s="34">
        <f t="shared" si="1"/>
        <v>0</v>
      </c>
      <c r="AO11" s="35">
        <f t="shared" si="2"/>
        <v>0</v>
      </c>
      <c r="AP11" s="35">
        <f t="shared" si="3"/>
        <v>2</v>
      </c>
      <c r="AQ11" s="34">
        <f t="shared" si="4"/>
        <v>0</v>
      </c>
      <c r="AR11" s="49">
        <f t="shared" si="5"/>
        <v>2</v>
      </c>
      <c r="AS11" s="32"/>
      <c r="AT11" s="50">
        <f t="shared" si="6"/>
        <v>0</v>
      </c>
      <c r="AU11" s="51">
        <f t="shared" si="7"/>
        <v>0</v>
      </c>
      <c r="AV11" s="52">
        <f t="shared" si="8"/>
        <v>0</v>
      </c>
      <c r="AW11" s="53">
        <f t="shared" si="9"/>
        <v>2</v>
      </c>
      <c r="AX11" s="51">
        <f t="shared" si="10"/>
        <v>0</v>
      </c>
      <c r="AY11" s="40">
        <f t="shared" si="11"/>
        <v>2</v>
      </c>
      <c r="AZ11" s="41">
        <f t="shared" si="12"/>
        <v>2</v>
      </c>
      <c r="BB11" s="219">
        <f t="shared" si="18"/>
        <v>5</v>
      </c>
      <c r="BC11" s="219">
        <f t="shared" si="19"/>
        <v>2</v>
      </c>
      <c r="BD11" s="219">
        <f t="shared" si="20"/>
        <v>0</v>
      </c>
      <c r="BF11" s="33">
        <f t="shared" si="13"/>
        <v>0</v>
      </c>
      <c r="BG11" s="54">
        <f t="shared" si="14"/>
        <v>0</v>
      </c>
      <c r="BH11" s="55">
        <f t="shared" si="15"/>
        <v>0</v>
      </c>
      <c r="BI11" s="49">
        <f t="shared" si="16"/>
        <v>0</v>
      </c>
      <c r="BJ11" s="46">
        <f t="shared" si="17"/>
        <v>0</v>
      </c>
      <c r="BO11" s="135" t="s">
        <v>37</v>
      </c>
      <c r="BQ11" s="191" t="str">
        <f>IFERROR(INDEX($A$7:$A$96,MATCH(2,C$7:C$96,0)),"")</f>
        <v>Sangaré</v>
      </c>
      <c r="BR11" s="120" t="str">
        <f>IFERROR(INDEX($A$7:$A$96,MATCH(2,D$7:D$96,0)),"")</f>
        <v>Chanseaume</v>
      </c>
      <c r="BS11" s="120" t="str">
        <f>IFERROR(INDEX($A$7:$A$96,MATCH(1,E$7:E$96,0)),"")</f>
        <v>Zingarelli</v>
      </c>
      <c r="BT11" s="134" t="str">
        <f>IFERROR(INDEX($A$7:$A$96,MATCH("F2",F$7:F$96,0)),"")</f>
        <v/>
      </c>
      <c r="BU11" s="197" t="str">
        <f>IFERROR(INDEX($A$7:$A$96,MATCH(4,G$7:G$96,0)),"")</f>
        <v>Diantété</v>
      </c>
      <c r="BV11" s="191" t="str">
        <f>IFERROR(INDEX($A$7:$A$96,MATCH(2,H$7:H$96,0)),"")</f>
        <v/>
      </c>
      <c r="BW11" s="120" t="str">
        <f>IFERROR(INDEX($A$7:$A$96,MATCH(2,I$7:I$96,0)),"")</f>
        <v>Diaz L</v>
      </c>
      <c r="BX11" s="120" t="str">
        <f>IFERROR(INDEX($A$7:$A$96,MATCH(1,J$7:J$96,0)),"")</f>
        <v>Tohno.T</v>
      </c>
      <c r="BY11" s="134" t="str">
        <f>IFERROR(INDEX($A$7:$A$96,MATCH("F2",K$7:K$96,0)),"")</f>
        <v/>
      </c>
      <c r="BZ11" s="197" t="str">
        <f>IFERROR(INDEX($A$7:$A$96,MATCH(4,L$7:L$96,0)),"")</f>
        <v>Jamme</v>
      </c>
      <c r="CA11" s="191" t="str">
        <f>IFERROR(INDEX($A$7:$A$96,MATCH(2,M$7:M$96,0)),"")</f>
        <v/>
      </c>
      <c r="CB11" s="120" t="str">
        <f>IFERROR(INDEX($A$7:$A$96,MATCH(2,N$7:N$96,0)),"")</f>
        <v>Sangaré</v>
      </c>
      <c r="CC11" s="120" t="str">
        <f>IFERROR(INDEX($A$7:$A$96,MATCH(1,O$7:O$96,0)),"")</f>
        <v>Antoniotti</v>
      </c>
      <c r="CD11" s="134" t="str">
        <f>IFERROR(INDEX($A$7:$A$96,MATCH("F2",P$7:P$96,0)),"")</f>
        <v>Crotti</v>
      </c>
      <c r="CE11" s="197" t="str">
        <f>IFERROR(INDEX($A$7:$A$96,MATCH(4,Q$7:Q$96,0)),"")</f>
        <v>Labaste</v>
      </c>
      <c r="CF11" s="191" t="str">
        <f>IFERROR(INDEX($A$7:$A$96,MATCH(2,R$7:R$96,0)),"")</f>
        <v/>
      </c>
      <c r="CG11" s="120" t="str">
        <f>IFERROR(INDEX($A$7:$A$96,MATCH(2,S$7:S$96,0)),"")</f>
        <v>Tohno.T</v>
      </c>
      <c r="CH11" s="120" t="str">
        <f>IFERROR(INDEX($A$7:$A$96,MATCH(1,T$7:T$96,0)),"")</f>
        <v>Borie</v>
      </c>
      <c r="CI11" s="134" t="str">
        <f>IFERROR(INDEX($A$7:$A$96,MATCH("F2",U$7:U$96,0)),"")</f>
        <v/>
      </c>
      <c r="CJ11" s="197" t="str">
        <f>IFERROR(INDEX($A$7:$A$96,MATCH(4,V$7:V$96,0)),"")</f>
        <v>Verdon</v>
      </c>
      <c r="CK11" s="191" t="str">
        <f>IFERROR(INDEX($A$7:$A$96,MATCH(2,W$7:W$96,0)),"")</f>
        <v/>
      </c>
      <c r="CL11" s="120" t="str">
        <f>IFERROR(INDEX($A$7:$A$96,MATCH(2,X$7:X$96,0)),"")</f>
        <v>Sangaré</v>
      </c>
      <c r="CM11" s="120" t="str">
        <f>IFERROR(INDEX($A$7:$A$96,MATCH(1,Y$7:Y$96,0)),"")</f>
        <v>Sangaré</v>
      </c>
      <c r="CN11" s="134" t="str">
        <f>IFERROR(INDEX($A$7:$A$96,MATCH("F2",Z$7:Z$96,0)),"")</f>
        <v/>
      </c>
      <c r="CO11" s="143" t="str">
        <f>IFERROR(INDEX($A$7:$A$96,MATCH(4,AA$7:AA$96,0)),"")</f>
        <v>Sangaré</v>
      </c>
      <c r="CP11" s="191" t="str">
        <f>IFERROR(INDEX($A$7:$A$96,MATCH(4,AB$7:AB$96,0)),"")</f>
        <v/>
      </c>
      <c r="CQ11" s="143" t="str">
        <f>IFERROR(INDEX($A$7:$A$96,MATCH(4,AC$7:AC$96,0)),"")</f>
        <v/>
      </c>
      <c r="CR11" s="120" t="str">
        <f>IFERROR(INDEX($A$7:$A$96,MATCH(1,AD$7:AD$96,0)),"")</f>
        <v>Le Goff</v>
      </c>
      <c r="CS11" s="134" t="str">
        <f>IFERROR(INDEX($A$7:$A$96,MATCH("F2",AE$7:AE$96,0)),"")</f>
        <v/>
      </c>
      <c r="CT11" s="197" t="str">
        <f>IFERROR(INDEX($A$7:$A$96,MATCH(4,AF$7:AF$96,0)),"")</f>
        <v/>
      </c>
      <c r="CU11" s="191" t="str">
        <f>IFERROR(INDEX($A$7:$A$96,MATCH(4,AG$7:AG$96,0)),"")</f>
        <v/>
      </c>
      <c r="CV11" s="143" t="str">
        <f>IFERROR(INDEX($A$7:$A$96,MATCH(4,AH$7:AH$96,0)),"")</f>
        <v>Sangaré</v>
      </c>
      <c r="CW11" s="120" t="str">
        <f>IFERROR(INDEX($A$7:$A$96,MATCH(1,AI$7:AI$96,0)),"")</f>
        <v>Chambaudry</v>
      </c>
      <c r="CX11" s="134" t="str">
        <f>IFERROR(INDEX($A$7:$A$96,MATCH("F2",AJ$7:AJ$96,0)),"")</f>
        <v/>
      </c>
      <c r="CY11" s="120" t="str">
        <f>IFERROR(INDEX($A$7:$A$96,MATCH(4,AK$7:AK$96,0)),"")</f>
        <v>Sangaré</v>
      </c>
      <c r="DA11" s="109">
        <f>'05'!$F99</f>
        <v>4</v>
      </c>
      <c r="DB11" s="106" t="s">
        <v>33</v>
      </c>
      <c r="DC11" s="115" t="str">
        <v>Crotti</v>
      </c>
      <c r="DD11" s="116" t="str">
        <v>Delort</v>
      </c>
      <c r="DE11" s="116" t="str">
        <v>Soukiassian</v>
      </c>
      <c r="DF11" s="113" t="str">
        <f ca="1"/>
        <v>Huot</v>
      </c>
      <c r="DG11" s="113" t="str">
        <f ca="1"/>
        <v>Gendre</v>
      </c>
      <c r="DH11" s="107" t="str">
        <f ca="1"/>
        <v>Labaste</v>
      </c>
      <c r="DI11" s="107" t="str">
        <f ca="1"/>
        <v>Diantété</v>
      </c>
      <c r="DJ11" s="107" t="str">
        <f ca="1"/>
        <v>Baret</v>
      </c>
      <c r="DK11" s="107" t="str">
        <f ca="1"/>
        <v/>
      </c>
      <c r="DL11" s="107" t="str">
        <f ca="1"/>
        <v/>
      </c>
      <c r="DM11" s="107" t="str">
        <f ca="1"/>
        <v/>
      </c>
      <c r="DN11" s="107" t="str">
        <f ca="1"/>
        <v/>
      </c>
      <c r="DO11" s="107" t="str">
        <f ca="1"/>
        <v/>
      </c>
      <c r="DP11" s="107" t="str">
        <f ca="1"/>
        <v/>
      </c>
      <c r="DQ11" s="107" t="str">
        <f ca="1"/>
        <v/>
      </c>
      <c r="DR11" s="107" t="str">
        <f ca="1"/>
        <v/>
      </c>
      <c r="DS11" s="107" t="str">
        <f ca="1"/>
        <v/>
      </c>
      <c r="DT11" s="107">
        <f ca="1"/>
        <v>0</v>
      </c>
      <c r="DU11" s="107">
        <v>0</v>
      </c>
      <c r="DV11" s="107">
        <v>0</v>
      </c>
      <c r="DW11" s="107" t="s">
        <v>25</v>
      </c>
      <c r="DX11" s="102"/>
    </row>
    <row r="12" spans="1:128" ht="15" customHeight="1" x14ac:dyDescent="0.15">
      <c r="A12" s="28" t="s">
        <v>69</v>
      </c>
      <c r="B12" s="29">
        <v>3</v>
      </c>
      <c r="C12" s="47"/>
      <c r="D12" s="47"/>
      <c r="E12" s="47"/>
      <c r="F12" s="47"/>
      <c r="G12" s="48"/>
      <c r="H12" s="47"/>
      <c r="I12" s="47"/>
      <c r="J12" s="47"/>
      <c r="K12" s="47"/>
      <c r="L12" s="48"/>
      <c r="M12" s="47"/>
      <c r="N12" s="47"/>
      <c r="O12" s="47"/>
      <c r="P12" s="47"/>
      <c r="Q12" s="48"/>
      <c r="R12" s="47"/>
      <c r="S12" s="47"/>
      <c r="T12" s="47"/>
      <c r="U12" s="47"/>
      <c r="V12" s="48"/>
      <c r="W12" s="47"/>
      <c r="X12" s="47"/>
      <c r="Y12" s="47"/>
      <c r="Z12" s="47" t="s">
        <v>40</v>
      </c>
      <c r="AA12" s="48"/>
      <c r="AB12" s="47"/>
      <c r="AC12" s="47"/>
      <c r="AD12" s="47" t="s">
        <v>60</v>
      </c>
      <c r="AE12" s="47"/>
      <c r="AF12" s="48"/>
      <c r="AG12" s="47"/>
      <c r="AH12" s="47"/>
      <c r="AI12" s="47"/>
      <c r="AJ12" s="47"/>
      <c r="AK12" s="48"/>
      <c r="AL12" s="32"/>
      <c r="AM12" s="33">
        <f t="shared" si="0"/>
        <v>0</v>
      </c>
      <c r="AN12" s="34">
        <f t="shared" si="1"/>
        <v>0</v>
      </c>
      <c r="AO12" s="35">
        <f t="shared" si="2"/>
        <v>0</v>
      </c>
      <c r="AP12" s="35">
        <f t="shared" si="3"/>
        <v>1</v>
      </c>
      <c r="AQ12" s="34">
        <f t="shared" si="4"/>
        <v>0</v>
      </c>
      <c r="AR12" s="49">
        <f t="shared" si="5"/>
        <v>1</v>
      </c>
      <c r="AS12" s="32"/>
      <c r="AT12" s="50">
        <f t="shared" si="6"/>
        <v>0</v>
      </c>
      <c r="AU12" s="51">
        <f t="shared" si="7"/>
        <v>0</v>
      </c>
      <c r="AV12" s="52">
        <f t="shared" si="8"/>
        <v>0</v>
      </c>
      <c r="AW12" s="53">
        <f t="shared" si="9"/>
        <v>0</v>
      </c>
      <c r="AX12" s="51">
        <f t="shared" si="10"/>
        <v>1</v>
      </c>
      <c r="AY12" s="40">
        <f t="shared" si="11"/>
        <v>1</v>
      </c>
      <c r="AZ12" s="41">
        <f t="shared" si="12"/>
        <v>1</v>
      </c>
      <c r="BB12" s="219">
        <f t="shared" si="18"/>
        <v>1</v>
      </c>
      <c r="BC12" s="219">
        <f t="shared" si="19"/>
        <v>0</v>
      </c>
      <c r="BD12" s="219">
        <f t="shared" si="20"/>
        <v>1</v>
      </c>
      <c r="BF12" s="33">
        <f t="shared" si="13"/>
        <v>0</v>
      </c>
      <c r="BG12" s="54">
        <f t="shared" si="14"/>
        <v>0</v>
      </c>
      <c r="BH12" s="55">
        <f t="shared" si="15"/>
        <v>0</v>
      </c>
      <c r="BI12" s="49">
        <f t="shared" si="16"/>
        <v>0</v>
      </c>
      <c r="BJ12" s="46">
        <f t="shared" si="17"/>
        <v>0</v>
      </c>
      <c r="BO12" s="135" t="s">
        <v>38</v>
      </c>
      <c r="BQ12" s="191" t="str">
        <f>IFERROR(INDEX($A$7:$A$96,MATCH(3,C$7:C$96,0)),"")</f>
        <v/>
      </c>
      <c r="BR12" s="120" t="str">
        <f>IFERROR(INDEX($A$7:$A$96,MATCH(3,D$7:D$96,0)),"")</f>
        <v>Delort</v>
      </c>
      <c r="BS12" s="120" t="str">
        <f>IFERROR(INDEX($A$7:$A$96,MATCH(2,E$7:E$96,0)),"")</f>
        <v>Jamme</v>
      </c>
      <c r="BT12" s="140" t="str">
        <f>IFERROR(INDEX($A$7:$A$96,MATCH("VT",F$7:F$96,0)),"")</f>
        <v>Gendre</v>
      </c>
      <c r="BU12" s="197" t="str">
        <f>IFERROR(INDEX($A$7:$A$96,MATCH(5,G$7:G$96,0)),"")</f>
        <v>Jamme</v>
      </c>
      <c r="BV12" s="191" t="str">
        <f>IFERROR(INDEX($A$7:$A$96,MATCH(3,H$7:H$96,0)),"")</f>
        <v/>
      </c>
      <c r="BW12" s="120" t="str">
        <f>IFERROR(INDEX($A$7:$A$96,MATCH(3,I$7:I$96,0)),"")</f>
        <v>Baret</v>
      </c>
      <c r="BX12" s="120" t="str">
        <f>IFERROR(INDEX($A$7:$A$96,MATCH(2,J$7:J$96,0)),"")</f>
        <v>Sangaré</v>
      </c>
      <c r="BY12" s="140" t="str">
        <f>IFERROR(INDEX($A$7:$A$96,MATCH("VT",K$7:K$96,0)),"")</f>
        <v>Jamme</v>
      </c>
      <c r="BZ12" s="197" t="str">
        <f>IFERROR(INDEX($A$7:$A$96,MATCH(5,L$7:L$96,0)),"")</f>
        <v>Delort</v>
      </c>
      <c r="CA12" s="191" t="str">
        <f>IFERROR(INDEX($A$7:$A$96,MATCH(3,M$7:M$96,0)),"")</f>
        <v/>
      </c>
      <c r="CB12" s="120" t="str">
        <f>IFERROR(INDEX($A$7:$A$96,MATCH(3,N$7:N$96,0)),"")</f>
        <v/>
      </c>
      <c r="CC12" s="120" t="str">
        <f>IFERROR(INDEX($A$7:$A$96,MATCH(2,O$7:O$96,0)),"")</f>
        <v>Tohno.T</v>
      </c>
      <c r="CD12" s="140" t="str">
        <f>IFERROR(INDEX($A$7:$A$96,MATCH("VT",P$7:P$96,0)),"")</f>
        <v>Baret</v>
      </c>
      <c r="CE12" s="197" t="str">
        <f>IFERROR(INDEX($A$7:$A$96,MATCH(5,Q$7:Q$96,0)),"")</f>
        <v>Soukiassian</v>
      </c>
      <c r="CF12" s="191" t="str">
        <f>IFERROR(INDEX($A$7:$A$96,MATCH(3,R$7:R$96,0)),"")</f>
        <v/>
      </c>
      <c r="CG12" s="120" t="str">
        <f>IFERROR(INDEX($A$7:$A$96,MATCH(3,S$7:S$96,0)),"")</f>
        <v>Lesbegueries</v>
      </c>
      <c r="CH12" s="120" t="str">
        <f>IFERROR(INDEX($A$7:$A$96,MATCH(2,T$7:T$96,0)),"")</f>
        <v>Gabelle</v>
      </c>
      <c r="CI12" s="140" t="str">
        <f>IFERROR(INDEX($A$7:$A$96,MATCH("VT",U$7:U$96,0)),"")</f>
        <v>Antoniotti</v>
      </c>
      <c r="CJ12" s="197" t="str">
        <f>IFERROR(INDEX($A$7:$A$96,MATCH(5,V$7:V$96,0)),"")</f>
        <v/>
      </c>
      <c r="CK12" s="191" t="str">
        <f>IFERROR(INDEX($A$7:$A$96,MATCH(3,W$7:W$96,0)),"")</f>
        <v/>
      </c>
      <c r="CL12" s="120" t="str">
        <f>IFERROR(INDEX($A$7:$A$96,MATCH(3,X$7:X$96,0)),"")</f>
        <v>Lesbegueries</v>
      </c>
      <c r="CM12" s="120" t="str">
        <f>IFERROR(INDEX($A$7:$A$96,MATCH(2,Y$7:Y$96,0)),"")</f>
        <v>Tohno.T</v>
      </c>
      <c r="CN12" s="140" t="str">
        <f>IFERROR(INDEX($A$7:$A$96,MATCH("VT",Z$7:Z$96,0)),"")</f>
        <v>Baret</v>
      </c>
      <c r="CO12" s="143" t="str">
        <f>IFERROR(INDEX($A$7:$A$96,MATCH(5,AA$7:AA$96,0)),"")</f>
        <v/>
      </c>
      <c r="CP12" s="191" t="str">
        <f>IFERROR(INDEX($A$7:$A$96,MATCH(5,AB$7:AB$96,0)),"")</f>
        <v/>
      </c>
      <c r="CQ12" s="143" t="str">
        <f>IFERROR(INDEX($A$7:$A$96,MATCH(5,AC$7:AC$96,0)),"")</f>
        <v/>
      </c>
      <c r="CR12" s="120" t="str">
        <f>IFERROR(INDEX($A$7:$A$96,MATCH(2,AD$7:AD$96,0)),"")</f>
        <v>Fourcroy</v>
      </c>
      <c r="CS12" s="140" t="str">
        <f>IFERROR(INDEX($A$7:$A$96,MATCH("VT",AE$7:AE$96,0)),"")</f>
        <v>Sangaré</v>
      </c>
      <c r="CT12" s="197" t="str">
        <f>IFERROR(INDEX($A$7:$A$96,MATCH(5,AF$7:AF$96,0)),"")</f>
        <v/>
      </c>
      <c r="CU12" s="191" t="str">
        <f>IFERROR(INDEX($A$7:$A$96,MATCH(5,AG$7:AG$96,0)),"")</f>
        <v/>
      </c>
      <c r="CV12" s="143" t="str">
        <f>IFERROR(INDEX($A$7:$A$96,MATCH(5,AH$7:AH$96,0)),"")</f>
        <v>Tohno.T</v>
      </c>
      <c r="CW12" s="120" t="str">
        <f>IFERROR(INDEX($A$7:$A$96,MATCH(2,AI$7:AI$96,0)),"")</f>
        <v>Sangaré</v>
      </c>
      <c r="CX12" s="140" t="str">
        <f>IFERROR(INDEX($A$7:$A$96,MATCH("VT",AJ$7:AJ$96,0)),"")</f>
        <v>Penichon</v>
      </c>
      <c r="CY12" s="120" t="str">
        <f>IFERROR(INDEX($A$7:$A$96,MATCH(5,AK$7:AK$96,0)),"")</f>
        <v/>
      </c>
      <c r="DA12" s="109"/>
      <c r="DB12" s="106" t="s">
        <v>34</v>
      </c>
      <c r="DC12" s="107" t="str">
        <v>Penichon</v>
      </c>
      <c r="DD12" s="107" t="str">
        <v>Gendre</v>
      </c>
      <c r="DE12" s="107" t="str">
        <v>Delort</v>
      </c>
      <c r="DF12" s="107" t="str">
        <v>Verdon</v>
      </c>
      <c r="DG12" s="107" t="str">
        <v>Diantété</v>
      </c>
      <c r="DH12" s="107" t="str">
        <v>Jamme</v>
      </c>
      <c r="DI12" s="107" t="str">
        <v>Baret</v>
      </c>
      <c r="DJ12" s="107" t="str">
        <v/>
      </c>
      <c r="DK12" s="107" t="str">
        <v/>
      </c>
      <c r="DL12" s="107" t="str">
        <v/>
      </c>
      <c r="DM12" s="107" t="str">
        <v/>
      </c>
      <c r="DN12" s="107" t="str">
        <v/>
      </c>
      <c r="DO12" s="107" t="str">
        <v/>
      </c>
      <c r="DP12" s="107">
        <v>0</v>
      </c>
      <c r="DQ12" s="107">
        <v>0</v>
      </c>
      <c r="DR12" s="107">
        <v>0</v>
      </c>
      <c r="DS12" s="107">
        <v>0</v>
      </c>
      <c r="DT12" s="107">
        <v>0</v>
      </c>
      <c r="DU12" s="107">
        <v>0</v>
      </c>
      <c r="DV12" s="107">
        <v>0</v>
      </c>
      <c r="DW12" s="107" t="s">
        <v>25</v>
      </c>
      <c r="DX12" s="102"/>
    </row>
    <row r="13" spans="1:128" ht="15" customHeight="1" x14ac:dyDescent="0.15">
      <c r="A13" s="28" t="s">
        <v>100</v>
      </c>
      <c r="B13" s="29">
        <v>1</v>
      </c>
      <c r="C13" s="47"/>
      <c r="D13" s="47"/>
      <c r="E13" s="47"/>
      <c r="F13" s="47"/>
      <c r="G13" s="48"/>
      <c r="H13" s="47"/>
      <c r="I13" s="47"/>
      <c r="J13" s="47"/>
      <c r="K13" s="47"/>
      <c r="L13" s="48"/>
      <c r="M13" s="47"/>
      <c r="N13" s="47"/>
      <c r="O13" s="47"/>
      <c r="P13" s="47"/>
      <c r="Q13" s="48"/>
      <c r="R13" s="47"/>
      <c r="S13" s="47"/>
      <c r="T13" s="47"/>
      <c r="U13" s="47"/>
      <c r="V13" s="48"/>
      <c r="W13" s="47"/>
      <c r="X13" s="47"/>
      <c r="Y13" s="47"/>
      <c r="Z13" s="47"/>
      <c r="AA13" s="48"/>
      <c r="AB13" s="47"/>
      <c r="AC13" s="47"/>
      <c r="AD13" s="47">
        <v>1</v>
      </c>
      <c r="AE13" s="47" t="s">
        <v>61</v>
      </c>
      <c r="AF13" s="48"/>
      <c r="AG13" s="47"/>
      <c r="AH13" s="47"/>
      <c r="AI13" s="47"/>
      <c r="AJ13" s="47"/>
      <c r="AK13" s="48"/>
      <c r="AL13" s="32"/>
      <c r="AM13" s="33">
        <f t="shared" si="0"/>
        <v>0</v>
      </c>
      <c r="AN13" s="34">
        <f t="shared" si="1"/>
        <v>0</v>
      </c>
      <c r="AO13" s="35">
        <f t="shared" si="2"/>
        <v>0</v>
      </c>
      <c r="AP13" s="35">
        <f t="shared" si="3"/>
        <v>1</v>
      </c>
      <c r="AQ13" s="34">
        <f t="shared" si="4"/>
        <v>0</v>
      </c>
      <c r="AR13" s="49">
        <f t="shared" si="5"/>
        <v>1</v>
      </c>
      <c r="AS13" s="32"/>
      <c r="AT13" s="50">
        <f t="shared" si="6"/>
        <v>0</v>
      </c>
      <c r="AU13" s="51">
        <f t="shared" si="7"/>
        <v>0</v>
      </c>
      <c r="AV13" s="52">
        <f t="shared" si="8"/>
        <v>0</v>
      </c>
      <c r="AW13" s="53">
        <f t="shared" si="9"/>
        <v>1</v>
      </c>
      <c r="AX13" s="51">
        <f t="shared" si="10"/>
        <v>0</v>
      </c>
      <c r="AY13" s="40">
        <f t="shared" si="11"/>
        <v>1</v>
      </c>
      <c r="AZ13" s="41">
        <f t="shared" si="12"/>
        <v>1</v>
      </c>
      <c r="BA13" s="56"/>
      <c r="BB13" s="219">
        <f t="shared" si="18"/>
        <v>0</v>
      </c>
      <c r="BC13" s="219">
        <f t="shared" si="19"/>
        <v>1</v>
      </c>
      <c r="BD13" s="219">
        <f t="shared" si="20"/>
        <v>0</v>
      </c>
      <c r="BE13" s="56"/>
      <c r="BF13" s="33">
        <f t="shared" si="13"/>
        <v>0</v>
      </c>
      <c r="BG13" s="54">
        <f t="shared" si="14"/>
        <v>0</v>
      </c>
      <c r="BH13" s="55">
        <f t="shared" si="15"/>
        <v>0</v>
      </c>
      <c r="BI13" s="49">
        <f t="shared" si="16"/>
        <v>0</v>
      </c>
      <c r="BJ13" s="46">
        <f t="shared" si="17"/>
        <v>0</v>
      </c>
      <c r="BK13" s="56"/>
      <c r="BL13" s="56"/>
      <c r="BM13" s="56"/>
      <c r="BO13" s="135" t="s">
        <v>39</v>
      </c>
      <c r="BQ13" s="191" t="str">
        <f>IFERROR(INDEX($A$7:$A$96,MATCH(4,C$7:C$96,0)),"")</f>
        <v/>
      </c>
      <c r="BR13" s="120" t="str">
        <f>IFERROR(INDEX($A$7:$A$96,MATCH(4,D$7:D$96,0)),"")</f>
        <v>Baret</v>
      </c>
      <c r="BS13" s="120" t="str">
        <f>IFERROR(INDEX($A$7:$A$96,MATCH(3,E$7:E$96,0)),"")</f>
        <v>Diaz L</v>
      </c>
      <c r="BT13" s="120" t="str">
        <f>IFERROR(INDEX($A$7:$A$96,MATCH(1,F$7:F$96,0)),"")</f>
        <v>Labaste</v>
      </c>
      <c r="BU13" s="197" t="str">
        <f>IFERROR(INDEX($A$7:$A$96,MATCH(6,G$7:G$96,0)),"")</f>
        <v>Baret</v>
      </c>
      <c r="BV13" s="191" t="str">
        <f>IFERROR(INDEX($A$7:$A$96,MATCH(4,H$7:H$96,0)),"")</f>
        <v/>
      </c>
      <c r="BW13" s="120" t="str">
        <f>IFERROR(INDEX($A$7:$A$96,MATCH(4,I$7:I$96,0)),"")</f>
        <v>Sangaré</v>
      </c>
      <c r="BX13" s="120" t="str">
        <f>IFERROR(INDEX($A$7:$A$96,MATCH(3,J$7:J$96,0)),"")</f>
        <v>Baret</v>
      </c>
      <c r="BY13" s="120" t="str">
        <f>IFERROR(INDEX($A$7:$A$96,MATCH(1,K$7:K$96,0)),"")</f>
        <v>Soukiassian</v>
      </c>
      <c r="BZ13" s="197" t="str">
        <f>IFERROR(INDEX($A$7:$A$96,MATCH(6,L$7:L$96,0)),"")</f>
        <v>Baret</v>
      </c>
      <c r="CA13" s="191" t="str">
        <f>IFERROR(INDEX($A$7:$A$96,MATCH(4,M$7:M$96,0)),"")</f>
        <v/>
      </c>
      <c r="CB13" s="120" t="str">
        <f>IFERROR(INDEX($A$7:$A$96,MATCH(4,N$7:N$96,0)),"")</f>
        <v/>
      </c>
      <c r="CC13" s="120" t="str">
        <f>IFERROR(INDEX($A$7:$A$96,MATCH(3,O$7:O$96,0)),"")</f>
        <v>Sangaré</v>
      </c>
      <c r="CD13" s="120" t="str">
        <f>IFERROR(INDEX($A$7:$A$96,MATCH(1,P$7:P$96,0)),"")</f>
        <v>Lesbegueries</v>
      </c>
      <c r="CE13" s="197" t="str">
        <f>IFERROR(INDEX($A$7:$A$96,MATCH(6,Q$7:Q$96,0)),"")</f>
        <v>Sangaré</v>
      </c>
      <c r="CF13" s="191" t="str">
        <f>IFERROR(INDEX($A$7:$A$96,MATCH(4,R$7:R$96,0)),"")</f>
        <v/>
      </c>
      <c r="CG13" s="120" t="str">
        <f>IFERROR(INDEX($A$7:$A$96,MATCH(4,S$7:S$96,0)),"")</f>
        <v>Sangaré</v>
      </c>
      <c r="CH13" s="120" t="str">
        <f>IFERROR(INDEX($A$7:$A$96,MATCH(3,T$7:T$96,0)),"")</f>
        <v>Antoniotti</v>
      </c>
      <c r="CI13" s="120" t="str">
        <f>IFERROR(INDEX($A$7:$A$96,MATCH(1,U$7:U$96,0)),"")</f>
        <v>Chanseaume</v>
      </c>
      <c r="CJ13" s="197" t="str">
        <f>IFERROR(INDEX($A$7:$A$96,MATCH(6,V$7:V$96,0)),"")</f>
        <v/>
      </c>
      <c r="CK13" s="191" t="str">
        <f>IFERROR(INDEX($A$7:$A$96,MATCH(4,W$7:W$96,0)),"")</f>
        <v/>
      </c>
      <c r="CL13" s="120" t="str">
        <f>IFERROR(INDEX($A$7:$A$96,MATCH(4,X$7:X$96,0)),"")</f>
        <v/>
      </c>
      <c r="CM13" s="120" t="str">
        <f>IFERROR(INDEX($A$7:$A$96,MATCH(3,Y$7:Y$96,0)),"")</f>
        <v>Lesbegueries</v>
      </c>
      <c r="CN13" s="120" t="str">
        <f>IFERROR(INDEX($A$7:$A$96,MATCH(1,Z$7:Z$96,0)),"")</f>
        <v/>
      </c>
      <c r="CO13" s="143" t="str">
        <f>IFERROR(INDEX($A$7:$A$96,MATCH(6,AA$7:AA$96,0)),"")</f>
        <v/>
      </c>
      <c r="CP13" s="191" t="str">
        <f>IFERROR(INDEX($A$7:$A$96,MATCH(6,AB$7:AB$96,0)),"")</f>
        <v/>
      </c>
      <c r="CQ13" s="143" t="str">
        <f>IFERROR(INDEX($A$7:$A$96,MATCH(6,AC$7:AC$96,0)),"")</f>
        <v/>
      </c>
      <c r="CR13" s="120" t="str">
        <f>IFERROR(INDEX($A$7:$A$96,MATCH(3,AD$7:AD$96,0)),"")</f>
        <v>Tohno.T</v>
      </c>
      <c r="CS13" s="120" t="str">
        <f>IFERROR(INDEX($A$7:$A$96,MATCH(1,AE$7:AE$96,0)),"")</f>
        <v>Baret</v>
      </c>
      <c r="CT13" s="197" t="str">
        <f>IFERROR(INDEX($A$7:$A$96,MATCH(6,AF$7:AF$96,0)),"")</f>
        <v/>
      </c>
      <c r="CU13" s="191" t="str">
        <f>IFERROR(INDEX($A$7:$A$96,MATCH(6,AG$7:AG$96,0)),"")</f>
        <v/>
      </c>
      <c r="CV13" s="143" t="str">
        <f>IFERROR(INDEX($A$7:$A$96,MATCH(6,AH$7:AH$96,0)),"")</f>
        <v/>
      </c>
      <c r="CW13" s="120" t="str">
        <f>IFERROR(INDEX($A$7:$A$96,MATCH(3,AI$7:AI$96,0)),"")</f>
        <v>Baret</v>
      </c>
      <c r="CX13" s="120" t="str">
        <f>IFERROR(INDEX($A$7:$A$96,MATCH(1,AJ$7:AJ$96,0)),"")</f>
        <v>Delort</v>
      </c>
      <c r="CY13" s="120" t="str">
        <f>IFERROR(INDEX($A$7:$A$96,MATCH(6,AK$7:AK$96,0)),"")</f>
        <v/>
      </c>
      <c r="DA13" s="109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2"/>
    </row>
    <row r="14" spans="1:128" ht="15" customHeight="1" x14ac:dyDescent="0.15">
      <c r="A14" s="28" t="s">
        <v>113</v>
      </c>
      <c r="B14" s="29">
        <v>3</v>
      </c>
      <c r="C14" s="47"/>
      <c r="D14" s="47"/>
      <c r="E14" s="47"/>
      <c r="F14" s="47"/>
      <c r="G14" s="48" t="s">
        <v>60</v>
      </c>
      <c r="H14" s="47"/>
      <c r="I14" s="47"/>
      <c r="J14" s="47"/>
      <c r="K14" s="47"/>
      <c r="L14" s="48">
        <v>2</v>
      </c>
      <c r="M14" s="47"/>
      <c r="N14" s="47"/>
      <c r="O14" s="47"/>
      <c r="P14" s="47"/>
      <c r="Q14" s="48"/>
      <c r="R14" s="47"/>
      <c r="S14" s="47"/>
      <c r="T14" s="47"/>
      <c r="U14" s="47"/>
      <c r="V14" s="48"/>
      <c r="W14" s="47"/>
      <c r="X14" s="47"/>
      <c r="Y14" s="47"/>
      <c r="Z14" s="47" t="s">
        <v>61</v>
      </c>
      <c r="AA14" s="48">
        <v>2</v>
      </c>
      <c r="AB14" s="47"/>
      <c r="AC14" s="47"/>
      <c r="AD14" s="47"/>
      <c r="AE14" s="47"/>
      <c r="AF14" s="48"/>
      <c r="AG14" s="47"/>
      <c r="AH14" s="47"/>
      <c r="AI14" s="47"/>
      <c r="AJ14" s="47" t="s">
        <v>60</v>
      </c>
      <c r="AK14" s="48">
        <v>2</v>
      </c>
      <c r="AL14" s="32"/>
      <c r="AM14" s="33">
        <f t="shared" si="0"/>
        <v>0</v>
      </c>
      <c r="AN14" s="34">
        <f t="shared" si="1"/>
        <v>0</v>
      </c>
      <c r="AO14" s="35">
        <f t="shared" si="2"/>
        <v>0</v>
      </c>
      <c r="AP14" s="35">
        <f t="shared" si="3"/>
        <v>1</v>
      </c>
      <c r="AQ14" s="34">
        <f t="shared" si="4"/>
        <v>0</v>
      </c>
      <c r="AR14" s="49">
        <f t="shared" si="5"/>
        <v>1</v>
      </c>
      <c r="AS14" s="32"/>
      <c r="AT14" s="50">
        <f t="shared" si="6"/>
        <v>0</v>
      </c>
      <c r="AU14" s="51">
        <f t="shared" si="7"/>
        <v>0</v>
      </c>
      <c r="AV14" s="52">
        <f t="shared" si="8"/>
        <v>0</v>
      </c>
      <c r="AW14" s="53">
        <f t="shared" si="9"/>
        <v>1</v>
      </c>
      <c r="AX14" s="51">
        <f t="shared" si="10"/>
        <v>0</v>
      </c>
      <c r="AY14" s="40">
        <f t="shared" si="11"/>
        <v>1</v>
      </c>
      <c r="AZ14" s="41">
        <f t="shared" si="12"/>
        <v>1</v>
      </c>
      <c r="BB14" s="219">
        <f t="shared" si="18"/>
        <v>2</v>
      </c>
      <c r="BC14" s="219">
        <f t="shared" si="19"/>
        <v>1</v>
      </c>
      <c r="BD14" s="219">
        <f t="shared" si="20"/>
        <v>0</v>
      </c>
      <c r="BF14" s="33">
        <f t="shared" si="13"/>
        <v>0</v>
      </c>
      <c r="BG14" s="54">
        <f t="shared" si="14"/>
        <v>0</v>
      </c>
      <c r="BH14" s="55">
        <f t="shared" si="15"/>
        <v>0</v>
      </c>
      <c r="BI14" s="49">
        <f t="shared" si="16"/>
        <v>0</v>
      </c>
      <c r="BJ14" s="46">
        <f t="shared" si="17"/>
        <v>0</v>
      </c>
      <c r="BO14" s="136" t="s">
        <v>40</v>
      </c>
      <c r="BQ14" s="191" t="str">
        <f>IFERROR(INDEX($A$7:$A$96,MATCH(5,C$7:C$96,0)),"")</f>
        <v/>
      </c>
      <c r="BR14" s="120" t="str">
        <f>IFERROR(INDEX($A$7:$A$96,MATCH(5,D$7:D$96,0)),"")</f>
        <v>Sangaré</v>
      </c>
      <c r="BS14" s="120" t="str">
        <f>IFERROR(INDEX($A$7:$A$96,MATCH(4,E$7:E$96,0)),"")</f>
        <v>Delort</v>
      </c>
      <c r="BT14" s="120" t="str">
        <f>IFERROR(INDEX($A$7:$A$96,MATCH(2,F$7:F$96,0)),"")</f>
        <v>Diantété</v>
      </c>
      <c r="BU14" s="197" t="str">
        <f>IFERROR(INDEX($A$7:$A$96,MATCH(7,G$7:G$96,0)),"")</f>
        <v/>
      </c>
      <c r="BV14" s="191" t="str">
        <f>IFERROR(INDEX($A$7:$A$96,MATCH(5,H$7:H$96,0)),"")</f>
        <v/>
      </c>
      <c r="BW14" s="120" t="str">
        <f>IFERROR(INDEX($A$7:$A$96,MATCH(5,I$7:I$96,0)),"")</f>
        <v>Delort</v>
      </c>
      <c r="BX14" s="120" t="str">
        <f>IFERROR(INDEX($A$7:$A$96,MATCH(4,J$7:J$96,0)),"")</f>
        <v/>
      </c>
      <c r="BY14" s="120" t="str">
        <f>IFERROR(INDEX($A$7:$A$96,MATCH(2,K$7:K$96,0)),"")</f>
        <v>Tohno.T</v>
      </c>
      <c r="BZ14" s="197" t="str">
        <f>IFERROR(INDEX($A$7:$A$96,MATCH(7,L$7:L$96,0)),"")</f>
        <v>Diantété</v>
      </c>
      <c r="CA14" s="191" t="str">
        <f>IFERROR(INDEX($A$7:$A$96,MATCH(5,M$7:M$96,0)),"")</f>
        <v/>
      </c>
      <c r="CB14" s="120" t="str">
        <f>IFERROR(INDEX($A$7:$A$96,MATCH(5,N$7:N$96,0)),"")</f>
        <v/>
      </c>
      <c r="CC14" s="120" t="str">
        <f>IFERROR(INDEX($A$7:$A$96,MATCH(4,O$7:O$96,0)),"")</f>
        <v>Diaz L</v>
      </c>
      <c r="CD14" s="120" t="str">
        <f>IFERROR(INDEX($A$7:$A$96,MATCH(2,P$7:P$96,0)),"")</f>
        <v>Diantété</v>
      </c>
      <c r="CE14" s="197" t="str">
        <f>IFERROR(INDEX($A$7:$A$96,MATCH(7,Q$7:Q$96,0)),"")</f>
        <v>Lesbegueries</v>
      </c>
      <c r="CF14" s="191" t="str">
        <f>IFERROR(INDEX($A$7:$A$96,MATCH(5,R$7:R$96,0)),"")</f>
        <v/>
      </c>
      <c r="CG14" s="120" t="str">
        <f>IFERROR(INDEX($A$7:$A$96,MATCH(5,S$7:S$96,0)),"")</f>
        <v>Baret</v>
      </c>
      <c r="CH14" s="120" t="str">
        <f>IFERROR(INDEX($A$7:$A$96,MATCH(4,T$7:T$96,0)),"")</f>
        <v>Sangaré</v>
      </c>
      <c r="CI14" s="120" t="str">
        <f>IFERROR(INDEX($A$7:$A$96,MATCH(2,U$7:U$96,0)),"")</f>
        <v>Crotti</v>
      </c>
      <c r="CJ14" s="197" t="str">
        <f>IFERROR(INDEX($A$7:$A$96,MATCH(7,V$7:V$96,0)),"")</f>
        <v/>
      </c>
      <c r="CK14" s="191" t="str">
        <f>IFERROR(INDEX($A$7:$A$96,MATCH(5,W$7:W$96,0)),"")</f>
        <v/>
      </c>
      <c r="CL14" s="120" t="str">
        <f>IFERROR(INDEX($A$7:$A$96,MATCH(5,X$7:X$96,0)),"")</f>
        <v/>
      </c>
      <c r="CM14" s="120" t="str">
        <f>IFERROR(INDEX($A$7:$A$96,MATCH(4,Y$7:Y$96,0)),"")</f>
        <v/>
      </c>
      <c r="CN14" s="120" t="str">
        <f>IFERROR(INDEX($A$7:$A$96,MATCH(2,Z$7:Z$96,0)),"")</f>
        <v/>
      </c>
      <c r="CO14" s="143" t="str">
        <f>IFERROR(INDEX($A$7:$A$96,MATCH(7,AA$7:AA$96,0)),"")</f>
        <v/>
      </c>
      <c r="CP14" s="191" t="str">
        <f>IFERROR(INDEX($A$7:$A$96,MATCH(7,AB$7:AB$96,0)),"")</f>
        <v/>
      </c>
      <c r="CQ14" s="143" t="str">
        <f>IFERROR(INDEX($A$7:$A$96,MATCH(7,AC$7:AC$96,0)),"")</f>
        <v/>
      </c>
      <c r="CR14" s="120" t="str">
        <f>IFERROR(INDEX($A$7:$A$96,MATCH(4,AD$7:AD$96,0)),"")</f>
        <v>Sangaré</v>
      </c>
      <c r="CS14" s="120" t="str">
        <f>IFERROR(INDEX($A$7:$A$96,MATCH(2,AE$7:AE$96,0)),"")</f>
        <v/>
      </c>
      <c r="CT14" s="197" t="str">
        <f>IFERROR(INDEX($A$7:$A$96,MATCH(7,AF$7:AF$96,0)),"")</f>
        <v/>
      </c>
      <c r="CU14" s="191" t="str">
        <f>IFERROR(INDEX($A$7:$A$96,MATCH(7,AG$7:AG$96,0)),"")</f>
        <v/>
      </c>
      <c r="CV14" s="143" t="str">
        <f>IFERROR(INDEX($A$7:$A$96,MATCH(7,AH$7:AH$96,0)),"")</f>
        <v/>
      </c>
      <c r="CW14" s="120" t="str">
        <f>IFERROR(INDEX($A$7:$A$96,MATCH(4,AI$7:AI$96,0)),"")</f>
        <v>Tohno.T</v>
      </c>
      <c r="CX14" s="120" t="str">
        <f>IFERROR(INDEX($A$7:$A$96,MATCH(2,AJ$7:AJ$96,0)),"")</f>
        <v>Baret</v>
      </c>
      <c r="CY14" s="120" t="str">
        <f>IFERROR(INDEX($A$7:$A$96,MATCH(7,AK$7:AK$96,0)),"")</f>
        <v/>
      </c>
      <c r="DA14" s="109"/>
      <c r="DB14" s="307">
        <f>DB7+1</f>
        <v>43130</v>
      </c>
      <c r="DC14" s="308"/>
      <c r="DD14" s="308"/>
      <c r="DE14" s="308"/>
      <c r="DF14" s="308"/>
      <c r="DG14" s="308"/>
      <c r="DH14" s="308"/>
      <c r="DI14" s="308"/>
      <c r="DJ14" s="308"/>
      <c r="DK14" s="308"/>
      <c r="DL14" s="308"/>
      <c r="DM14" s="308"/>
      <c r="DN14" s="308"/>
      <c r="DO14" s="308"/>
      <c r="DP14" s="308"/>
      <c r="DQ14" s="308"/>
      <c r="DR14" s="308"/>
      <c r="DS14" s="308"/>
      <c r="DT14" s="308"/>
      <c r="DU14" s="308"/>
      <c r="DV14" s="308"/>
      <c r="DW14" s="309"/>
      <c r="DX14" s="102"/>
    </row>
    <row r="15" spans="1:128" ht="15" customHeight="1" x14ac:dyDescent="0.15">
      <c r="A15" s="28" t="s">
        <v>101</v>
      </c>
      <c r="B15" s="29">
        <v>3</v>
      </c>
      <c r="C15" s="47"/>
      <c r="D15" s="47"/>
      <c r="E15" s="47"/>
      <c r="F15" s="47" t="s">
        <v>60</v>
      </c>
      <c r="G15" s="48">
        <v>1</v>
      </c>
      <c r="H15" s="47"/>
      <c r="I15" s="47"/>
      <c r="J15" s="47"/>
      <c r="K15" s="47"/>
      <c r="L15" s="48">
        <v>3</v>
      </c>
      <c r="M15" s="47"/>
      <c r="N15" s="47"/>
      <c r="O15" s="47"/>
      <c r="P15" s="47"/>
      <c r="Q15" s="48">
        <v>2</v>
      </c>
      <c r="R15" s="47"/>
      <c r="S15" s="47"/>
      <c r="T15" s="47"/>
      <c r="U15" s="47"/>
      <c r="V15" s="48" t="s">
        <v>60</v>
      </c>
      <c r="W15" s="47"/>
      <c r="X15" s="47"/>
      <c r="Y15" s="47"/>
      <c r="Z15" s="47"/>
      <c r="AA15" s="48"/>
      <c r="AB15" s="47"/>
      <c r="AC15" s="47"/>
      <c r="AD15" s="47"/>
      <c r="AE15" s="47"/>
      <c r="AF15" s="48" t="s">
        <v>60</v>
      </c>
      <c r="AG15" s="47">
        <v>1</v>
      </c>
      <c r="AH15" s="47"/>
      <c r="AI15" s="47"/>
      <c r="AJ15" s="47" t="s">
        <v>61</v>
      </c>
      <c r="AK15" s="48"/>
      <c r="AL15" s="32"/>
      <c r="AM15" s="33">
        <f t="shared" si="0"/>
        <v>0</v>
      </c>
      <c r="AN15" s="34">
        <f t="shared" si="1"/>
        <v>0</v>
      </c>
      <c r="AO15" s="35">
        <f t="shared" si="2"/>
        <v>0</v>
      </c>
      <c r="AP15" s="35">
        <f t="shared" si="3"/>
        <v>1</v>
      </c>
      <c r="AQ15" s="34">
        <f t="shared" si="4"/>
        <v>0</v>
      </c>
      <c r="AR15" s="49">
        <f t="shared" si="5"/>
        <v>1</v>
      </c>
      <c r="AS15" s="32"/>
      <c r="AT15" s="50">
        <f t="shared" si="6"/>
        <v>0</v>
      </c>
      <c r="AU15" s="51">
        <f t="shared" si="7"/>
        <v>0</v>
      </c>
      <c r="AV15" s="52">
        <f t="shared" si="8"/>
        <v>0</v>
      </c>
      <c r="AW15" s="53">
        <f t="shared" si="9"/>
        <v>1</v>
      </c>
      <c r="AX15" s="51">
        <f t="shared" si="10"/>
        <v>0</v>
      </c>
      <c r="AY15" s="40">
        <f t="shared" si="11"/>
        <v>1</v>
      </c>
      <c r="AZ15" s="41">
        <f t="shared" si="12"/>
        <v>1</v>
      </c>
      <c r="BB15" s="219">
        <f t="shared" si="18"/>
        <v>3</v>
      </c>
      <c r="BC15" s="219">
        <f t="shared" si="19"/>
        <v>1</v>
      </c>
      <c r="BD15" s="219">
        <f t="shared" si="20"/>
        <v>0</v>
      </c>
      <c r="BF15" s="33">
        <f t="shared" si="13"/>
        <v>0</v>
      </c>
      <c r="BG15" s="54">
        <f t="shared" si="14"/>
        <v>0</v>
      </c>
      <c r="BH15" s="55">
        <f t="shared" si="15"/>
        <v>0</v>
      </c>
      <c r="BI15" s="49">
        <f t="shared" si="16"/>
        <v>0</v>
      </c>
      <c r="BJ15" s="46">
        <f t="shared" si="17"/>
        <v>0</v>
      </c>
      <c r="BO15" s="136" t="s">
        <v>41</v>
      </c>
      <c r="BQ15" s="191" t="str">
        <f>IFERROR(INDEX($A$7:$A$96,MATCH(6,C$7:C$96,0)),"")</f>
        <v/>
      </c>
      <c r="BR15" s="120" t="str">
        <f>IFERROR(INDEX($A$7:$A$96,MATCH(6,D$7:D$96,0)),"")</f>
        <v/>
      </c>
      <c r="BS15" s="120" t="str">
        <f>IFERROR(INDEX($A$7:$A$96,MATCH(5,E$7:E$96,0)),"")</f>
        <v>Sangaré</v>
      </c>
      <c r="BT15" s="120" t="str">
        <f>IFERROR(INDEX($A$7:$A$96,MATCH(3,F$7:F$96,0)),"")</f>
        <v>Baret</v>
      </c>
      <c r="BU15" s="197" t="str">
        <f>IFERROR(INDEX($A$7:$A$96,MATCH(8,G$7:G$96,0)),"")</f>
        <v/>
      </c>
      <c r="BV15" s="191" t="str">
        <f>IFERROR(INDEX($A$7:$A$96,MATCH(6,H$7:H$96,0)),"")</f>
        <v/>
      </c>
      <c r="BW15" s="120" t="str">
        <f>IFERROR(INDEX($A$7:$A$96,MATCH(6,I$7:I$96,0)),"")</f>
        <v/>
      </c>
      <c r="BX15" s="120" t="str">
        <f>IFERROR(INDEX($A$7:$A$96,MATCH(5,J$7:J$96,0)),"")</f>
        <v/>
      </c>
      <c r="BY15" s="120" t="str">
        <f>IFERROR(INDEX($A$7:$A$96,MATCH(3,K$7:K$96,0)),"")</f>
        <v>Fourcroy</v>
      </c>
      <c r="BZ15" s="197" t="str">
        <f>IFERROR(INDEX($A$7:$A$96,MATCH(8,L$7:L$96,0)),"")</f>
        <v/>
      </c>
      <c r="CA15" s="191" t="str">
        <f>IFERROR(INDEX($A$7:$A$96,MATCH(6,M$7:M$96,0)),"")</f>
        <v/>
      </c>
      <c r="CB15" s="120" t="str">
        <f>IFERROR(INDEX($A$7:$A$96,MATCH(6,N$7:N$96,0)),"")</f>
        <v/>
      </c>
      <c r="CC15" s="120" t="str">
        <f>IFERROR(INDEX($A$7:$A$96,MATCH(5,O$7:O$96,0)),"")</f>
        <v/>
      </c>
      <c r="CD15" s="120" t="str">
        <f>IFERROR(INDEX($A$7:$A$96,MATCH(3,P$7:P$96,0)),"")</f>
        <v/>
      </c>
      <c r="CE15" s="197" t="str">
        <f>IFERROR(INDEX($A$7:$A$96,MATCH(8,Q$7:Q$96,0)),"")</f>
        <v/>
      </c>
      <c r="CF15" s="191" t="str">
        <f>IFERROR(INDEX($A$7:$A$96,MATCH(6,R$7:R$96,0)),"")</f>
        <v/>
      </c>
      <c r="CG15" s="120" t="str">
        <f>IFERROR(INDEX($A$7:$A$96,MATCH(6,S$7:S$96,0)),"")</f>
        <v/>
      </c>
      <c r="CH15" s="120" t="str">
        <f>IFERROR(INDEX($A$7:$A$96,MATCH(5,T$7:T$96,0)),"")</f>
        <v>Tohno.T</v>
      </c>
      <c r="CI15" s="120" t="str">
        <f>IFERROR(INDEX($A$7:$A$96,MATCH(3,U$7:U$96,0)),"")</f>
        <v>Lesbegueries</v>
      </c>
      <c r="CJ15" s="197" t="str">
        <f>IFERROR(INDEX($A$7:$A$96,MATCH(8,V$7:V$96,0)),"")</f>
        <v/>
      </c>
      <c r="CK15" s="191" t="str">
        <f>IFERROR(INDEX($A$7:$A$96,MATCH(6,W$7:W$96,0)),"")</f>
        <v/>
      </c>
      <c r="CL15" s="120" t="str">
        <f>IFERROR(INDEX($A$7:$A$96,MATCH(6,X$7:X$96,0)),"")</f>
        <v/>
      </c>
      <c r="CM15" s="120" t="str">
        <f>IFERROR(INDEX($A$7:$A$96,MATCH(5,Y$7:Y$96,0)),"")</f>
        <v/>
      </c>
      <c r="CN15" s="120" t="str">
        <f>IFERROR(INDEX($A$7:$A$96,MATCH(3,Z$7:Z$96,0)),"")</f>
        <v/>
      </c>
      <c r="CO15" s="143" t="str">
        <f>IFERROR(INDEX($A$7:$A$96,MATCH(8,AA$7:AA$96,0)),"")</f>
        <v/>
      </c>
      <c r="CP15" s="191" t="str">
        <f>IFERROR(INDEX($A$7:$A$96,MATCH(8,AB$7:AB$96,0)),"")</f>
        <v/>
      </c>
      <c r="CQ15" s="143" t="str">
        <f>IFERROR(INDEX($A$7:$A$96,MATCH(8,AC$7:AC$96,0)),"")</f>
        <v/>
      </c>
      <c r="CR15" s="120" t="str">
        <f>IFERROR(INDEX($A$7:$A$96,MATCH(5,AD$7:AD$96,0)),"")</f>
        <v/>
      </c>
      <c r="CS15" s="120" t="str">
        <f>IFERROR(INDEX($A$7:$A$96,MATCH(3,AE$7:AE$96,0)),"")</f>
        <v/>
      </c>
      <c r="CT15" s="197" t="str">
        <f>IFERROR(INDEX($A$7:$A$96,MATCH(8,AF$7:AF$96,0)),"")</f>
        <v/>
      </c>
      <c r="CU15" s="191" t="str">
        <f>IFERROR(INDEX($A$7:$A$96,MATCH(8,AG$7:AG$96,0)),"")</f>
        <v/>
      </c>
      <c r="CV15" s="143" t="str">
        <f>IFERROR(INDEX($A$7:$A$96,MATCH(8,AH$7:AH$96,0)),"")</f>
        <v/>
      </c>
      <c r="CW15" s="120" t="str">
        <f>IFERROR(INDEX($A$7:$A$96,MATCH(5,AI$7:AI$96,0)),"")</f>
        <v>Diantété</v>
      </c>
      <c r="CX15" s="120" t="str">
        <f>IFERROR(INDEX($A$7:$A$96,MATCH(3,AJ$7:AJ$96,0)),"")</f>
        <v>Tohno.T</v>
      </c>
      <c r="CY15" s="120" t="str">
        <f>IFERROR(INDEX($A$7:$A$96,MATCH(8,AK$7:AK$96,0)),"")</f>
        <v/>
      </c>
      <c r="DA15" s="109"/>
      <c r="DB15" s="106" t="s">
        <v>30</v>
      </c>
      <c r="DC15" s="107" t="str">
        <f t="array" ref="DC15:DV19" ca="1">TRANSPOSE(BV29:BZ48)</f>
        <v>Baret</v>
      </c>
      <c r="DD15" s="107" t="str">
        <f ca="1"/>
        <v>Sangaré</v>
      </c>
      <c r="DE15" s="107" t="str">
        <f ca="1"/>
        <v/>
      </c>
      <c r="DF15" s="107" t="str">
        <f ca="1"/>
        <v/>
      </c>
      <c r="DG15" s="107" t="str">
        <f ca="1"/>
        <v/>
      </c>
      <c r="DH15" s="107" t="str">
        <f ca="1"/>
        <v/>
      </c>
      <c r="DI15" s="107" t="str">
        <f ca="1"/>
        <v/>
      </c>
      <c r="DJ15" s="107" t="str">
        <f ca="1"/>
        <v/>
      </c>
      <c r="DK15" s="107" t="str">
        <f ca="1"/>
        <v/>
      </c>
      <c r="DL15" s="107" t="str">
        <f ca="1"/>
        <v/>
      </c>
      <c r="DM15" s="107" t="str">
        <f ca="1"/>
        <v/>
      </c>
      <c r="DN15" s="107" t="str">
        <f ca="1"/>
        <v/>
      </c>
      <c r="DO15" s="107" t="str">
        <f ca="1"/>
        <v/>
      </c>
      <c r="DP15" s="107">
        <f ca="1"/>
        <v>0</v>
      </c>
      <c r="DQ15" s="107">
        <f ca="1"/>
        <v>0</v>
      </c>
      <c r="DR15" s="107">
        <v>0</v>
      </c>
      <c r="DS15" s="107">
        <v>0</v>
      </c>
      <c r="DT15" s="107">
        <v>0</v>
      </c>
      <c r="DU15" s="107">
        <v>0</v>
      </c>
      <c r="DV15" s="107">
        <v>0</v>
      </c>
      <c r="DW15" s="107" t="s">
        <v>25</v>
      </c>
      <c r="DX15" s="102"/>
    </row>
    <row r="16" spans="1:128" ht="15" customHeight="1" x14ac:dyDescent="0.15">
      <c r="A16" s="57" t="s">
        <v>115</v>
      </c>
      <c r="B16" s="58">
        <v>2</v>
      </c>
      <c r="C16" s="47"/>
      <c r="D16" s="47"/>
      <c r="E16" s="47"/>
      <c r="F16" s="47" t="s">
        <v>40</v>
      </c>
      <c r="G16" s="48"/>
      <c r="H16" s="47"/>
      <c r="I16" s="47"/>
      <c r="J16" s="47"/>
      <c r="K16" s="47"/>
      <c r="L16" s="48"/>
      <c r="M16" s="47"/>
      <c r="N16" s="47"/>
      <c r="O16" s="47"/>
      <c r="P16" s="47"/>
      <c r="Q16" s="48"/>
      <c r="R16" s="47"/>
      <c r="S16" s="47"/>
      <c r="T16" s="47"/>
      <c r="U16" s="47"/>
      <c r="V16" s="48"/>
      <c r="W16" s="47"/>
      <c r="X16" s="47"/>
      <c r="Y16" s="47"/>
      <c r="Z16" s="47"/>
      <c r="AA16" s="48"/>
      <c r="AB16" s="47"/>
      <c r="AC16" s="47"/>
      <c r="AD16" s="47"/>
      <c r="AE16" s="47"/>
      <c r="AF16" s="48"/>
      <c r="AG16" s="47"/>
      <c r="AH16" s="47"/>
      <c r="AI16" s="47"/>
      <c r="AJ16" s="47"/>
      <c r="AK16" s="48"/>
      <c r="AL16" s="32"/>
      <c r="AM16" s="33">
        <f t="shared" si="0"/>
        <v>0</v>
      </c>
      <c r="AN16" s="34">
        <f t="shared" si="1"/>
        <v>0</v>
      </c>
      <c r="AO16" s="35">
        <f t="shared" si="2"/>
        <v>0</v>
      </c>
      <c r="AP16" s="35">
        <f t="shared" si="3"/>
        <v>1</v>
      </c>
      <c r="AQ16" s="34">
        <f t="shared" si="4"/>
        <v>0</v>
      </c>
      <c r="AR16" s="49">
        <f t="shared" si="5"/>
        <v>1</v>
      </c>
      <c r="AS16" s="32"/>
      <c r="AT16" s="50">
        <f t="shared" si="6"/>
        <v>0</v>
      </c>
      <c r="AU16" s="51">
        <f t="shared" si="7"/>
        <v>0</v>
      </c>
      <c r="AV16" s="52">
        <f t="shared" si="8"/>
        <v>0</v>
      </c>
      <c r="AW16" s="53">
        <f t="shared" si="9"/>
        <v>0</v>
      </c>
      <c r="AX16" s="51">
        <f t="shared" si="10"/>
        <v>1</v>
      </c>
      <c r="AY16" s="40">
        <f t="shared" si="11"/>
        <v>1</v>
      </c>
      <c r="AZ16" s="41">
        <f t="shared" si="12"/>
        <v>1</v>
      </c>
      <c r="BB16" s="219">
        <f t="shared" si="18"/>
        <v>0</v>
      </c>
      <c r="BC16" s="219">
        <f t="shared" si="19"/>
        <v>0</v>
      </c>
      <c r="BD16" s="219">
        <f t="shared" si="20"/>
        <v>1</v>
      </c>
      <c r="BF16" s="33">
        <f t="shared" si="13"/>
        <v>0</v>
      </c>
      <c r="BG16" s="54">
        <f t="shared" si="14"/>
        <v>0</v>
      </c>
      <c r="BH16" s="55">
        <f t="shared" si="15"/>
        <v>0</v>
      </c>
      <c r="BI16" s="49">
        <f t="shared" si="16"/>
        <v>0</v>
      </c>
      <c r="BJ16" s="46">
        <f t="shared" si="17"/>
        <v>0</v>
      </c>
      <c r="BO16" s="139" t="s">
        <v>42</v>
      </c>
      <c r="BQ16" s="191" t="str">
        <f>IFERROR(INDEX($A$7:$A$96,MATCH(7,C$7:C$96,0)),"")</f>
        <v/>
      </c>
      <c r="BR16" s="120" t="str">
        <f>IFERROR(INDEX($A$7:$A$96,MATCH(7,D$7:D$96,0)),"")</f>
        <v/>
      </c>
      <c r="BS16" s="120" t="str">
        <f>IFERROR(INDEX($A$7:$A$96,MATCH(6,E$7:E$96,0)),"")</f>
        <v>Baret</v>
      </c>
      <c r="BT16" s="120" t="str">
        <f>IFERROR(INDEX($A$7:$A$96,MATCH(4,F$7:F$96,0)),"")</f>
        <v/>
      </c>
      <c r="BU16" s="197" t="str">
        <f>IFERROR(INDEX($A$7:$A$96,MATCH(9,G$7:G$96,0)),"")</f>
        <v/>
      </c>
      <c r="BV16" s="191" t="str">
        <f>IFERROR(INDEX($A$7:$A$96,MATCH(7,H$7:H$96,0)),"")</f>
        <v/>
      </c>
      <c r="BW16" s="120" t="str">
        <f>IFERROR(INDEX($A$7:$A$96,MATCH(7,I$7:I$96,0)),"")</f>
        <v/>
      </c>
      <c r="BX16" s="120" t="str">
        <f>IFERROR(INDEX($A$7:$A$96,MATCH(6,J$7:J$96,0)),"")</f>
        <v/>
      </c>
      <c r="BY16" s="120" t="str">
        <f>IFERROR(INDEX($A$7:$A$96,MATCH(4,K$7:K$96,0)),"")</f>
        <v>Delort</v>
      </c>
      <c r="BZ16" s="197" t="str">
        <f>IFERROR(INDEX($A$7:$A$96,MATCH(9,L$7:L$96,0)),"")</f>
        <v/>
      </c>
      <c r="CA16" s="191" t="str">
        <f>IFERROR(INDEX($A$7:$A$96,MATCH(7,M$7:M$96,0)),"")</f>
        <v/>
      </c>
      <c r="CB16" s="120" t="str">
        <f>IFERROR(INDEX($A$7:$A$96,MATCH(7,N$7:N$96,0)),"")</f>
        <v/>
      </c>
      <c r="CC16" s="120" t="str">
        <f>IFERROR(INDEX($A$7:$A$96,MATCH(6,O$7:O$96,0)),"")</f>
        <v/>
      </c>
      <c r="CD16" s="120" t="str">
        <f>IFERROR(INDEX($A$7:$A$96,MATCH(4,P$7:P$96,0)),"")</f>
        <v/>
      </c>
      <c r="CE16" s="197" t="str">
        <f>IFERROR(INDEX($A$7:$A$96,MATCH(9,Q$7:Q$96,0)),"")</f>
        <v/>
      </c>
      <c r="CF16" s="191" t="str">
        <f>IFERROR(INDEX($A$7:$A$96,MATCH(7,R$7:R$96,0)),"")</f>
        <v/>
      </c>
      <c r="CG16" s="120" t="str">
        <f>IFERROR(INDEX($A$7:$A$96,MATCH(7,S$7:S$96,0)),"")</f>
        <v/>
      </c>
      <c r="CH16" s="120" t="str">
        <f>IFERROR(INDEX($A$7:$A$96,MATCH(6,T$7:T$96,0)),"")</f>
        <v>Lesbegueries</v>
      </c>
      <c r="CI16" s="120" t="str">
        <f>IFERROR(INDEX($A$7:$A$96,MATCH(4,U$7:U$96,0)),"")</f>
        <v>Diantété</v>
      </c>
      <c r="CJ16" s="197" t="str">
        <f>IFERROR(INDEX($A$7:$A$96,MATCH(9,V$7:V$96,0)),"")</f>
        <v/>
      </c>
      <c r="CK16" s="191" t="str">
        <f>IFERROR(INDEX($A$7:$A$96,MATCH(7,W$7:W$96,0)),"")</f>
        <v/>
      </c>
      <c r="CL16" s="120" t="str">
        <f>IFERROR(INDEX($A$7:$A$96,MATCH(7,X$7:X$96,0)),"")</f>
        <v/>
      </c>
      <c r="CM16" s="120" t="str">
        <f>IFERROR(INDEX($A$7:$A$96,MATCH(6,Y$7:Y$96,0)),"")</f>
        <v/>
      </c>
      <c r="CN16" s="120" t="str">
        <f>IFERROR(INDEX($A$7:$A$96,MATCH(4,Z$7:Z$96,0)),"")</f>
        <v/>
      </c>
      <c r="CO16" s="143" t="str">
        <f>IFERROR(INDEX($A$7:$A$96,MATCH(9,AA$7:AA$96,0)),"")</f>
        <v/>
      </c>
      <c r="CP16" s="191" t="str">
        <f>IFERROR(INDEX($A$7:$A$96,MATCH(9,AB$7:AB$96,0)),"")</f>
        <v/>
      </c>
      <c r="CQ16" s="143" t="str">
        <f>IFERROR(INDEX($A$7:$A$96,MATCH(9,AC$7:AC$96,0)),"")</f>
        <v/>
      </c>
      <c r="CR16" s="120" t="str">
        <f>IFERROR(INDEX($A$7:$A$96,MATCH(6,AD$7:AD$96,0)),"")</f>
        <v/>
      </c>
      <c r="CS16" s="120" t="str">
        <f>IFERROR(INDEX($A$7:$A$96,MATCH(4,AE$7:AE$96,0)),"")</f>
        <v/>
      </c>
      <c r="CT16" s="197" t="str">
        <f>IFERROR(INDEX($A$7:$A$96,MATCH(9,AF$7:AF$96,0)),"")</f>
        <v/>
      </c>
      <c r="CU16" s="191" t="str">
        <f>IFERROR(INDEX($A$7:$A$96,MATCH(9,AG$7:AG$96,0)),"")</f>
        <v/>
      </c>
      <c r="CV16" s="143" t="str">
        <f>IFERROR(INDEX($A$7:$A$96,MATCH(9,AH$7:AH$96,0)),"")</f>
        <v/>
      </c>
      <c r="CW16" s="120" t="str">
        <f>IFERROR(INDEX($A$7:$A$96,MATCH(6,AI$7:AI$96,0)),"")</f>
        <v/>
      </c>
      <c r="CX16" s="120" t="str">
        <f>IFERROR(INDEX($A$7:$A$96,MATCH(4,AJ$7:AJ$96,0)),"")</f>
        <v>Diantété</v>
      </c>
      <c r="CY16" s="120" t="str">
        <f>IFERROR(INDEX($A$7:$A$96,MATCH(9,AK$7:AK$96,0)),"")</f>
        <v/>
      </c>
      <c r="DA16" s="109"/>
      <c r="DB16" s="106" t="s">
        <v>31</v>
      </c>
      <c r="DC16" s="107" t="str">
        <f ca="1"/>
        <v>Tohno.T</v>
      </c>
      <c r="DD16" s="107" t="str">
        <f ca="1"/>
        <v>Fourcroy</v>
      </c>
      <c r="DE16" s="107" t="str">
        <f ca="1"/>
        <v>Diaz L</v>
      </c>
      <c r="DF16" s="107" t="str">
        <f ca="1"/>
        <v>Baret</v>
      </c>
      <c r="DG16" s="107" t="str">
        <f ca="1"/>
        <v>Sangaré</v>
      </c>
      <c r="DH16" s="107" t="str">
        <f ca="1"/>
        <v>Delort</v>
      </c>
      <c r="DI16" s="107" t="str">
        <f ca="1"/>
        <v/>
      </c>
      <c r="DJ16" s="107" t="str">
        <f ca="1"/>
        <v/>
      </c>
      <c r="DK16" s="107" t="str">
        <f ca="1"/>
        <v/>
      </c>
      <c r="DL16" s="107" t="str">
        <f ca="1"/>
        <v/>
      </c>
      <c r="DM16" s="107" t="str">
        <f ca="1"/>
        <v/>
      </c>
      <c r="DN16" s="107" t="str">
        <f ca="1"/>
        <v/>
      </c>
      <c r="DO16" s="107" t="str">
        <f ca="1"/>
        <v/>
      </c>
      <c r="DP16" s="107">
        <f ca="1"/>
        <v>0</v>
      </c>
      <c r="DQ16" s="107">
        <f ca="1"/>
        <v>0</v>
      </c>
      <c r="DR16" s="107">
        <v>0</v>
      </c>
      <c r="DS16" s="107">
        <v>0</v>
      </c>
      <c r="DT16" s="107">
        <v>0</v>
      </c>
      <c r="DU16" s="107">
        <v>0</v>
      </c>
      <c r="DV16" s="107">
        <v>0</v>
      </c>
      <c r="DW16" s="107" t="s">
        <v>25</v>
      </c>
      <c r="DX16" s="102"/>
    </row>
    <row r="17" spans="1:128" ht="15" customHeight="1" x14ac:dyDescent="0.15">
      <c r="A17" s="57" t="s">
        <v>92</v>
      </c>
      <c r="B17" s="58">
        <v>4</v>
      </c>
      <c r="C17" s="47"/>
      <c r="D17" s="47"/>
      <c r="E17" s="47"/>
      <c r="F17" s="47"/>
      <c r="G17" s="48"/>
      <c r="H17" s="47"/>
      <c r="I17" s="47"/>
      <c r="J17" s="47"/>
      <c r="K17" s="47"/>
      <c r="L17" s="48"/>
      <c r="M17" s="47"/>
      <c r="N17" s="47"/>
      <c r="O17" s="47"/>
      <c r="P17" s="47">
        <v>1</v>
      </c>
      <c r="Q17" s="48">
        <v>7</v>
      </c>
      <c r="R17" s="47"/>
      <c r="S17" s="47">
        <v>3</v>
      </c>
      <c r="T17" s="47">
        <v>6</v>
      </c>
      <c r="U17" s="47">
        <v>3</v>
      </c>
      <c r="V17" s="48">
        <v>3</v>
      </c>
      <c r="W17" s="47"/>
      <c r="X17" s="47">
        <v>3</v>
      </c>
      <c r="Y17" s="47">
        <v>3</v>
      </c>
      <c r="Z17" s="47"/>
      <c r="AA17" s="48"/>
      <c r="AB17" s="47"/>
      <c r="AC17" s="47"/>
      <c r="AD17" s="47"/>
      <c r="AE17" s="47"/>
      <c r="AF17" s="48"/>
      <c r="AG17" s="47"/>
      <c r="AH17" s="47"/>
      <c r="AI17" s="47"/>
      <c r="AJ17" s="47"/>
      <c r="AK17" s="48"/>
      <c r="AL17" s="32"/>
      <c r="AM17" s="33">
        <f t="shared" si="0"/>
        <v>0</v>
      </c>
      <c r="AN17" s="34">
        <f t="shared" si="1"/>
        <v>0</v>
      </c>
      <c r="AO17" s="35">
        <f t="shared" si="2"/>
        <v>0</v>
      </c>
      <c r="AP17" s="35">
        <f t="shared" si="3"/>
        <v>0</v>
      </c>
      <c r="AQ17" s="34">
        <f t="shared" si="4"/>
        <v>0</v>
      </c>
      <c r="AR17" s="49">
        <f t="shared" si="5"/>
        <v>0</v>
      </c>
      <c r="AS17" s="32"/>
      <c r="AT17" s="50">
        <f t="shared" si="6"/>
        <v>0</v>
      </c>
      <c r="AU17" s="51">
        <f t="shared" si="7"/>
        <v>0</v>
      </c>
      <c r="AV17" s="52">
        <f t="shared" si="8"/>
        <v>0</v>
      </c>
      <c r="AW17" s="53">
        <f t="shared" si="9"/>
        <v>0</v>
      </c>
      <c r="AX17" s="51">
        <f t="shared" si="10"/>
        <v>0</v>
      </c>
      <c r="AY17" s="40">
        <f t="shared" si="11"/>
        <v>0</v>
      </c>
      <c r="AZ17" s="41">
        <f t="shared" si="12"/>
        <v>0</v>
      </c>
      <c r="BA17" s="182" t="s">
        <v>152</v>
      </c>
      <c r="BB17" s="219">
        <f t="shared" si="18"/>
        <v>0</v>
      </c>
      <c r="BC17" s="219">
        <f t="shared" si="19"/>
        <v>0</v>
      </c>
      <c r="BD17" s="219">
        <f t="shared" si="20"/>
        <v>0</v>
      </c>
      <c r="BF17" s="33">
        <f t="shared" si="13"/>
        <v>0</v>
      </c>
      <c r="BG17" s="54">
        <f t="shared" si="14"/>
        <v>0</v>
      </c>
      <c r="BH17" s="55">
        <f t="shared" si="15"/>
        <v>0</v>
      </c>
      <c r="BI17" s="49">
        <f t="shared" si="16"/>
        <v>0</v>
      </c>
      <c r="BJ17" s="46">
        <f t="shared" si="17"/>
        <v>0</v>
      </c>
      <c r="BO17" s="15"/>
      <c r="BQ17" s="191" t="str">
        <f>IFERROR(INDEX($A$7:$A$96,MATCH(8,C$7:C$96,0)),"")</f>
        <v/>
      </c>
      <c r="BR17" s="120" t="str">
        <f>IFERROR(INDEX($A$7:$A$96,MATCH(8,D$7:D$96,0)),"")</f>
        <v/>
      </c>
      <c r="BS17" s="120" t="str">
        <f>IFERROR(INDEX($A$7:$A$96,MATCH(7,E$7:E$96,0)),"")</f>
        <v>Berton</v>
      </c>
      <c r="BT17" s="120" t="str">
        <f>IFERROR(INDEX($A$7:$A$96,MATCH(5,F$7:F$96,0)),"")</f>
        <v/>
      </c>
      <c r="BU17" s="197" t="str">
        <f>IFERROR(INDEX($A$7:$A$96,MATCH(10,G$7:G$96,0)),"")</f>
        <v/>
      </c>
      <c r="BV17" s="191" t="str">
        <f>IFERROR(INDEX($A$7:$A$96,MATCH(8,H$7:H$96,0)),"")</f>
        <v/>
      </c>
      <c r="BW17" s="120" t="str">
        <f>IFERROR(INDEX($A$7:$A$96,MATCH(8,I$7:I$96,0)),"")</f>
        <v/>
      </c>
      <c r="BX17" s="120" t="str">
        <f>IFERROR(INDEX($A$7:$A$96,MATCH(7,J$7:J$96,0)),"")</f>
        <v/>
      </c>
      <c r="BY17" s="120" t="str">
        <f>IFERROR(INDEX($A$7:$A$96,MATCH(5,K$7:K$96,0)),"")</f>
        <v/>
      </c>
      <c r="BZ17" s="197" t="str">
        <f>IFERROR(INDEX($A$7:$A$96,MATCH(10,L$7:L$96,0)),"")</f>
        <v/>
      </c>
      <c r="CA17" s="191" t="str">
        <f>IFERROR(INDEX($A$7:$A$96,MATCH(8,M$7:M$96,0)),"")</f>
        <v/>
      </c>
      <c r="CB17" s="120" t="str">
        <f>IFERROR(INDEX($A$7:$A$96,MATCH(8,N$7:N$96,0)),"")</f>
        <v/>
      </c>
      <c r="CC17" s="120" t="str">
        <f>IFERROR(INDEX($A$7:$A$96,MATCH(7,O$7:O$96,0)),"")</f>
        <v/>
      </c>
      <c r="CD17" s="120" t="str">
        <f>IFERROR(INDEX($A$7:$A$96,MATCH(5,P$7:P$96,0)),"")</f>
        <v/>
      </c>
      <c r="CE17" s="197" t="str">
        <f>IFERROR(INDEX($A$7:$A$96,MATCH(10,Q$7:Q$96,0)),"")</f>
        <v/>
      </c>
      <c r="CF17" s="191" t="str">
        <f>IFERROR(INDEX($A$7:$A$96,MATCH(8,R$7:R$96,0)),"")</f>
        <v/>
      </c>
      <c r="CG17" s="120" t="str">
        <f>IFERROR(INDEX($A$7:$A$96,MATCH(8,S$7:S$96,0)),"")</f>
        <v/>
      </c>
      <c r="CH17" s="120" t="str">
        <f>IFERROR(INDEX($A$7:$A$96,MATCH(7,T$7:T$96,0)),"")</f>
        <v>Baret</v>
      </c>
      <c r="CI17" s="120" t="str">
        <f>IFERROR(INDEX($A$7:$A$96,MATCH(5,U$7:U$96,0)),"")</f>
        <v>Gabelle</v>
      </c>
      <c r="CJ17" s="197" t="str">
        <f>IFERROR(INDEX($A$7:$A$96,MATCH(10,V$7:V$96,0)),"")</f>
        <v/>
      </c>
      <c r="CK17" s="191" t="str">
        <f>IFERROR(INDEX($A$7:$A$96,MATCH(8,W$7:W$96,0)),"")</f>
        <v/>
      </c>
      <c r="CL17" s="120" t="str">
        <f>IFERROR(INDEX($A$7:$A$96,MATCH(8,X$7:X$96,0)),"")</f>
        <v/>
      </c>
      <c r="CM17" s="120" t="str">
        <f>IFERROR(INDEX($A$7:$A$96,MATCH(7,Y$7:Y$96,0)),"")</f>
        <v/>
      </c>
      <c r="CN17" s="120" t="str">
        <f>IFERROR(INDEX($A$7:$A$96,MATCH(5,Z$7:Z$96,0)),"")</f>
        <v/>
      </c>
      <c r="CO17" s="143" t="str">
        <f>IFERROR(INDEX($A$7:$A$96,MATCH(10,AA$7:AA$96,0)),"")</f>
        <v/>
      </c>
      <c r="CP17" s="191" t="str">
        <f>IFERROR(INDEX($A$7:$A$96,MATCH(10,AB$7:AB$96,0)),"")</f>
        <v/>
      </c>
      <c r="CQ17" s="143" t="str">
        <f>IFERROR(INDEX($A$7:$A$96,MATCH(10,AC$7:AC$96,0)),"")</f>
        <v/>
      </c>
      <c r="CR17" s="120" t="str">
        <f>IFERROR(INDEX($A$7:$A$96,MATCH(7,AD$7:AD$96,0)),"")</f>
        <v/>
      </c>
      <c r="CS17" s="120" t="str">
        <f>IFERROR(INDEX($A$7:$A$96,MATCH(5,AE$7:AE$96,0)),"")</f>
        <v/>
      </c>
      <c r="CT17" s="197" t="str">
        <f>IFERROR(INDEX($A$7:$A$96,MATCH(10,AF$7:AF$96,0)),"")</f>
        <v/>
      </c>
      <c r="CU17" s="191" t="str">
        <f>IFERROR(INDEX($A$7:$A$96,MATCH(10,AG$7:AG$96,0)),"")</f>
        <v/>
      </c>
      <c r="CV17" s="143" t="str">
        <f>IFERROR(INDEX($A$7:$A$96,MATCH(10,AH$7:AH$96,0)),"")</f>
        <v/>
      </c>
      <c r="CW17" s="120" t="str">
        <f>IFERROR(INDEX($A$7:$A$96,MATCH(7,AI$7:AI$96,0)),"")</f>
        <v/>
      </c>
      <c r="CX17" s="120" t="str">
        <f>IFERROR(INDEX($A$7:$A$96,MATCH(5,AJ$7:AJ$96,0)),"")</f>
        <v/>
      </c>
      <c r="CY17" s="120" t="str">
        <f>IFERROR(INDEX($A$7:$A$96,MATCH(10,AK$7:AK$96,0)),"")</f>
        <v/>
      </c>
      <c r="DA17" s="109">
        <f>'05'!$J99</f>
        <v>1</v>
      </c>
      <c r="DB17" s="106" t="s">
        <v>32</v>
      </c>
      <c r="DC17" s="112" t="str">
        <v>Fourcroy</v>
      </c>
      <c r="DD17" s="113" t="str">
        <f ca="1"/>
        <v>Delort</v>
      </c>
      <c r="DE17" s="113" t="str">
        <f ca="1"/>
        <v>Tohno.T</v>
      </c>
      <c r="DF17" s="114" t="str">
        <f ca="1"/>
        <v>Sangaré</v>
      </c>
      <c r="DG17" s="107" t="str">
        <f ca="1"/>
        <v>Baret</v>
      </c>
      <c r="DH17" s="107" t="str">
        <f ca="1"/>
        <v/>
      </c>
      <c r="DI17" s="107" t="str">
        <f ca="1"/>
        <v/>
      </c>
      <c r="DJ17" s="107" t="str">
        <f ca="1"/>
        <v/>
      </c>
      <c r="DK17" s="107" t="str">
        <f ca="1"/>
        <v/>
      </c>
      <c r="DL17" s="107" t="str">
        <f ca="1"/>
        <v/>
      </c>
      <c r="DM17" s="107" t="str">
        <f ca="1"/>
        <v/>
      </c>
      <c r="DN17" s="107" t="str">
        <f ca="1"/>
        <v/>
      </c>
      <c r="DO17" s="107" t="str">
        <f ca="1"/>
        <v/>
      </c>
      <c r="DP17" s="107" t="str">
        <f ca="1"/>
        <v/>
      </c>
      <c r="DQ17" s="107" t="str">
        <f ca="1"/>
        <v/>
      </c>
      <c r="DR17" s="107" t="str">
        <f ca="1"/>
        <v/>
      </c>
      <c r="DS17" s="107">
        <f ca="1"/>
        <v>0</v>
      </c>
      <c r="DT17" s="107">
        <f ca="1"/>
        <v>0</v>
      </c>
      <c r="DU17" s="107">
        <v>0</v>
      </c>
      <c r="DV17" s="107">
        <v>0</v>
      </c>
      <c r="DW17" s="107" t="s">
        <v>25</v>
      </c>
      <c r="DX17" s="102"/>
    </row>
    <row r="18" spans="1:128" ht="15" customHeight="1" x14ac:dyDescent="0.15">
      <c r="A18" s="57" t="s">
        <v>105</v>
      </c>
      <c r="B18" s="58">
        <v>2</v>
      </c>
      <c r="C18" s="47" t="s">
        <v>60</v>
      </c>
      <c r="D18" s="47">
        <v>2</v>
      </c>
      <c r="E18" s="47"/>
      <c r="F18" s="47"/>
      <c r="G18" s="48"/>
      <c r="H18" s="47"/>
      <c r="I18" s="47"/>
      <c r="J18" s="47"/>
      <c r="K18" s="47" t="s">
        <v>62</v>
      </c>
      <c r="L18" s="48"/>
      <c r="M18" s="47"/>
      <c r="N18" s="47"/>
      <c r="O18" s="47"/>
      <c r="P18" s="47"/>
      <c r="Q18" s="48"/>
      <c r="R18" s="47"/>
      <c r="S18" s="47"/>
      <c r="T18" s="47"/>
      <c r="U18" s="47">
        <v>1</v>
      </c>
      <c r="V18" s="48"/>
      <c r="W18" s="47"/>
      <c r="X18" s="47"/>
      <c r="Y18" s="47"/>
      <c r="Z18" s="47"/>
      <c r="AA18" s="48"/>
      <c r="AB18" s="47"/>
      <c r="AC18" s="47"/>
      <c r="AD18" s="47"/>
      <c r="AE18" s="47"/>
      <c r="AF18" s="48"/>
      <c r="AG18" s="47"/>
      <c r="AH18" s="47"/>
      <c r="AI18" s="47"/>
      <c r="AJ18" s="47"/>
      <c r="AK18" s="48"/>
      <c r="AL18" s="32"/>
      <c r="AM18" s="33">
        <f t="shared" si="0"/>
        <v>0</v>
      </c>
      <c r="AN18" s="34">
        <f t="shared" si="1"/>
        <v>0</v>
      </c>
      <c r="AO18" s="35">
        <f t="shared" si="2"/>
        <v>0</v>
      </c>
      <c r="AP18" s="35">
        <f t="shared" si="3"/>
        <v>1</v>
      </c>
      <c r="AQ18" s="34">
        <f t="shared" si="4"/>
        <v>0</v>
      </c>
      <c r="AR18" s="49">
        <f t="shared" si="5"/>
        <v>1</v>
      </c>
      <c r="AS18" s="32"/>
      <c r="AT18" s="50">
        <f t="shared" si="6"/>
        <v>0</v>
      </c>
      <c r="AU18" s="51">
        <f t="shared" si="7"/>
        <v>0</v>
      </c>
      <c r="AV18" s="52">
        <f t="shared" si="8"/>
        <v>0</v>
      </c>
      <c r="AW18" s="53">
        <f t="shared" si="9"/>
        <v>1</v>
      </c>
      <c r="AX18" s="51">
        <f t="shared" si="10"/>
        <v>0</v>
      </c>
      <c r="AY18" s="40">
        <f t="shared" si="11"/>
        <v>1</v>
      </c>
      <c r="AZ18" s="41">
        <f t="shared" si="12"/>
        <v>1</v>
      </c>
      <c r="BB18" s="219">
        <f t="shared" si="18"/>
        <v>1</v>
      </c>
      <c r="BC18" s="219">
        <f t="shared" si="19"/>
        <v>1</v>
      </c>
      <c r="BD18" s="219">
        <f t="shared" si="20"/>
        <v>0</v>
      </c>
      <c r="BF18" s="33">
        <f t="shared" si="13"/>
        <v>0</v>
      </c>
      <c r="BG18" s="54">
        <f t="shared" si="14"/>
        <v>0</v>
      </c>
      <c r="BH18" s="55">
        <f t="shared" si="15"/>
        <v>0</v>
      </c>
      <c r="BI18" s="49">
        <f t="shared" si="16"/>
        <v>0</v>
      </c>
      <c r="BJ18" s="46">
        <f t="shared" si="17"/>
        <v>0</v>
      </c>
      <c r="BO18" s="15"/>
      <c r="BQ18" s="191" t="str">
        <f>IFERROR(INDEX($A$7:$A$96,MATCH(9,C$7:C$96,0)),"")</f>
        <v/>
      </c>
      <c r="BR18" s="120" t="str">
        <f>IFERROR(INDEX($A$7:$A$96,MATCH(9,D$7:D$96,0)),"")</f>
        <v/>
      </c>
      <c r="BS18" s="120" t="str">
        <f>IFERROR(INDEX($A$7:$A$96,MATCH(8,E$7:E$96,0)),"")</f>
        <v/>
      </c>
      <c r="BT18" s="120" t="str">
        <f>IFERROR(INDEX($A$7:$A$96,MATCH(6,F$7:F$96,0)),"")</f>
        <v/>
      </c>
      <c r="BU18" s="197" t="str">
        <f>IFERROR(INDEX($A$7:$A$96,MATCH(11,G$7:G$96,0)),"")</f>
        <v/>
      </c>
      <c r="BV18" s="191" t="str">
        <f>IFERROR(INDEX($A$7:$A$96,MATCH(9,H$7:H$96,0)),"")</f>
        <v/>
      </c>
      <c r="BW18" s="120" t="str">
        <f>IFERROR(INDEX($A$7:$A$96,MATCH(9,I$7:I$96,0)),"")</f>
        <v/>
      </c>
      <c r="BX18" s="120" t="str">
        <f>IFERROR(INDEX($A$7:$A$96,MATCH(8,J$7:J$96,0)),"")</f>
        <v/>
      </c>
      <c r="BY18" s="120" t="str">
        <f>IFERROR(INDEX($A$7:$A$96,MATCH(6,K$7:K$96,0)),"")</f>
        <v/>
      </c>
      <c r="BZ18" s="197" t="str">
        <f>IFERROR(INDEX($A$7:$A$96,MATCH(11,L$7:L$96,0)),"")</f>
        <v/>
      </c>
      <c r="CA18" s="191" t="str">
        <f>IFERROR(INDEX($A$7:$A$96,MATCH(9,M$7:M$96,0)),"")</f>
        <v/>
      </c>
      <c r="CB18" s="120" t="str">
        <f>IFERROR(INDEX($A$7:$A$96,MATCH(9,N$7:N$96,0)),"")</f>
        <v/>
      </c>
      <c r="CC18" s="120" t="str">
        <f>IFERROR(INDEX($A$7:$A$96,MATCH(8,O$7:O$96,0)),"")</f>
        <v/>
      </c>
      <c r="CD18" s="120" t="str">
        <f>IFERROR(INDEX($A$7:$A$96,MATCH(6,P$7:P$96,0)),"")</f>
        <v/>
      </c>
      <c r="CE18" s="197" t="str">
        <f>IFERROR(INDEX($A$7:$A$96,MATCH(11,Q$7:Q$96,0)),"")</f>
        <v/>
      </c>
      <c r="CF18" s="191" t="str">
        <f>IFERROR(INDEX($A$7:$A$96,MATCH(9,R$7:R$96,0)),"")</f>
        <v/>
      </c>
      <c r="CG18" s="120" t="str">
        <f>IFERROR(INDEX($A$7:$A$96,MATCH(9,S$7:S$96,0)),"")</f>
        <v/>
      </c>
      <c r="CH18" s="120" t="str">
        <f>IFERROR(INDEX($A$7:$A$96,MATCH(8,T$7:T$96,0)),"")</f>
        <v/>
      </c>
      <c r="CI18" s="120" t="str">
        <f>IFERROR(INDEX($A$7:$A$96,MATCH(6,U$7:U$96,0)),"")</f>
        <v/>
      </c>
      <c r="CJ18" s="197" t="str">
        <f>IFERROR(INDEX($A$7:$A$96,MATCH(11,V$7:V$96,0)),"")</f>
        <v/>
      </c>
      <c r="CK18" s="191" t="str">
        <f>IFERROR(INDEX($A$7:$A$96,MATCH(9,W$7:W$96,0)),"")</f>
        <v/>
      </c>
      <c r="CL18" s="120" t="str">
        <f>IFERROR(INDEX($A$7:$A$96,MATCH(9,X$7:X$96,0)),"")</f>
        <v/>
      </c>
      <c r="CM18" s="120" t="str">
        <f>IFERROR(INDEX($A$7:$A$96,MATCH(8,Y$7:Y$96,0)),"")</f>
        <v/>
      </c>
      <c r="CN18" s="120" t="str">
        <f>IFERROR(INDEX($A$7:$A$96,MATCH(6,Z$7:Z$96,0)),"")</f>
        <v/>
      </c>
      <c r="CO18" s="143" t="str">
        <f>IFERROR(INDEX($A$7:$A$96,MATCH(11,AA$7:AA$96,0)),"")</f>
        <v/>
      </c>
      <c r="CP18" s="191" t="str">
        <f>IFERROR(INDEX($A$7:$A$96,MATCH(11,AB$7:AB$96,0)),"")</f>
        <v/>
      </c>
      <c r="CQ18" s="143" t="str">
        <f>IFERROR(INDEX($A$7:$A$96,MATCH(11,AC$7:AC$96,0)),"")</f>
        <v/>
      </c>
      <c r="CR18" s="120" t="str">
        <f>IFERROR(INDEX($A$7:$A$96,MATCH(8,AD$7:AD$96,0)),"")</f>
        <v/>
      </c>
      <c r="CS18" s="120" t="str">
        <f>IFERROR(INDEX($A$7:$A$96,MATCH(6,AE$7:AE$96,0)),"")</f>
        <v/>
      </c>
      <c r="CT18" s="197" t="str">
        <f>IFERROR(INDEX($A$7:$A$96,MATCH(11,AF$7:AF$96,0)),"")</f>
        <v/>
      </c>
      <c r="CU18" s="191" t="str">
        <f>IFERROR(INDEX($A$7:$A$96,MATCH(11,AG$7:AG$96,0)),"")</f>
        <v/>
      </c>
      <c r="CV18" s="143" t="str">
        <f>IFERROR(INDEX($A$7:$A$96,MATCH(11,AH$7:AH$96,0)),"")</f>
        <v/>
      </c>
      <c r="CW18" s="120" t="str">
        <f>IFERROR(INDEX($A$7:$A$96,MATCH(8,AI$7:AI$96,0)),"")</f>
        <v/>
      </c>
      <c r="CX18" s="120" t="str">
        <f>IFERROR(INDEX($A$7:$A$96,MATCH(6,AJ$7:AJ$96,0)),"")</f>
        <v/>
      </c>
      <c r="CY18" s="120" t="str">
        <f>IFERROR(INDEX($A$7:$A$96,MATCH(11,AK$7:AK$96,0)),"")</f>
        <v/>
      </c>
      <c r="DA18" s="109">
        <f>'05'!$K99</f>
        <v>4</v>
      </c>
      <c r="DB18" s="106" t="s">
        <v>33</v>
      </c>
      <c r="DC18" s="115" t="str">
        <v>Baret</v>
      </c>
      <c r="DD18" s="116" t="str">
        <v>Diantété</v>
      </c>
      <c r="DE18" s="116" t="str">
        <v>Chanseaume</v>
      </c>
      <c r="DF18" s="113" t="str">
        <f ca="1"/>
        <v>Lamalle</v>
      </c>
      <c r="DG18" s="113" t="str">
        <f ca="1"/>
        <v>Jamme</v>
      </c>
      <c r="DH18" s="107" t="str">
        <f ca="1"/>
        <v>Soukiassian</v>
      </c>
      <c r="DI18" s="107" t="str">
        <f ca="1"/>
        <v>Tohno.T</v>
      </c>
      <c r="DJ18" s="107" t="str">
        <f ca="1"/>
        <v>Fourcroy</v>
      </c>
      <c r="DK18" s="107" t="str">
        <f ca="1"/>
        <v>Delort</v>
      </c>
      <c r="DL18" s="107" t="str">
        <f ca="1"/>
        <v/>
      </c>
      <c r="DM18" s="107" t="str">
        <f ca="1"/>
        <v/>
      </c>
      <c r="DN18" s="107" t="str">
        <f ca="1"/>
        <v/>
      </c>
      <c r="DO18" s="107" t="str">
        <f ca="1"/>
        <v/>
      </c>
      <c r="DP18" s="107" t="str">
        <f ca="1"/>
        <v/>
      </c>
      <c r="DQ18" s="107" t="str">
        <f ca="1"/>
        <v/>
      </c>
      <c r="DR18" s="107" t="str">
        <f ca="1"/>
        <v/>
      </c>
      <c r="DS18" s="107" t="str">
        <f ca="1"/>
        <v/>
      </c>
      <c r="DT18" s="107">
        <f ca="1"/>
        <v>0</v>
      </c>
      <c r="DU18" s="107">
        <v>0</v>
      </c>
      <c r="DV18" s="107">
        <v>0</v>
      </c>
      <c r="DW18" s="107" t="s">
        <v>25</v>
      </c>
      <c r="DX18" s="102"/>
    </row>
    <row r="19" spans="1:128" ht="15" customHeight="1" thickBot="1" x14ac:dyDescent="0.2">
      <c r="A19" s="57" t="s">
        <v>127</v>
      </c>
      <c r="B19" s="58">
        <v>2</v>
      </c>
      <c r="C19" s="47">
        <v>2</v>
      </c>
      <c r="D19" s="47">
        <v>5</v>
      </c>
      <c r="E19" s="47">
        <v>5</v>
      </c>
      <c r="F19" s="47"/>
      <c r="G19" s="48"/>
      <c r="H19" s="47">
        <v>1</v>
      </c>
      <c r="I19" s="47">
        <v>4</v>
      </c>
      <c r="J19" s="47">
        <v>2</v>
      </c>
      <c r="K19" s="47"/>
      <c r="L19" s="48"/>
      <c r="M19" s="47">
        <v>1</v>
      </c>
      <c r="N19" s="47">
        <v>2</v>
      </c>
      <c r="O19" s="47">
        <v>3</v>
      </c>
      <c r="P19" s="47"/>
      <c r="Q19" s="48">
        <v>6</v>
      </c>
      <c r="R19" s="47">
        <v>1</v>
      </c>
      <c r="S19" s="47">
        <v>4</v>
      </c>
      <c r="T19" s="47">
        <v>4</v>
      </c>
      <c r="U19" s="47"/>
      <c r="V19" s="48"/>
      <c r="W19" s="47" t="s">
        <v>60</v>
      </c>
      <c r="X19" s="47">
        <v>2</v>
      </c>
      <c r="Y19" s="47">
        <v>1</v>
      </c>
      <c r="Z19" s="47"/>
      <c r="AA19" s="48">
        <v>4</v>
      </c>
      <c r="AB19" s="47" t="s">
        <v>60</v>
      </c>
      <c r="AC19" s="47">
        <v>2</v>
      </c>
      <c r="AD19" s="47">
        <v>4</v>
      </c>
      <c r="AE19" s="47" t="s">
        <v>60</v>
      </c>
      <c r="AF19" s="48">
        <v>1</v>
      </c>
      <c r="AG19" s="47">
        <v>3</v>
      </c>
      <c r="AH19" s="47">
        <v>4</v>
      </c>
      <c r="AI19" s="47">
        <v>2</v>
      </c>
      <c r="AJ19" s="47" t="s">
        <v>62</v>
      </c>
      <c r="AK19" s="48">
        <v>4</v>
      </c>
      <c r="AL19" s="32"/>
      <c r="AM19" s="33">
        <f t="shared" si="0"/>
        <v>0</v>
      </c>
      <c r="AN19" s="34">
        <f t="shared" si="1"/>
        <v>0</v>
      </c>
      <c r="AO19" s="35">
        <f t="shared" si="2"/>
        <v>0</v>
      </c>
      <c r="AP19" s="35">
        <f t="shared" si="3"/>
        <v>1</v>
      </c>
      <c r="AQ19" s="34">
        <f t="shared" si="4"/>
        <v>0</v>
      </c>
      <c r="AR19" s="49">
        <f t="shared" si="5"/>
        <v>1</v>
      </c>
      <c r="AS19" s="32"/>
      <c r="AT19" s="50">
        <f t="shared" si="6"/>
        <v>0</v>
      </c>
      <c r="AU19" s="51">
        <f t="shared" si="7"/>
        <v>0</v>
      </c>
      <c r="AV19" s="52">
        <f t="shared" si="8"/>
        <v>0</v>
      </c>
      <c r="AW19" s="53">
        <f t="shared" si="9"/>
        <v>1</v>
      </c>
      <c r="AX19" s="51">
        <f t="shared" si="10"/>
        <v>0</v>
      </c>
      <c r="AY19" s="40">
        <f t="shared" si="11"/>
        <v>1</v>
      </c>
      <c r="AZ19" s="41">
        <f t="shared" si="12"/>
        <v>1</v>
      </c>
      <c r="BA19" s="59"/>
      <c r="BB19" s="219">
        <f t="shared" si="18"/>
        <v>3</v>
      </c>
      <c r="BC19" s="219">
        <f t="shared" si="19"/>
        <v>1</v>
      </c>
      <c r="BD19" s="219">
        <f t="shared" si="20"/>
        <v>0</v>
      </c>
      <c r="BE19" s="59"/>
      <c r="BF19" s="33">
        <f t="shared" si="13"/>
        <v>0</v>
      </c>
      <c r="BG19" s="54">
        <f t="shared" si="14"/>
        <v>0</v>
      </c>
      <c r="BH19" s="55">
        <f t="shared" si="15"/>
        <v>0</v>
      </c>
      <c r="BI19" s="49">
        <f t="shared" si="16"/>
        <v>0</v>
      </c>
      <c r="BJ19" s="46">
        <f t="shared" si="17"/>
        <v>0</v>
      </c>
      <c r="BK19" s="59"/>
      <c r="BL19" s="59"/>
      <c r="BM19" s="59"/>
      <c r="BO19" s="15"/>
      <c r="BQ19" s="191" t="str">
        <f>IFERROR(INDEX($A$7:$A$96,MATCH(10,C$7:C$96,0)),"")</f>
        <v/>
      </c>
      <c r="BR19" s="120" t="str">
        <f>IFERROR(INDEX($A$7:$A$96,MATCH(10,D$7:D$96,0)),"")</f>
        <v/>
      </c>
      <c r="BS19" s="120" t="str">
        <f>IFERROR(INDEX($A$7:$A$96,MATCH(9,E$7:E$96,0)),"")</f>
        <v/>
      </c>
      <c r="BT19" s="120" t="str">
        <f>IFERROR(INDEX($A$7:$A$96,MATCH(7,F$7:F$96,0)),"")</f>
        <v/>
      </c>
      <c r="BU19" s="198" t="str">
        <f>IFERROR(INDEX($A$7:$A$96,MATCH(12,G$7:G$96,0)),"")</f>
        <v/>
      </c>
      <c r="BV19" s="191" t="str">
        <f>IFERROR(INDEX($A$7:$A$96,MATCH(10,H$7:H$96,0)),"")</f>
        <v/>
      </c>
      <c r="BW19" s="120" t="str">
        <f>IFERROR(INDEX($A$7:$A$96,MATCH(10,I$7:I$96,0)),"")</f>
        <v/>
      </c>
      <c r="BX19" s="120" t="str">
        <f>IFERROR(INDEX($A$7:$A$96,MATCH(9,J$7:J$96,0)),"")</f>
        <v/>
      </c>
      <c r="BY19" s="120" t="str">
        <f>IFERROR(INDEX($A$7:$A$96,MATCH(7,K$7:K$96,0)),"")</f>
        <v/>
      </c>
      <c r="BZ19" s="198" t="str">
        <f>IFERROR(INDEX($A$7:$A$96,MATCH(12,L$7:L$96,0)),"")</f>
        <v/>
      </c>
      <c r="CA19" s="191" t="str">
        <f>IFERROR(INDEX($A$7:$A$96,MATCH(10,M$7:M$96,0)),"")</f>
        <v/>
      </c>
      <c r="CB19" s="120" t="str">
        <f>IFERROR(INDEX($A$7:$A$96,MATCH(10,N$7:N$96,0)),"")</f>
        <v/>
      </c>
      <c r="CC19" s="120" t="str">
        <f>IFERROR(INDEX($A$7:$A$96,MATCH(9,O$7:O$96,0)),"")</f>
        <v/>
      </c>
      <c r="CD19" s="120" t="str">
        <f>IFERROR(INDEX($A$7:$A$96,MATCH(7,P$7:P$96,0)),"")</f>
        <v/>
      </c>
      <c r="CE19" s="198" t="str">
        <f>IFERROR(INDEX($A$7:$A$96,MATCH(12,Q$7:Q$96,0)),"")</f>
        <v/>
      </c>
      <c r="CF19" s="191" t="str">
        <f>IFERROR(INDEX($A$7:$A$96,MATCH(10,R$7:R$96,0)),"")</f>
        <v/>
      </c>
      <c r="CG19" s="120" t="str">
        <f>IFERROR(INDEX($A$7:$A$96,MATCH(10,S$7:S$96,0)),"")</f>
        <v/>
      </c>
      <c r="CH19" s="120" t="str">
        <f>IFERROR(INDEX($A$7:$A$96,MATCH(9,T$7:T$96,0)),"")</f>
        <v/>
      </c>
      <c r="CI19" s="120" t="str">
        <f>IFERROR(INDEX($A$7:$A$96,MATCH(7,U$7:U$96,0)),"")</f>
        <v/>
      </c>
      <c r="CJ19" s="198" t="str">
        <f>IFERROR(INDEX($A$7:$A$96,MATCH(12,V$7:V$96,0)),"")</f>
        <v/>
      </c>
      <c r="CK19" s="191" t="str">
        <f>IFERROR(INDEX($A$7:$A$96,MATCH(10,W$7:W$96,0)),"")</f>
        <v/>
      </c>
      <c r="CL19" s="120" t="str">
        <f>IFERROR(INDEX($A$7:$A$96,MATCH(10,X$7:X$96,0)),"")</f>
        <v/>
      </c>
      <c r="CM19" s="120" t="str">
        <f>IFERROR(INDEX($A$7:$A$96,MATCH(9,Y$7:Y$96,0)),"")</f>
        <v/>
      </c>
      <c r="CN19" s="120" t="str">
        <f>IFERROR(INDEX($A$7:$A$96,MATCH(7,Z$7:Z$96,0)),"")</f>
        <v/>
      </c>
      <c r="CO19" s="144" t="str">
        <f>IFERROR(INDEX($A$7:$A$96,MATCH(12,AA$7:AA$96,0)),"")</f>
        <v/>
      </c>
      <c r="CP19" s="192" t="str">
        <f>IFERROR(INDEX($A$7:$A$96,MATCH(12,AB$7:AB$96,0)),"")</f>
        <v/>
      </c>
      <c r="CQ19" s="144" t="str">
        <f>IFERROR(INDEX($A$7:$A$96,MATCH(12,AC$7:AC$96,0)),"")</f>
        <v/>
      </c>
      <c r="CR19" s="120" t="str">
        <f>IFERROR(INDEX($A$7:$A$96,MATCH(9,AD$7:AD$96,0)),"")</f>
        <v/>
      </c>
      <c r="CS19" s="120" t="str">
        <f>IFERROR(INDEX($A$7:$A$96,MATCH(7,AE$7:AE$96,0)),"")</f>
        <v/>
      </c>
      <c r="CT19" s="198" t="str">
        <f>IFERROR(INDEX($A$7:$A$96,MATCH(12,AF$7:AF$96,0)),"")</f>
        <v/>
      </c>
      <c r="CU19" s="192" t="str">
        <f>IFERROR(INDEX($A$7:$A$96,MATCH(12,AG$7:AG$96,0)),"")</f>
        <v/>
      </c>
      <c r="CV19" s="144" t="str">
        <f>IFERROR(INDEX($A$7:$A$96,MATCH(12,AH$7:AH$96,0)),"")</f>
        <v/>
      </c>
      <c r="CW19" s="120" t="str">
        <f>IFERROR(INDEX($A$7:$A$96,MATCH(9,AI$7:AI$96,0)),"")</f>
        <v/>
      </c>
      <c r="CX19" s="120" t="str">
        <f>IFERROR(INDEX($A$7:$A$96,MATCH(7,AJ$7:AJ$96,0)),"")</f>
        <v/>
      </c>
      <c r="CY19" s="132" t="str">
        <f>IFERROR(INDEX($A$7:$A$96,MATCH(12,AK$7:AK$96,0)),"")</f>
        <v/>
      </c>
      <c r="DA19" s="109"/>
      <c r="DB19" s="106" t="s">
        <v>34</v>
      </c>
      <c r="DC19" s="107" t="str">
        <v>Verdon</v>
      </c>
      <c r="DD19" s="107" t="str">
        <v>Zingarelli</v>
      </c>
      <c r="DE19" s="107" t="str">
        <v>Penichon</v>
      </c>
      <c r="DF19" s="107" t="str">
        <v>Gendre</v>
      </c>
      <c r="DG19" s="107" t="str">
        <v>Jamme</v>
      </c>
      <c r="DH19" s="107" t="str">
        <v>Delort</v>
      </c>
      <c r="DI19" s="107" t="str">
        <v>Baret</v>
      </c>
      <c r="DJ19" s="107" t="str">
        <v>Diantété</v>
      </c>
      <c r="DK19" s="107" t="str">
        <v/>
      </c>
      <c r="DL19" s="107" t="str">
        <v/>
      </c>
      <c r="DM19" s="107" t="str">
        <v/>
      </c>
      <c r="DN19" s="107" t="str">
        <v/>
      </c>
      <c r="DO19" s="107" t="str">
        <v/>
      </c>
      <c r="DP19" s="107">
        <v>0</v>
      </c>
      <c r="DQ19" s="107">
        <v>0</v>
      </c>
      <c r="DR19" s="107">
        <v>0</v>
      </c>
      <c r="DS19" s="107">
        <v>0</v>
      </c>
      <c r="DT19" s="107">
        <v>0</v>
      </c>
      <c r="DU19" s="107">
        <v>0</v>
      </c>
      <c r="DV19" s="107">
        <v>0</v>
      </c>
      <c r="DW19" s="107" t="s">
        <v>25</v>
      </c>
      <c r="DX19" s="102"/>
    </row>
    <row r="20" spans="1:128" ht="15" customHeight="1" x14ac:dyDescent="0.15">
      <c r="A20" s="28" t="s">
        <v>93</v>
      </c>
      <c r="B20" s="29">
        <v>2</v>
      </c>
      <c r="C20" s="47"/>
      <c r="D20" s="47"/>
      <c r="E20" s="47"/>
      <c r="F20" s="47"/>
      <c r="G20" s="48"/>
      <c r="H20" s="47"/>
      <c r="I20" s="47"/>
      <c r="J20" s="47"/>
      <c r="K20" s="47"/>
      <c r="L20" s="48"/>
      <c r="M20" s="47"/>
      <c r="N20" s="47"/>
      <c r="O20" s="47" t="s">
        <v>60</v>
      </c>
      <c r="P20" s="47"/>
      <c r="Q20" s="48"/>
      <c r="R20" s="47"/>
      <c r="S20" s="47"/>
      <c r="T20" s="47" t="s">
        <v>59</v>
      </c>
      <c r="U20" s="47"/>
      <c r="V20" s="48"/>
      <c r="W20" s="47"/>
      <c r="X20" s="47"/>
      <c r="Y20" s="47"/>
      <c r="Z20" s="47"/>
      <c r="AA20" s="48"/>
      <c r="AB20" s="47"/>
      <c r="AC20" s="47"/>
      <c r="AD20" s="47"/>
      <c r="AE20" s="47"/>
      <c r="AF20" s="48"/>
      <c r="AG20" s="47"/>
      <c r="AH20" s="47"/>
      <c r="AI20" s="47"/>
      <c r="AJ20" s="47"/>
      <c r="AK20" s="48"/>
      <c r="AL20" s="32"/>
      <c r="AM20" s="33">
        <f t="shared" si="0"/>
        <v>0</v>
      </c>
      <c r="AN20" s="34">
        <f t="shared" si="1"/>
        <v>0</v>
      </c>
      <c r="AO20" s="35">
        <f t="shared" si="2"/>
        <v>1</v>
      </c>
      <c r="AP20" s="35">
        <f t="shared" si="3"/>
        <v>0</v>
      </c>
      <c r="AQ20" s="34">
        <f t="shared" si="4"/>
        <v>0</v>
      </c>
      <c r="AR20" s="49">
        <f t="shared" si="5"/>
        <v>1</v>
      </c>
      <c r="AS20" s="32"/>
      <c r="AT20" s="50">
        <f t="shared" si="6"/>
        <v>1</v>
      </c>
      <c r="AU20" s="51">
        <f t="shared" si="7"/>
        <v>0</v>
      </c>
      <c r="AV20" s="52">
        <f t="shared" si="8"/>
        <v>1</v>
      </c>
      <c r="AW20" s="53">
        <f t="shared" si="9"/>
        <v>0</v>
      </c>
      <c r="AX20" s="51">
        <f t="shared" si="10"/>
        <v>0</v>
      </c>
      <c r="AY20" s="40">
        <f t="shared" si="11"/>
        <v>0</v>
      </c>
      <c r="AZ20" s="41">
        <f t="shared" si="12"/>
        <v>1</v>
      </c>
      <c r="BB20" s="219">
        <f t="shared" si="18"/>
        <v>1</v>
      </c>
      <c r="BC20" s="219">
        <f t="shared" si="19"/>
        <v>1</v>
      </c>
      <c r="BD20" s="219">
        <f t="shared" si="20"/>
        <v>0</v>
      </c>
      <c r="BF20" s="33">
        <f t="shared" si="13"/>
        <v>0</v>
      </c>
      <c r="BG20" s="54">
        <f t="shared" si="14"/>
        <v>0</v>
      </c>
      <c r="BH20" s="55">
        <f t="shared" si="15"/>
        <v>0</v>
      </c>
      <c r="BI20" s="49">
        <f t="shared" si="16"/>
        <v>0</v>
      </c>
      <c r="BJ20" s="46">
        <f t="shared" si="17"/>
        <v>0</v>
      </c>
      <c r="BO20" s="15"/>
      <c r="BQ20" s="191" t="str">
        <f>IFERROR(INDEX($A$7:$A$96,MATCH(11,C$7:C$96,0)),"")</f>
        <v/>
      </c>
      <c r="BR20" s="120" t="str">
        <f>IFERROR(INDEX($A$7:$A$96,MATCH(11,D$7:D$96,0)),"")</f>
        <v/>
      </c>
      <c r="BS20" s="120" t="str">
        <f>IFERROR(INDEX($A$7:$A$96,MATCH(10,E$7:E$96,0)),"")</f>
        <v/>
      </c>
      <c r="BT20" s="120" t="str">
        <f>IFERROR(INDEX($A$7:$A$96,MATCH(8,F$7:F$96,0)),"")</f>
        <v/>
      </c>
      <c r="BU20" s="202"/>
      <c r="BV20" s="191" t="str">
        <f>IFERROR(INDEX($A$7:$A$96,MATCH(11,H$7:H$96,0)),"")</f>
        <v/>
      </c>
      <c r="BW20" s="120" t="str">
        <f>IFERROR(INDEX($A$7:$A$96,MATCH(11,I$7:I$96,0)),"")</f>
        <v/>
      </c>
      <c r="BX20" s="120" t="str">
        <f>IFERROR(INDEX($A$7:$A$96,MATCH(10,J$7:J$96,0)),"")</f>
        <v/>
      </c>
      <c r="BY20" s="120" t="str">
        <f>IFERROR(INDEX($A$7:$A$96,MATCH(8,K$7:K$96,0)),"")</f>
        <v/>
      </c>
      <c r="BZ20" s="202"/>
      <c r="CA20" s="191" t="str">
        <f>IFERROR(INDEX($A$7:$A$96,MATCH(11,M$7:M$96,0)),"")</f>
        <v/>
      </c>
      <c r="CB20" s="120" t="str">
        <f>IFERROR(INDEX($A$7:$A$96,MATCH(11,N$7:N$96,0)),"")</f>
        <v/>
      </c>
      <c r="CC20" s="120" t="str">
        <f>IFERROR(INDEX($A$7:$A$96,MATCH(10,O$7:O$96,0)),"")</f>
        <v/>
      </c>
      <c r="CD20" s="120" t="str">
        <f>IFERROR(INDEX($A$7:$A$96,MATCH(8,P$7:P$96,0)),"")</f>
        <v/>
      </c>
      <c r="CE20" s="202"/>
      <c r="CF20" s="191" t="str">
        <f>IFERROR(INDEX($A$7:$A$96,MATCH(11,R$7:R$96,0)),"")</f>
        <v/>
      </c>
      <c r="CG20" s="120" t="str">
        <f>IFERROR(INDEX($A$7:$A$96,MATCH(11,S$7:S$96,0)),"")</f>
        <v/>
      </c>
      <c r="CH20" s="120" t="str">
        <f>IFERROR(INDEX($A$7:$A$96,MATCH(10,T$7:T$96,0)),"")</f>
        <v/>
      </c>
      <c r="CI20" s="120" t="str">
        <f>IFERROR(INDEX($A$7:$A$96,MATCH(8,U$7:U$96,0)),"")</f>
        <v/>
      </c>
      <c r="CJ20" s="202"/>
      <c r="CK20" s="191" t="str">
        <f>IFERROR(INDEX($A$7:$A$96,MATCH(11,W$7:W$96,0)),"")</f>
        <v/>
      </c>
      <c r="CL20" s="120" t="str">
        <f>IFERROR(INDEX($A$7:$A$96,MATCH(11,X$7:X$96,0)),"")</f>
        <v/>
      </c>
      <c r="CM20" s="120" t="str">
        <f>IFERROR(INDEX($A$7:$A$96,MATCH(10,Y$7:Y$96,0)),"")</f>
        <v/>
      </c>
      <c r="CN20" s="120" t="str">
        <f>IFERROR(INDEX($A$7:$A$96,MATCH(8,Z$7:Z$96,0)),"")</f>
        <v/>
      </c>
      <c r="CO20" s="186"/>
      <c r="CP20" s="141" t="str">
        <f>IFERROR(INDEX($A$7:$A$96,MATCH(11,AB$7:AB$96,0)),"")</f>
        <v/>
      </c>
      <c r="CQ20" s="141" t="str">
        <f>IFERROR(INDEX($A$7:$A$96,MATCH(11,AC$7:AC$96,0)),"")</f>
        <v/>
      </c>
      <c r="CR20" s="120" t="str">
        <f>IFERROR(INDEX($A$7:$A$96,MATCH(10,AD$7:AD$96,0)),"")</f>
        <v/>
      </c>
      <c r="CS20" s="120" t="str">
        <f>IFERROR(INDEX($A$7:$A$96,MATCH(8,AE$7:AE$96,0)),"")</f>
        <v/>
      </c>
      <c r="CT20" s="15"/>
      <c r="CU20" s="141" t="str">
        <f>IFERROR(INDEX($A$7:$A$96,MATCH(11,AG$7:AG$96,0)),"")</f>
        <v/>
      </c>
      <c r="CV20" s="141" t="str">
        <f>IFERROR(INDEX($A$7:$A$96,MATCH(11,AH$7:AH$96,0)),"")</f>
        <v/>
      </c>
      <c r="CW20" s="120" t="str">
        <f>IFERROR(INDEX($A$7:$A$96,MATCH(10,AI$7:AI$96,0)),"")</f>
        <v/>
      </c>
      <c r="CX20" s="120" t="str">
        <f>IFERROR(INDEX($A$7:$A$96,MATCH(8,AJ$7:AJ$96,0)),"")</f>
        <v/>
      </c>
      <c r="CY20" s="15"/>
      <c r="DA20" s="109"/>
      <c r="DB20" s="108"/>
      <c r="DC20" s="108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2"/>
    </row>
    <row r="21" spans="1:128" ht="15" customHeight="1" thickBot="1" x14ac:dyDescent="0.2">
      <c r="A21" s="57" t="s">
        <v>95</v>
      </c>
      <c r="B21" s="58">
        <v>4</v>
      </c>
      <c r="C21" s="47"/>
      <c r="D21" s="47"/>
      <c r="E21" s="47"/>
      <c r="F21" s="47"/>
      <c r="G21" s="48"/>
      <c r="H21" s="47"/>
      <c r="I21" s="47"/>
      <c r="J21" s="47"/>
      <c r="K21" s="47"/>
      <c r="L21" s="48"/>
      <c r="M21" s="47"/>
      <c r="N21" s="47"/>
      <c r="O21" s="47" t="s">
        <v>59</v>
      </c>
      <c r="P21" s="47"/>
      <c r="Q21" s="48"/>
      <c r="R21" s="47"/>
      <c r="S21" s="47"/>
      <c r="T21" s="47" t="s">
        <v>60</v>
      </c>
      <c r="U21" s="47"/>
      <c r="V21" s="48"/>
      <c r="W21" s="47"/>
      <c r="X21" s="47"/>
      <c r="Y21" s="47"/>
      <c r="Z21" s="47"/>
      <c r="AA21" s="48"/>
      <c r="AB21" s="47"/>
      <c r="AC21" s="47"/>
      <c r="AD21" s="47"/>
      <c r="AE21" s="47"/>
      <c r="AF21" s="48"/>
      <c r="AG21" s="47"/>
      <c r="AH21" s="47"/>
      <c r="AI21" s="47"/>
      <c r="AJ21" s="47"/>
      <c r="AK21" s="48"/>
      <c r="AL21" s="32"/>
      <c r="AM21" s="33">
        <f t="shared" si="0"/>
        <v>0</v>
      </c>
      <c r="AN21" s="34">
        <f t="shared" si="1"/>
        <v>0</v>
      </c>
      <c r="AO21" s="35">
        <f t="shared" si="2"/>
        <v>1</v>
      </c>
      <c r="AP21" s="35">
        <f t="shared" si="3"/>
        <v>0</v>
      </c>
      <c r="AQ21" s="34">
        <f t="shared" si="4"/>
        <v>0</v>
      </c>
      <c r="AR21" s="49">
        <f t="shared" si="5"/>
        <v>1</v>
      </c>
      <c r="AS21" s="32"/>
      <c r="AT21" s="50">
        <f t="shared" si="6"/>
        <v>1</v>
      </c>
      <c r="AU21" s="51">
        <f t="shared" si="7"/>
        <v>0</v>
      </c>
      <c r="AV21" s="52">
        <f t="shared" si="8"/>
        <v>1</v>
      </c>
      <c r="AW21" s="53">
        <f t="shared" si="9"/>
        <v>0</v>
      </c>
      <c r="AX21" s="51">
        <f t="shared" si="10"/>
        <v>0</v>
      </c>
      <c r="AY21" s="40">
        <f t="shared" si="11"/>
        <v>0</v>
      </c>
      <c r="AZ21" s="41">
        <f t="shared" si="12"/>
        <v>1</v>
      </c>
      <c r="BB21" s="219">
        <f t="shared" si="18"/>
        <v>1</v>
      </c>
      <c r="BC21" s="219">
        <f t="shared" si="19"/>
        <v>1</v>
      </c>
      <c r="BD21" s="219">
        <f t="shared" si="20"/>
        <v>0</v>
      </c>
      <c r="BF21" s="33">
        <f t="shared" si="13"/>
        <v>0</v>
      </c>
      <c r="BG21" s="54">
        <f t="shared" si="14"/>
        <v>0</v>
      </c>
      <c r="BH21" s="55">
        <f t="shared" si="15"/>
        <v>0</v>
      </c>
      <c r="BI21" s="49">
        <f t="shared" si="16"/>
        <v>0</v>
      </c>
      <c r="BJ21" s="46">
        <f t="shared" si="17"/>
        <v>0</v>
      </c>
      <c r="BO21" s="15"/>
      <c r="BQ21" s="192" t="str">
        <f>IFERROR(INDEX($A$7:$A$96,MATCH(12,C$7:C$96,0)),"")</f>
        <v/>
      </c>
      <c r="BR21" s="132" t="str">
        <f>IFERROR(INDEX($A$7:$A$96,MATCH(12,D$7:D$96,0)),"")</f>
        <v/>
      </c>
      <c r="BS21" s="120" t="str">
        <f>IFERROR(INDEX($A$7:$A$96,MATCH(11,E$7:E$96,0)),"")</f>
        <v/>
      </c>
      <c r="BT21" s="120" t="str">
        <f>IFERROR(INDEX($A$7:$A$96,MATCH(9,F$7:F$96,0)),"")</f>
        <v/>
      </c>
      <c r="BU21" s="202"/>
      <c r="BV21" s="192" t="str">
        <f>IFERROR(INDEX($A$7:$A$96,MATCH(12,H$7:H$96,0)),"")</f>
        <v/>
      </c>
      <c r="BW21" s="132" t="str">
        <f>IFERROR(INDEX($A$7:$A$96,MATCH(12,I$7:I$96,0)),"")</f>
        <v/>
      </c>
      <c r="BX21" s="120" t="str">
        <f>IFERROR(INDEX($A$7:$A$96,MATCH(11,J$7:J$96,0)),"")</f>
        <v/>
      </c>
      <c r="BY21" s="120" t="str">
        <f>IFERROR(INDEX($A$7:$A$96,MATCH(9,K$7:K$96,0)),"")</f>
        <v/>
      </c>
      <c r="BZ21" s="202"/>
      <c r="CA21" s="192" t="str">
        <f>IFERROR(INDEX($A$7:$A$96,MATCH(12,M$7:M$96,0)),"")</f>
        <v/>
      </c>
      <c r="CB21" s="132" t="str">
        <f>IFERROR(INDEX($A$7:$A$96,MATCH(12,N$7:N$96,0)),"")</f>
        <v/>
      </c>
      <c r="CC21" s="120" t="str">
        <f>IFERROR(INDEX($A$7:$A$96,MATCH(11,O$7:O$96,0)),"")</f>
        <v/>
      </c>
      <c r="CD21" s="120" t="str">
        <f>IFERROR(INDEX($A$7:$A$96,MATCH(9,P$7:P$96,0)),"")</f>
        <v/>
      </c>
      <c r="CE21" s="202"/>
      <c r="CF21" s="192" t="str">
        <f>IFERROR(INDEX($A$7:$A$96,MATCH(12,R$7:R$96,0)),"")</f>
        <v/>
      </c>
      <c r="CG21" s="132" t="str">
        <f>IFERROR(INDEX($A$7:$A$96,MATCH(12,S$7:S$96,0)),"")</f>
        <v/>
      </c>
      <c r="CH21" s="120" t="str">
        <f>IFERROR(INDEX($A$7:$A$96,MATCH(11,T$7:T$96,0)),"")</f>
        <v/>
      </c>
      <c r="CI21" s="120" t="str">
        <f>IFERROR(INDEX($A$7:$A$96,MATCH(9,U$7:U$96,0)),"")</f>
        <v/>
      </c>
      <c r="CJ21" s="202"/>
      <c r="CK21" s="192" t="str">
        <f>IFERROR(INDEX($A$7:$A$96,MATCH(12,W$7:W$96,0)),"")</f>
        <v/>
      </c>
      <c r="CL21" s="132" t="str">
        <f>IFERROR(INDEX($A$7:$A$96,MATCH(12,X$7:X$96,0)),"")</f>
        <v/>
      </c>
      <c r="CM21" s="120" t="str">
        <f>IFERROR(INDEX($A$7:$A$96,MATCH(11,Y$7:Y$96,0)),"")</f>
        <v/>
      </c>
      <c r="CN21" s="120" t="str">
        <f>IFERROR(INDEX($A$7:$A$96,MATCH(9,Z$7:Z$96,0)),"")</f>
        <v/>
      </c>
      <c r="CO21" s="186"/>
      <c r="CP21" s="141" t="str">
        <f>IFERROR(INDEX($A$7:$A$96,MATCH(12,AB$7:AB$96,0)),"")</f>
        <v/>
      </c>
      <c r="CQ21" s="141" t="str">
        <f>IFERROR(INDEX($A$7:$A$96,MATCH(12,AC$7:AC$96,0)),"")</f>
        <v/>
      </c>
      <c r="CR21" s="120" t="str">
        <f>IFERROR(INDEX($A$7:$A$96,MATCH(11,AD$7:AD$96,0)),"")</f>
        <v/>
      </c>
      <c r="CS21" s="120" t="str">
        <f>IFERROR(INDEX($A$7:$A$96,MATCH(9,AE$7:AE$96,0)),"")</f>
        <v/>
      </c>
      <c r="CT21" s="15"/>
      <c r="CU21" s="141" t="str">
        <f>IFERROR(INDEX($A$7:$A$96,MATCH(12,AG$7:AG$96,0)),"")</f>
        <v/>
      </c>
      <c r="CV21" s="141" t="str">
        <f>IFERROR(INDEX($A$7:$A$96,MATCH(12,AH$7:AH$96,0)),"")</f>
        <v/>
      </c>
      <c r="CW21" s="120" t="str">
        <f>IFERROR(INDEX($A$7:$A$96,MATCH(11,AI$7:AI$96,0)),"")</f>
        <v/>
      </c>
      <c r="CX21" s="120" t="str">
        <f>IFERROR(INDEX($A$7:$A$96,MATCH(9,AJ$7:AJ$96,0)),"")</f>
        <v/>
      </c>
      <c r="CY21" s="15"/>
      <c r="DA21" s="109"/>
      <c r="DB21" s="307">
        <f>DB14+1</f>
        <v>43131</v>
      </c>
      <c r="DC21" s="308"/>
      <c r="DD21" s="308"/>
      <c r="DE21" s="308"/>
      <c r="DF21" s="308"/>
      <c r="DG21" s="308"/>
      <c r="DH21" s="308"/>
      <c r="DI21" s="308"/>
      <c r="DJ21" s="308"/>
      <c r="DK21" s="308"/>
      <c r="DL21" s="308"/>
      <c r="DM21" s="308"/>
      <c r="DN21" s="308"/>
      <c r="DO21" s="308"/>
      <c r="DP21" s="308"/>
      <c r="DQ21" s="308"/>
      <c r="DR21" s="308"/>
      <c r="DS21" s="308"/>
      <c r="DT21" s="308"/>
      <c r="DU21" s="308"/>
      <c r="DV21" s="308"/>
      <c r="DW21" s="309"/>
      <c r="DX21" s="102"/>
    </row>
    <row r="22" spans="1:128" ht="15" customHeight="1" x14ac:dyDescent="0.15">
      <c r="A22" s="57" t="s">
        <v>124</v>
      </c>
      <c r="B22" s="58">
        <v>1</v>
      </c>
      <c r="C22" s="47"/>
      <c r="D22" s="47" t="s">
        <v>60</v>
      </c>
      <c r="E22" s="47">
        <v>3</v>
      </c>
      <c r="F22" s="47"/>
      <c r="G22" s="48"/>
      <c r="H22" s="47"/>
      <c r="I22" s="47">
        <v>2</v>
      </c>
      <c r="J22" s="47"/>
      <c r="K22" s="47"/>
      <c r="L22" s="48"/>
      <c r="M22" s="47"/>
      <c r="N22" s="47"/>
      <c r="O22" s="47">
        <v>4</v>
      </c>
      <c r="P22" s="47"/>
      <c r="Q22" s="48"/>
      <c r="R22" s="47"/>
      <c r="S22" s="47">
        <v>1</v>
      </c>
      <c r="T22" s="47"/>
      <c r="U22" s="47"/>
      <c r="V22" s="48"/>
      <c r="W22" s="47"/>
      <c r="X22" s="47" t="s">
        <v>60</v>
      </c>
      <c r="Y22" s="47"/>
      <c r="Z22" s="47"/>
      <c r="AA22" s="48"/>
      <c r="AB22" s="47"/>
      <c r="AC22" s="47"/>
      <c r="AD22" s="47"/>
      <c r="AE22" s="47"/>
      <c r="AF22" s="48"/>
      <c r="AG22" s="47"/>
      <c r="AH22" s="47"/>
      <c r="AI22" s="47"/>
      <c r="AJ22" s="47"/>
      <c r="AK22" s="48"/>
      <c r="AL22" s="32"/>
      <c r="AM22" s="33">
        <f t="shared" si="0"/>
        <v>0</v>
      </c>
      <c r="AN22" s="34">
        <f t="shared" si="1"/>
        <v>0</v>
      </c>
      <c r="AO22" s="35">
        <f t="shared" si="2"/>
        <v>0</v>
      </c>
      <c r="AP22" s="35">
        <f t="shared" si="3"/>
        <v>0</v>
      </c>
      <c r="AQ22" s="34">
        <f t="shared" si="4"/>
        <v>0</v>
      </c>
      <c r="AR22" s="49">
        <f t="shared" si="5"/>
        <v>0</v>
      </c>
      <c r="AS22" s="32"/>
      <c r="AT22" s="50">
        <f t="shared" si="6"/>
        <v>0</v>
      </c>
      <c r="AU22" s="51">
        <f t="shared" si="7"/>
        <v>0</v>
      </c>
      <c r="AV22" s="52">
        <f t="shared" si="8"/>
        <v>0</v>
      </c>
      <c r="AW22" s="53">
        <f t="shared" si="9"/>
        <v>0</v>
      </c>
      <c r="AX22" s="51">
        <f t="shared" si="10"/>
        <v>0</v>
      </c>
      <c r="AY22" s="40">
        <f t="shared" si="11"/>
        <v>0</v>
      </c>
      <c r="AZ22" s="41">
        <f t="shared" si="12"/>
        <v>0</v>
      </c>
      <c r="BB22" s="219">
        <f t="shared" si="18"/>
        <v>2</v>
      </c>
      <c r="BC22" s="219">
        <f t="shared" si="19"/>
        <v>0</v>
      </c>
      <c r="BD22" s="219">
        <f t="shared" si="20"/>
        <v>0</v>
      </c>
      <c r="BF22" s="33">
        <f t="shared" si="13"/>
        <v>0</v>
      </c>
      <c r="BG22" s="54">
        <f t="shared" si="14"/>
        <v>0</v>
      </c>
      <c r="BH22" s="55">
        <f t="shared" si="15"/>
        <v>0</v>
      </c>
      <c r="BI22" s="49">
        <f t="shared" si="16"/>
        <v>0</v>
      </c>
      <c r="BJ22" s="46">
        <f t="shared" si="17"/>
        <v>0</v>
      </c>
      <c r="BO22" s="15"/>
      <c r="BS22" s="120" t="str">
        <f>IFERROR(INDEX($A$7:$A$96,MATCH(12,E$7:E$96,0)),"")</f>
        <v/>
      </c>
      <c r="BT22" s="120" t="str">
        <f>IFERROR(INDEX($A$7:$A$96,MATCH(10,F$7:F$96,0)),"")</f>
        <v/>
      </c>
      <c r="BU22" s="15"/>
      <c r="BX22" s="120" t="str">
        <f>IFERROR(INDEX($A$7:$A$96,MATCH(12,J$7:J$96,0)),"")</f>
        <v/>
      </c>
      <c r="BY22" s="120" t="str">
        <f>IFERROR(INDEX($A$7:$A$96,MATCH(10,K$7:K$96,0)),"")</f>
        <v/>
      </c>
      <c r="BZ22" s="15"/>
      <c r="CC22" s="120" t="str">
        <f>IFERROR(INDEX($A$7:$A$96,MATCH(12,O$7:O$96,0)),"")</f>
        <v/>
      </c>
      <c r="CD22" s="120" t="str">
        <f>IFERROR(INDEX($A$7:$A$96,MATCH(10,P$7:P$96,0)),"")</f>
        <v/>
      </c>
      <c r="CE22" s="15"/>
      <c r="CH22" s="120" t="str">
        <f>IFERROR(INDEX($A$7:$A$96,MATCH(12,T$7:T$96,0)),"")</f>
        <v/>
      </c>
      <c r="CI22" s="120" t="str">
        <f>IFERROR(INDEX($A$7:$A$96,MATCH(10,U$7:U$96,0)),"")</f>
        <v/>
      </c>
      <c r="CJ22" s="15"/>
      <c r="CM22" s="120" t="str">
        <f>IFERROR(INDEX($A$7:$A$96,MATCH(12,Y$7:Y$96,0)),"")</f>
        <v/>
      </c>
      <c r="CN22" s="120" t="str">
        <f>IFERROR(INDEX($A$7:$A$96,MATCH(10,Z$7:Z$96,0)),"")</f>
        <v/>
      </c>
      <c r="CO22" s="15"/>
      <c r="CR22" s="120" t="str">
        <f>IFERROR(INDEX($A$7:$A$96,MATCH(12,AD$7:AD$96,0)),"")</f>
        <v/>
      </c>
      <c r="CS22" s="120" t="str">
        <f>IFERROR(INDEX($A$7:$A$96,MATCH(10,AE$7:AE$96,0)),"")</f>
        <v/>
      </c>
      <c r="CT22" s="15"/>
      <c r="CW22" s="120" t="str">
        <f>IFERROR(INDEX($A$7:$A$96,MATCH(12,AI$7:AI$96,0)),"")</f>
        <v/>
      </c>
      <c r="CX22" s="120" t="str">
        <f>IFERROR(INDEX($A$7:$A$96,MATCH(10,AJ$7:AJ$96,0)),"")</f>
        <v/>
      </c>
      <c r="CY22" s="15"/>
      <c r="DA22" s="109"/>
      <c r="DB22" s="106" t="s">
        <v>30</v>
      </c>
      <c r="DC22" s="107" t="str">
        <f t="array" ref="DC22:DV26" ca="1">TRANSPOSE(CA29:CE48)</f>
        <v>Jamme</v>
      </c>
      <c r="DD22" s="107" t="str">
        <f ca="1"/>
        <v>Sangaré</v>
      </c>
      <c r="DE22" s="107" t="str">
        <f ca="1"/>
        <v/>
      </c>
      <c r="DF22" s="107" t="str">
        <f ca="1"/>
        <v/>
      </c>
      <c r="DG22" s="107" t="str">
        <f ca="1"/>
        <v/>
      </c>
      <c r="DH22" s="107" t="str">
        <f ca="1"/>
        <v/>
      </c>
      <c r="DI22" s="107" t="str">
        <f ca="1"/>
        <v/>
      </c>
      <c r="DJ22" s="107" t="str">
        <f ca="1"/>
        <v/>
      </c>
      <c r="DK22" s="107" t="str">
        <f ca="1"/>
        <v/>
      </c>
      <c r="DL22" s="107" t="str">
        <f ca="1"/>
        <v/>
      </c>
      <c r="DM22" s="107" t="str">
        <f ca="1"/>
        <v/>
      </c>
      <c r="DN22" s="107" t="str">
        <f ca="1"/>
        <v/>
      </c>
      <c r="DO22" s="107" t="str">
        <f ca="1"/>
        <v/>
      </c>
      <c r="DP22" s="107">
        <f ca="1"/>
        <v>0</v>
      </c>
      <c r="DQ22" s="107">
        <f ca="1"/>
        <v>0</v>
      </c>
      <c r="DR22" s="107">
        <v>0</v>
      </c>
      <c r="DS22" s="107">
        <v>0</v>
      </c>
      <c r="DT22" s="107">
        <v>0</v>
      </c>
      <c r="DU22" s="107">
        <v>0</v>
      </c>
      <c r="DV22" s="107">
        <v>0</v>
      </c>
      <c r="DW22" s="107" t="s">
        <v>25</v>
      </c>
      <c r="DX22" s="102"/>
    </row>
    <row r="23" spans="1:128" ht="15" customHeight="1" x14ac:dyDescent="0.15">
      <c r="A23" s="57" t="s">
        <v>132</v>
      </c>
      <c r="B23" s="58">
        <v>2</v>
      </c>
      <c r="C23" s="47"/>
      <c r="D23" s="47"/>
      <c r="E23" s="47"/>
      <c r="F23" s="47"/>
      <c r="G23" s="48"/>
      <c r="H23" s="47"/>
      <c r="I23" s="47"/>
      <c r="J23" s="47"/>
      <c r="K23" s="47"/>
      <c r="L23" s="48"/>
      <c r="M23" s="47"/>
      <c r="N23" s="47"/>
      <c r="O23" s="47"/>
      <c r="P23" s="47"/>
      <c r="Q23" s="48"/>
      <c r="R23" s="47"/>
      <c r="S23" s="47"/>
      <c r="T23" s="47"/>
      <c r="U23" s="47"/>
      <c r="V23" s="48"/>
      <c r="W23" s="47"/>
      <c r="X23" s="47"/>
      <c r="Y23" s="47"/>
      <c r="Z23" s="47"/>
      <c r="AA23" s="48"/>
      <c r="AB23" s="47"/>
      <c r="AC23" s="47" t="s">
        <v>60</v>
      </c>
      <c r="AD23" s="47" t="s">
        <v>61</v>
      </c>
      <c r="AE23" s="47"/>
      <c r="AF23" s="48"/>
      <c r="AG23" s="47"/>
      <c r="AH23" s="47"/>
      <c r="AI23" s="47"/>
      <c r="AJ23" s="47"/>
      <c r="AK23" s="48"/>
      <c r="AL23" s="32"/>
      <c r="AM23" s="33">
        <f t="shared" si="0"/>
        <v>0</v>
      </c>
      <c r="AN23" s="34">
        <f t="shared" si="1"/>
        <v>0</v>
      </c>
      <c r="AO23" s="35">
        <f t="shared" si="2"/>
        <v>1</v>
      </c>
      <c r="AP23" s="35">
        <f t="shared" si="3"/>
        <v>0</v>
      </c>
      <c r="AQ23" s="34">
        <f t="shared" si="4"/>
        <v>0</v>
      </c>
      <c r="AR23" s="49">
        <f t="shared" si="5"/>
        <v>1</v>
      </c>
      <c r="AS23" s="32"/>
      <c r="AT23" s="50">
        <f t="shared" si="6"/>
        <v>1</v>
      </c>
      <c r="AU23" s="51">
        <f t="shared" si="7"/>
        <v>0</v>
      </c>
      <c r="AV23" s="52">
        <f t="shared" si="8"/>
        <v>1</v>
      </c>
      <c r="AW23" s="53">
        <f t="shared" si="9"/>
        <v>0</v>
      </c>
      <c r="AX23" s="51">
        <f t="shared" si="10"/>
        <v>0</v>
      </c>
      <c r="AY23" s="40">
        <f t="shared" si="11"/>
        <v>0</v>
      </c>
      <c r="AZ23" s="41">
        <f t="shared" si="12"/>
        <v>1</v>
      </c>
      <c r="BB23" s="219">
        <f t="shared" si="18"/>
        <v>1</v>
      </c>
      <c r="BC23" s="219">
        <f t="shared" si="19"/>
        <v>1</v>
      </c>
      <c r="BD23" s="219">
        <f t="shared" si="20"/>
        <v>0</v>
      </c>
      <c r="BF23" s="33">
        <f t="shared" si="13"/>
        <v>0</v>
      </c>
      <c r="BG23" s="54">
        <f t="shared" si="14"/>
        <v>0</v>
      </c>
      <c r="BH23" s="55">
        <f t="shared" si="15"/>
        <v>0</v>
      </c>
      <c r="BI23" s="49">
        <f t="shared" si="16"/>
        <v>0</v>
      </c>
      <c r="BJ23" s="46">
        <f t="shared" si="17"/>
        <v>0</v>
      </c>
      <c r="BO23" s="15"/>
      <c r="BS23" s="120" t="str">
        <f>IFERROR(INDEX($A$7:$A$96,MATCH(13,E$7:E$96,0)),"")</f>
        <v/>
      </c>
      <c r="BT23" s="120" t="str">
        <f>IFERROR(INDEX($A$7:$A$96,MATCH(11,F$7:F$96,0)),"")</f>
        <v/>
      </c>
      <c r="BU23" s="15"/>
      <c r="BX23" s="120" t="str">
        <f>IFERROR(INDEX($A$7:$A$96,MATCH(13,J$7:J$96,0)),"")</f>
        <v/>
      </c>
      <c r="BY23" s="120" t="str">
        <f>IFERROR(INDEX($A$7:$A$96,MATCH(11,K$7:K$96,0)),"")</f>
        <v/>
      </c>
      <c r="BZ23" s="15"/>
      <c r="CC23" s="120" t="str">
        <f>IFERROR(INDEX($A$7:$A$96,MATCH(13,O$7:O$96,0)),"")</f>
        <v/>
      </c>
      <c r="CD23" s="120" t="str">
        <f>IFERROR(INDEX($A$7:$A$96,MATCH(11,P$7:P$96,0)),"")</f>
        <v/>
      </c>
      <c r="CE23" s="15"/>
      <c r="CH23" s="120" t="str">
        <f>IFERROR(INDEX($A$7:$A$96,MATCH(13,T$7:T$96,0)),"")</f>
        <v/>
      </c>
      <c r="CI23" s="120" t="str">
        <f>IFERROR(INDEX($A$7:$A$96,MATCH(11,U$7:U$96,0)),"")</f>
        <v/>
      </c>
      <c r="CJ23" s="15"/>
      <c r="CM23" s="120" t="str">
        <f>IFERROR(INDEX($A$7:$A$96,MATCH(13,Y$7:Y$96,0)),"")</f>
        <v/>
      </c>
      <c r="CN23" s="120" t="str">
        <f>IFERROR(INDEX($A$7:$A$96,MATCH(11,Z$7:Z$96,0)),"")</f>
        <v/>
      </c>
      <c r="CO23" s="15"/>
      <c r="CR23" s="120" t="str">
        <f>IFERROR(INDEX($A$7:$A$96,MATCH(13,AD$7:AD$96,0)),"")</f>
        <v/>
      </c>
      <c r="CS23" s="120" t="str">
        <f>IFERROR(INDEX($A$7:$A$96,MATCH(11,AE$7:AE$96,0)),"")</f>
        <v/>
      </c>
      <c r="CT23" s="15"/>
      <c r="CW23" s="120" t="str">
        <f>IFERROR(INDEX($A$7:$A$96,MATCH(13,AI$7:AI$96,0)),"")</f>
        <v/>
      </c>
      <c r="CX23" s="120" t="str">
        <f>IFERROR(INDEX($A$7:$A$96,MATCH(11,AJ$7:AJ$96,0)),"")</f>
        <v/>
      </c>
      <c r="CY23" s="15"/>
      <c r="DA23" s="109"/>
      <c r="DB23" s="106" t="s">
        <v>31</v>
      </c>
      <c r="DC23" s="107" t="str">
        <f ca="1"/>
        <v>Tohno.T</v>
      </c>
      <c r="DD23" s="107" t="str">
        <f ca="1"/>
        <v>Jamme</v>
      </c>
      <c r="DE23" s="107" t="str">
        <f ca="1"/>
        <v>Sangaré</v>
      </c>
      <c r="DF23" s="107" t="str">
        <f ca="1"/>
        <v/>
      </c>
      <c r="DG23" s="107" t="str">
        <f ca="1"/>
        <v/>
      </c>
      <c r="DH23" s="107" t="str">
        <f ca="1"/>
        <v/>
      </c>
      <c r="DI23" s="107" t="str">
        <f ca="1"/>
        <v/>
      </c>
      <c r="DJ23" s="107" t="str">
        <f ca="1"/>
        <v/>
      </c>
      <c r="DK23" s="107" t="str">
        <f ca="1"/>
        <v/>
      </c>
      <c r="DL23" s="107" t="str">
        <f ca="1"/>
        <v/>
      </c>
      <c r="DM23" s="107" t="str">
        <f ca="1"/>
        <v/>
      </c>
      <c r="DN23" s="107" t="str">
        <f ca="1"/>
        <v/>
      </c>
      <c r="DO23" s="107" t="str">
        <f ca="1"/>
        <v/>
      </c>
      <c r="DP23" s="107">
        <f ca="1"/>
        <v>0</v>
      </c>
      <c r="DQ23" s="107">
        <f ca="1"/>
        <v>0</v>
      </c>
      <c r="DR23" s="107">
        <v>0</v>
      </c>
      <c r="DS23" s="107">
        <v>0</v>
      </c>
      <c r="DT23" s="107">
        <v>0</v>
      </c>
      <c r="DU23" s="107">
        <v>0</v>
      </c>
      <c r="DV23" s="107">
        <v>0</v>
      </c>
      <c r="DW23" s="107" t="s">
        <v>25</v>
      </c>
      <c r="DX23" s="102"/>
    </row>
    <row r="24" spans="1:128" ht="15" customHeight="1" thickBot="1" x14ac:dyDescent="0.2">
      <c r="A24" s="57" t="s">
        <v>125</v>
      </c>
      <c r="B24" s="58">
        <v>3</v>
      </c>
      <c r="C24" s="47"/>
      <c r="D24" s="47"/>
      <c r="E24" s="47"/>
      <c r="F24" s="47"/>
      <c r="G24" s="48"/>
      <c r="H24" s="47"/>
      <c r="I24" s="47"/>
      <c r="J24" s="47"/>
      <c r="K24" s="47"/>
      <c r="L24" s="48"/>
      <c r="M24" s="47"/>
      <c r="N24" s="47"/>
      <c r="O24" s="47"/>
      <c r="P24" s="47"/>
      <c r="Q24" s="48"/>
      <c r="R24" s="47"/>
      <c r="S24" s="47"/>
      <c r="T24" s="47"/>
      <c r="U24" s="47"/>
      <c r="V24" s="48"/>
      <c r="W24" s="47"/>
      <c r="X24" s="47"/>
      <c r="Y24" s="47"/>
      <c r="Z24" s="47"/>
      <c r="AA24" s="48"/>
      <c r="AB24" s="47"/>
      <c r="AC24" s="47"/>
      <c r="AD24" s="47"/>
      <c r="AE24" s="47"/>
      <c r="AF24" s="48"/>
      <c r="AG24" s="47"/>
      <c r="AH24" s="47"/>
      <c r="AI24" s="47">
        <v>1</v>
      </c>
      <c r="AJ24" s="47" t="s">
        <v>59</v>
      </c>
      <c r="AK24" s="48"/>
      <c r="AL24" s="32"/>
      <c r="AM24" s="33">
        <f t="shared" si="0"/>
        <v>0</v>
      </c>
      <c r="AN24" s="34">
        <f t="shared" si="1"/>
        <v>0</v>
      </c>
      <c r="AO24" s="35">
        <f t="shared" si="2"/>
        <v>0</v>
      </c>
      <c r="AP24" s="35">
        <f t="shared" si="3"/>
        <v>1</v>
      </c>
      <c r="AQ24" s="34">
        <f t="shared" si="4"/>
        <v>0</v>
      </c>
      <c r="AR24" s="49">
        <f t="shared" si="5"/>
        <v>1</v>
      </c>
      <c r="AS24" s="32"/>
      <c r="AT24" s="50">
        <f t="shared" si="6"/>
        <v>0</v>
      </c>
      <c r="AU24" s="51">
        <f t="shared" si="7"/>
        <v>0</v>
      </c>
      <c r="AV24" s="52">
        <f t="shared" si="8"/>
        <v>0</v>
      </c>
      <c r="AW24" s="53">
        <f t="shared" si="9"/>
        <v>1</v>
      </c>
      <c r="AX24" s="51">
        <f t="shared" si="10"/>
        <v>0</v>
      </c>
      <c r="AY24" s="40">
        <f t="shared" si="11"/>
        <v>1</v>
      </c>
      <c r="AZ24" s="41">
        <f t="shared" si="12"/>
        <v>1</v>
      </c>
      <c r="BA24" s="59"/>
      <c r="BB24" s="219">
        <f t="shared" si="18"/>
        <v>0</v>
      </c>
      <c r="BC24" s="219">
        <f t="shared" si="19"/>
        <v>1</v>
      </c>
      <c r="BD24" s="219">
        <f t="shared" si="20"/>
        <v>0</v>
      </c>
      <c r="BE24" s="59"/>
      <c r="BF24" s="33">
        <f t="shared" si="13"/>
        <v>0</v>
      </c>
      <c r="BG24" s="54">
        <f t="shared" si="14"/>
        <v>0</v>
      </c>
      <c r="BH24" s="55">
        <f t="shared" si="15"/>
        <v>0</v>
      </c>
      <c r="BI24" s="49">
        <f t="shared" si="16"/>
        <v>0</v>
      </c>
      <c r="BJ24" s="46">
        <f t="shared" si="17"/>
        <v>0</v>
      </c>
      <c r="BK24" s="59"/>
      <c r="BL24" s="59"/>
      <c r="BM24" s="59"/>
      <c r="BO24" s="15"/>
      <c r="BS24" s="132" t="str">
        <f>IFERROR(INDEX($A$7:$A$96,MATCH(14,E$7:E$96,0)),"")</f>
        <v/>
      </c>
      <c r="BT24" s="132" t="str">
        <f>IFERROR(INDEX($A$7:$A$96,MATCH(12,F$7:F$96,0)),"")</f>
        <v/>
      </c>
      <c r="BU24" s="15"/>
      <c r="BX24" s="132" t="str">
        <f>IFERROR(INDEX($A$7:$A$96,MATCH(14,J$7:J$96,0)),"")</f>
        <v/>
      </c>
      <c r="BY24" s="132" t="str">
        <f>IFERROR(INDEX($A$7:$A$96,MATCH(12,K$7:K$96,0)),"")</f>
        <v/>
      </c>
      <c r="BZ24" s="15"/>
      <c r="CC24" s="132" t="str">
        <f>IFERROR(INDEX($A$7:$A$96,MATCH(14,O$7:O$96,0)),"")</f>
        <v/>
      </c>
      <c r="CD24" s="132" t="str">
        <f>IFERROR(INDEX($A$7:$A$96,MATCH(12,P$7:P$96,0)),"")</f>
        <v/>
      </c>
      <c r="CE24" s="15"/>
      <c r="CH24" s="132" t="str">
        <f>IFERROR(INDEX($A$7:$A$96,MATCH(14,T$7:T$96,0)),"")</f>
        <v/>
      </c>
      <c r="CI24" s="132" t="str">
        <f>IFERROR(INDEX($A$7:$A$96,MATCH(12,U$7:U$96,0)),"")</f>
        <v/>
      </c>
      <c r="CJ24" s="15"/>
      <c r="CM24" s="132" t="str">
        <f>IFERROR(INDEX($A$7:$A$96,MATCH(14,Y$7:Y$96,0)),"")</f>
        <v/>
      </c>
      <c r="CN24" s="132" t="str">
        <f>IFERROR(INDEX($A$7:$A$96,MATCH(12,Z$7:Z$96,0)),"")</f>
        <v/>
      </c>
      <c r="CO24" s="15"/>
      <c r="CR24" s="132" t="str">
        <f>IFERROR(INDEX($A$7:$A$96,MATCH(14,AD$7:AD$96,0)),"")</f>
        <v/>
      </c>
      <c r="CS24" s="132" t="str">
        <f>IFERROR(INDEX($A$7:$A$96,MATCH(12,AE$7:AE$96,0)),"")</f>
        <v/>
      </c>
      <c r="CT24" s="15"/>
      <c r="CW24" s="132" t="str">
        <f>IFERROR(INDEX($A$7:$A$96,MATCH(14,AI$7:AI$96,0)),"")</f>
        <v/>
      </c>
      <c r="CX24" s="132" t="str">
        <f>IFERROR(INDEX($A$7:$A$96,MATCH(12,AJ$7:AJ$96,0)),"")</f>
        <v/>
      </c>
      <c r="CY24" s="15"/>
      <c r="DA24" s="109">
        <f>'05'!$O99</f>
        <v>1</v>
      </c>
      <c r="DB24" s="106" t="s">
        <v>32</v>
      </c>
      <c r="DC24" s="112" t="str">
        <v>Gonzalez M</v>
      </c>
      <c r="DD24" s="113" t="str">
        <f ca="1"/>
        <v>Lacoste</v>
      </c>
      <c r="DE24" s="113" t="str">
        <f ca="1"/>
        <v>Antoniotti</v>
      </c>
      <c r="DF24" s="114" t="str">
        <f ca="1"/>
        <v>Tohno.T</v>
      </c>
      <c r="DG24" s="107" t="str">
        <f ca="1"/>
        <v>Sangaré</v>
      </c>
      <c r="DH24" s="107" t="str">
        <f ca="1"/>
        <v>Diaz L</v>
      </c>
      <c r="DI24" s="107" t="str">
        <f ca="1"/>
        <v/>
      </c>
      <c r="DJ24" s="107" t="str">
        <f ca="1"/>
        <v/>
      </c>
      <c r="DK24" s="107" t="str">
        <f ca="1"/>
        <v/>
      </c>
      <c r="DL24" s="107" t="str">
        <f ca="1"/>
        <v/>
      </c>
      <c r="DM24" s="107" t="str">
        <f ca="1"/>
        <v/>
      </c>
      <c r="DN24" s="107" t="str">
        <f ca="1"/>
        <v/>
      </c>
      <c r="DO24" s="107" t="str">
        <f ca="1"/>
        <v/>
      </c>
      <c r="DP24" s="107" t="str">
        <f ca="1"/>
        <v/>
      </c>
      <c r="DQ24" s="107" t="str">
        <f ca="1"/>
        <v/>
      </c>
      <c r="DR24" s="107" t="str">
        <f ca="1"/>
        <v/>
      </c>
      <c r="DS24" s="107">
        <f ca="1"/>
        <v>0</v>
      </c>
      <c r="DT24" s="107">
        <f ca="1"/>
        <v>0</v>
      </c>
      <c r="DU24" s="107">
        <v>0</v>
      </c>
      <c r="DV24" s="107">
        <v>0</v>
      </c>
      <c r="DW24" s="107" t="s">
        <v>25</v>
      </c>
      <c r="DX24" s="102"/>
    </row>
    <row r="25" spans="1:128" ht="15" customHeight="1" x14ac:dyDescent="0.15">
      <c r="A25" s="57" t="s">
        <v>91</v>
      </c>
      <c r="B25" s="58">
        <v>3</v>
      </c>
      <c r="C25" s="47"/>
      <c r="D25" s="47">
        <v>1</v>
      </c>
      <c r="E25" s="47" t="s">
        <v>59</v>
      </c>
      <c r="F25" s="47"/>
      <c r="G25" s="48"/>
      <c r="H25" s="47"/>
      <c r="I25" s="47"/>
      <c r="J25" s="47"/>
      <c r="K25" s="47"/>
      <c r="L25" s="48"/>
      <c r="M25" s="47"/>
      <c r="N25" s="47"/>
      <c r="O25" s="47"/>
      <c r="P25" s="47"/>
      <c r="Q25" s="48"/>
      <c r="R25" s="47"/>
      <c r="S25" s="47"/>
      <c r="T25" s="47"/>
      <c r="U25" s="47"/>
      <c r="V25" s="48"/>
      <c r="W25" s="47"/>
      <c r="X25" s="47"/>
      <c r="Y25" s="47"/>
      <c r="Z25" s="47"/>
      <c r="AA25" s="48"/>
      <c r="AB25" s="47"/>
      <c r="AC25" s="47"/>
      <c r="AD25" s="47"/>
      <c r="AE25" s="47"/>
      <c r="AF25" s="48"/>
      <c r="AG25" s="47"/>
      <c r="AH25" s="47"/>
      <c r="AI25" s="47"/>
      <c r="AJ25" s="47"/>
      <c r="AK25" s="48"/>
      <c r="AL25" s="32"/>
      <c r="AM25" s="33">
        <f t="shared" si="0"/>
        <v>0</v>
      </c>
      <c r="AN25" s="34">
        <f t="shared" si="1"/>
        <v>0</v>
      </c>
      <c r="AO25" s="35">
        <f t="shared" si="2"/>
        <v>1</v>
      </c>
      <c r="AP25" s="35">
        <f t="shared" si="3"/>
        <v>0</v>
      </c>
      <c r="AQ25" s="34">
        <f t="shared" si="4"/>
        <v>0</v>
      </c>
      <c r="AR25" s="49">
        <f t="shared" si="5"/>
        <v>1</v>
      </c>
      <c r="AS25" s="32"/>
      <c r="AT25" s="50">
        <f t="shared" si="6"/>
        <v>1</v>
      </c>
      <c r="AU25" s="51">
        <f t="shared" si="7"/>
        <v>0</v>
      </c>
      <c r="AV25" s="52">
        <f t="shared" si="8"/>
        <v>1</v>
      </c>
      <c r="AW25" s="53">
        <f t="shared" si="9"/>
        <v>0</v>
      </c>
      <c r="AX25" s="51">
        <f t="shared" si="10"/>
        <v>0</v>
      </c>
      <c r="AY25" s="40">
        <f t="shared" si="11"/>
        <v>0</v>
      </c>
      <c r="AZ25" s="41">
        <f t="shared" si="12"/>
        <v>1</v>
      </c>
      <c r="BB25" s="219">
        <f t="shared" si="18"/>
        <v>0</v>
      </c>
      <c r="BC25" s="219">
        <f t="shared" si="19"/>
        <v>1</v>
      </c>
      <c r="BD25" s="219">
        <f t="shared" si="20"/>
        <v>0</v>
      </c>
      <c r="BF25" s="33">
        <f t="shared" si="13"/>
        <v>0</v>
      </c>
      <c r="BG25" s="54">
        <f t="shared" si="14"/>
        <v>0</v>
      </c>
      <c r="BH25" s="55">
        <f t="shared" si="15"/>
        <v>0</v>
      </c>
      <c r="BI25" s="49">
        <f t="shared" si="16"/>
        <v>0</v>
      </c>
      <c r="BJ25" s="46">
        <f t="shared" si="17"/>
        <v>0</v>
      </c>
      <c r="DA25" s="109">
        <f>'05'!$P99</f>
        <v>5</v>
      </c>
      <c r="DB25" s="106" t="s">
        <v>33</v>
      </c>
      <c r="DC25" s="115" t="str">
        <v>Labaste</v>
      </c>
      <c r="DD25" s="116" t="str">
        <v>Desmond</v>
      </c>
      <c r="DE25" s="116" t="str">
        <v>Antoniotti</v>
      </c>
      <c r="DF25" s="113" t="str">
        <f ca="1"/>
        <v>Soukiassian</v>
      </c>
      <c r="DG25" s="113" t="str">
        <f ca="1"/>
        <v>Crotti</v>
      </c>
      <c r="DH25" s="107" t="str">
        <f ca="1"/>
        <v>Baret</v>
      </c>
      <c r="DI25" s="107" t="str">
        <f ca="1"/>
        <v>Lesbegueries</v>
      </c>
      <c r="DJ25" s="107" t="str">
        <f ca="1"/>
        <v>Diantété</v>
      </c>
      <c r="DK25" s="107" t="str">
        <f ca="1"/>
        <v/>
      </c>
      <c r="DL25" s="107" t="str">
        <f ca="1"/>
        <v/>
      </c>
      <c r="DM25" s="107" t="str">
        <f ca="1"/>
        <v/>
      </c>
      <c r="DN25" s="107" t="str">
        <f ca="1"/>
        <v/>
      </c>
      <c r="DO25" s="107" t="str">
        <f ca="1"/>
        <v/>
      </c>
      <c r="DP25" s="107" t="str">
        <f ca="1"/>
        <v/>
      </c>
      <c r="DQ25" s="107" t="str">
        <f ca="1"/>
        <v/>
      </c>
      <c r="DR25" s="107" t="str">
        <f ca="1"/>
        <v/>
      </c>
      <c r="DS25" s="107" t="str">
        <f ca="1"/>
        <v/>
      </c>
      <c r="DT25" s="107" t="str">
        <f ca="1"/>
        <v/>
      </c>
      <c r="DU25" s="107">
        <v>0</v>
      </c>
      <c r="DV25" s="107">
        <v>0</v>
      </c>
      <c r="DW25" s="107" t="s">
        <v>25</v>
      </c>
      <c r="DX25" s="102"/>
    </row>
    <row r="26" spans="1:128" ht="15" customHeight="1" thickBot="1" x14ac:dyDescent="0.2">
      <c r="A26" s="28" t="s">
        <v>71</v>
      </c>
      <c r="B26" s="29">
        <v>4</v>
      </c>
      <c r="C26" s="47"/>
      <c r="D26" s="47"/>
      <c r="E26" s="47"/>
      <c r="F26" s="47"/>
      <c r="G26" s="48"/>
      <c r="H26" s="47"/>
      <c r="I26" s="47"/>
      <c r="J26" s="47"/>
      <c r="K26" s="47" t="s">
        <v>40</v>
      </c>
      <c r="L26" s="48"/>
      <c r="M26" s="47"/>
      <c r="N26" s="47"/>
      <c r="O26" s="47"/>
      <c r="P26" s="47"/>
      <c r="Q26" s="48"/>
      <c r="R26" s="47"/>
      <c r="S26" s="47"/>
      <c r="T26" s="47"/>
      <c r="U26" s="47"/>
      <c r="V26" s="48"/>
      <c r="W26" s="47"/>
      <c r="X26" s="47"/>
      <c r="Y26" s="47"/>
      <c r="Z26" s="47"/>
      <c r="AA26" s="48"/>
      <c r="AB26" s="47"/>
      <c r="AC26" s="47"/>
      <c r="AD26" s="47"/>
      <c r="AE26" s="47"/>
      <c r="AF26" s="48"/>
      <c r="AG26" s="47"/>
      <c r="AH26" s="47"/>
      <c r="AI26" s="47"/>
      <c r="AJ26" s="47"/>
      <c r="AK26" s="48"/>
      <c r="AL26" s="32"/>
      <c r="AM26" s="33">
        <f t="shared" si="0"/>
        <v>0</v>
      </c>
      <c r="AN26" s="34">
        <f t="shared" si="1"/>
        <v>0</v>
      </c>
      <c r="AO26" s="35">
        <f t="shared" si="2"/>
        <v>0</v>
      </c>
      <c r="AP26" s="35">
        <f t="shared" si="3"/>
        <v>1</v>
      </c>
      <c r="AQ26" s="34">
        <f t="shared" si="4"/>
        <v>0</v>
      </c>
      <c r="AR26" s="49">
        <f t="shared" si="5"/>
        <v>1</v>
      </c>
      <c r="AS26" s="32"/>
      <c r="AT26" s="50">
        <f t="shared" si="6"/>
        <v>0</v>
      </c>
      <c r="AU26" s="51">
        <f t="shared" si="7"/>
        <v>0</v>
      </c>
      <c r="AV26" s="52">
        <f t="shared" si="8"/>
        <v>0</v>
      </c>
      <c r="AW26" s="53">
        <f t="shared" si="9"/>
        <v>0</v>
      </c>
      <c r="AX26" s="51">
        <f t="shared" si="10"/>
        <v>1</v>
      </c>
      <c r="AY26" s="40">
        <f t="shared" si="11"/>
        <v>1</v>
      </c>
      <c r="AZ26" s="41">
        <f t="shared" si="12"/>
        <v>1</v>
      </c>
      <c r="BB26" s="219">
        <f t="shared" si="18"/>
        <v>0</v>
      </c>
      <c r="BC26" s="219">
        <f t="shared" si="19"/>
        <v>0</v>
      </c>
      <c r="BD26" s="219">
        <f t="shared" si="20"/>
        <v>1</v>
      </c>
      <c r="BF26" s="33">
        <f t="shared" si="13"/>
        <v>0</v>
      </c>
      <c r="BG26" s="54">
        <f t="shared" si="14"/>
        <v>0</v>
      </c>
      <c r="BH26" s="55">
        <f t="shared" si="15"/>
        <v>0</v>
      </c>
      <c r="BI26" s="49">
        <f t="shared" si="16"/>
        <v>0</v>
      </c>
      <c r="BJ26" s="46">
        <f t="shared" si="17"/>
        <v>0</v>
      </c>
      <c r="DA26" s="109"/>
      <c r="DB26" s="106" t="s">
        <v>34</v>
      </c>
      <c r="DC26" s="107" t="str">
        <v>Diantété</v>
      </c>
      <c r="DD26" s="107" t="str">
        <v>Verdon</v>
      </c>
      <c r="DE26" s="107" t="str">
        <v>Gendre</v>
      </c>
      <c r="DF26" s="107" t="str">
        <v>Baret</v>
      </c>
      <c r="DG26" s="107" t="str">
        <v>Labaste</v>
      </c>
      <c r="DH26" s="107" t="str">
        <v>Soukiassian</v>
      </c>
      <c r="DI26" s="107" t="str">
        <v>Sangaré</v>
      </c>
      <c r="DJ26" s="107" t="str">
        <v>Lesbegueries</v>
      </c>
      <c r="DK26" s="107" t="str">
        <v/>
      </c>
      <c r="DL26" s="107" t="str">
        <v/>
      </c>
      <c r="DM26" s="107" t="str">
        <v/>
      </c>
      <c r="DN26" s="107" t="str">
        <v/>
      </c>
      <c r="DO26" s="107" t="str">
        <v/>
      </c>
      <c r="DP26" s="107">
        <v>0</v>
      </c>
      <c r="DQ26" s="107">
        <v>0</v>
      </c>
      <c r="DR26" s="107">
        <v>0</v>
      </c>
      <c r="DS26" s="107">
        <v>0</v>
      </c>
      <c r="DT26" s="107">
        <v>0</v>
      </c>
      <c r="DU26" s="107">
        <v>0</v>
      </c>
      <c r="DV26" s="107">
        <v>0</v>
      </c>
      <c r="DW26" s="107" t="s">
        <v>25</v>
      </c>
      <c r="DX26" s="102"/>
    </row>
    <row r="27" spans="1:128" ht="15" customHeight="1" x14ac:dyDescent="0.15">
      <c r="A27" s="57" t="s">
        <v>97</v>
      </c>
      <c r="B27" s="58">
        <v>1</v>
      </c>
      <c r="C27" s="47"/>
      <c r="D27" s="47"/>
      <c r="E27" s="47"/>
      <c r="F27" s="47"/>
      <c r="G27" s="48"/>
      <c r="H27" s="47"/>
      <c r="I27" s="47"/>
      <c r="J27" s="47"/>
      <c r="K27" s="47"/>
      <c r="L27" s="48"/>
      <c r="M27" s="47"/>
      <c r="N27" s="47"/>
      <c r="O27" s="47"/>
      <c r="P27" s="47" t="s">
        <v>61</v>
      </c>
      <c r="Q27" s="48"/>
      <c r="R27" s="47"/>
      <c r="S27" s="47"/>
      <c r="T27" s="47"/>
      <c r="U27" s="47"/>
      <c r="V27" s="48"/>
      <c r="W27" s="47"/>
      <c r="X27" s="47"/>
      <c r="Y27" s="47"/>
      <c r="Z27" s="47"/>
      <c r="AA27" s="48"/>
      <c r="AB27" s="47"/>
      <c r="AC27" s="47"/>
      <c r="AD27" s="47"/>
      <c r="AE27" s="47"/>
      <c r="AF27" s="48"/>
      <c r="AG27" s="47"/>
      <c r="AH27" s="47"/>
      <c r="AI27" s="47"/>
      <c r="AJ27" s="47"/>
      <c r="AK27" s="48"/>
      <c r="AL27" s="32"/>
      <c r="AM27" s="33">
        <f t="shared" si="0"/>
        <v>0</v>
      </c>
      <c r="AN27" s="34">
        <f t="shared" si="1"/>
        <v>0</v>
      </c>
      <c r="AO27" s="35">
        <f t="shared" si="2"/>
        <v>0</v>
      </c>
      <c r="AP27" s="35">
        <f t="shared" si="3"/>
        <v>1</v>
      </c>
      <c r="AQ27" s="34">
        <f t="shared" si="4"/>
        <v>0</v>
      </c>
      <c r="AR27" s="49">
        <f t="shared" si="5"/>
        <v>1</v>
      </c>
      <c r="AS27" s="32"/>
      <c r="AT27" s="50">
        <f t="shared" si="6"/>
        <v>0</v>
      </c>
      <c r="AU27" s="51">
        <f t="shared" si="7"/>
        <v>0</v>
      </c>
      <c r="AV27" s="52">
        <f t="shared" si="8"/>
        <v>0</v>
      </c>
      <c r="AW27" s="53">
        <f t="shared" si="9"/>
        <v>1</v>
      </c>
      <c r="AX27" s="51">
        <f t="shared" si="10"/>
        <v>0</v>
      </c>
      <c r="AY27" s="40">
        <f t="shared" si="11"/>
        <v>1</v>
      </c>
      <c r="AZ27" s="41">
        <f t="shared" si="12"/>
        <v>1</v>
      </c>
      <c r="BB27" s="219">
        <f t="shared" si="18"/>
        <v>0</v>
      </c>
      <c r="BC27" s="219">
        <f t="shared" si="19"/>
        <v>1</v>
      </c>
      <c r="BD27" s="219">
        <f t="shared" si="20"/>
        <v>0</v>
      </c>
      <c r="BF27" s="33">
        <f t="shared" si="13"/>
        <v>0</v>
      </c>
      <c r="BG27" s="54">
        <f t="shared" si="14"/>
        <v>0</v>
      </c>
      <c r="BH27" s="55">
        <f t="shared" si="15"/>
        <v>0</v>
      </c>
      <c r="BI27" s="49">
        <f t="shared" si="16"/>
        <v>0</v>
      </c>
      <c r="BJ27" s="46">
        <f t="shared" si="17"/>
        <v>0</v>
      </c>
      <c r="BQ27" s="188" t="s">
        <v>8</v>
      </c>
      <c r="BR27" s="100" t="s">
        <v>9</v>
      </c>
      <c r="BS27" s="100" t="s">
        <v>10</v>
      </c>
      <c r="BT27" s="100" t="s">
        <v>11</v>
      </c>
      <c r="BU27" s="194" t="s">
        <v>12</v>
      </c>
      <c r="BV27" s="188" t="s">
        <v>8</v>
      </c>
      <c r="BW27" s="100" t="s">
        <v>9</v>
      </c>
      <c r="BX27" s="100" t="s">
        <v>10</v>
      </c>
      <c r="BY27" s="100" t="s">
        <v>11</v>
      </c>
      <c r="BZ27" s="194" t="s">
        <v>12</v>
      </c>
      <c r="CA27" s="188" t="s">
        <v>8</v>
      </c>
      <c r="CB27" s="100" t="s">
        <v>9</v>
      </c>
      <c r="CC27" s="100" t="s">
        <v>10</v>
      </c>
      <c r="CD27" s="100" t="s">
        <v>11</v>
      </c>
      <c r="CE27" s="194" t="s">
        <v>12</v>
      </c>
      <c r="CF27" s="188" t="s">
        <v>8</v>
      </c>
      <c r="CG27" s="100" t="s">
        <v>9</v>
      </c>
      <c r="CH27" s="100" t="s">
        <v>10</v>
      </c>
      <c r="CI27" s="100" t="s">
        <v>11</v>
      </c>
      <c r="CJ27" s="194" t="s">
        <v>12</v>
      </c>
      <c r="CK27" s="188" t="s">
        <v>8</v>
      </c>
      <c r="CL27" s="100" t="s">
        <v>9</v>
      </c>
      <c r="CM27" s="100" t="s">
        <v>10</v>
      </c>
      <c r="CN27" s="100" t="s">
        <v>11</v>
      </c>
      <c r="CO27" s="183" t="s">
        <v>12</v>
      </c>
      <c r="CP27" s="188" t="s">
        <v>8</v>
      </c>
      <c r="CQ27" s="100" t="s">
        <v>9</v>
      </c>
      <c r="CR27" s="100" t="s">
        <v>10</v>
      </c>
      <c r="CS27" s="100" t="s">
        <v>11</v>
      </c>
      <c r="CT27" s="194" t="s">
        <v>12</v>
      </c>
      <c r="CU27" s="188" t="s">
        <v>8</v>
      </c>
      <c r="CV27" s="100" t="s">
        <v>9</v>
      </c>
      <c r="CW27" s="100" t="s">
        <v>10</v>
      </c>
      <c r="CX27" s="100" t="s">
        <v>11</v>
      </c>
      <c r="CY27" s="100" t="s">
        <v>12</v>
      </c>
      <c r="DA27" s="109"/>
      <c r="DB27" s="108"/>
      <c r="DC27" s="108"/>
      <c r="DD27" s="108"/>
      <c r="DE27" s="108"/>
      <c r="DF27" s="108"/>
      <c r="DG27" s="108"/>
      <c r="DH27" s="108"/>
      <c r="DI27" s="108"/>
      <c r="DJ27" s="108"/>
      <c r="DK27" s="108"/>
      <c r="DL27" s="108"/>
      <c r="DM27" s="108"/>
      <c r="DN27" s="108"/>
      <c r="DO27" s="108"/>
      <c r="DP27" s="108"/>
      <c r="DQ27" s="108"/>
      <c r="DR27" s="108"/>
      <c r="DS27" s="108"/>
      <c r="DT27" s="108"/>
      <c r="DU27" s="108"/>
      <c r="DV27" s="108"/>
      <c r="DW27" s="108"/>
      <c r="DX27" s="102"/>
    </row>
    <row r="28" spans="1:128" ht="15" customHeight="1" thickBot="1" x14ac:dyDescent="0.2">
      <c r="A28" s="28" t="s">
        <v>112</v>
      </c>
      <c r="B28" s="29">
        <v>1</v>
      </c>
      <c r="C28" s="47"/>
      <c r="D28" s="47"/>
      <c r="E28" s="47"/>
      <c r="F28" s="47"/>
      <c r="G28" s="48"/>
      <c r="H28" s="47"/>
      <c r="I28" s="47"/>
      <c r="J28" s="47"/>
      <c r="K28" s="47"/>
      <c r="L28" s="48"/>
      <c r="M28" s="47"/>
      <c r="N28" s="47"/>
      <c r="O28" s="47"/>
      <c r="P28" s="47"/>
      <c r="Q28" s="48"/>
      <c r="R28" s="47"/>
      <c r="S28" s="47"/>
      <c r="T28" s="47"/>
      <c r="U28" s="47"/>
      <c r="V28" s="48"/>
      <c r="W28" s="47"/>
      <c r="X28" s="47"/>
      <c r="Y28" s="47"/>
      <c r="Z28" s="47"/>
      <c r="AA28" s="48"/>
      <c r="AB28" s="47"/>
      <c r="AC28" s="47"/>
      <c r="AD28" s="47"/>
      <c r="AE28" s="47"/>
      <c r="AF28" s="48"/>
      <c r="AG28" s="47"/>
      <c r="AH28" s="47"/>
      <c r="AI28" s="47" t="s">
        <v>59</v>
      </c>
      <c r="AJ28" s="47"/>
      <c r="AK28" s="48"/>
      <c r="AL28" s="32"/>
      <c r="AM28" s="33">
        <f t="shared" si="0"/>
        <v>0</v>
      </c>
      <c r="AN28" s="34">
        <f t="shared" si="1"/>
        <v>0</v>
      </c>
      <c r="AO28" s="35">
        <f t="shared" si="2"/>
        <v>1</v>
      </c>
      <c r="AP28" s="35">
        <f t="shared" si="3"/>
        <v>0</v>
      </c>
      <c r="AQ28" s="34">
        <f t="shared" si="4"/>
        <v>0</v>
      </c>
      <c r="AR28" s="49">
        <f t="shared" si="5"/>
        <v>1</v>
      </c>
      <c r="AS28" s="32"/>
      <c r="AT28" s="50">
        <f t="shared" si="6"/>
        <v>1</v>
      </c>
      <c r="AU28" s="51">
        <f t="shared" si="7"/>
        <v>0</v>
      </c>
      <c r="AV28" s="52">
        <f t="shared" si="8"/>
        <v>1</v>
      </c>
      <c r="AW28" s="53">
        <f t="shared" si="9"/>
        <v>0</v>
      </c>
      <c r="AX28" s="51">
        <f t="shared" si="10"/>
        <v>0</v>
      </c>
      <c r="AY28" s="40">
        <f t="shared" si="11"/>
        <v>0</v>
      </c>
      <c r="AZ28" s="41">
        <f t="shared" si="12"/>
        <v>1</v>
      </c>
      <c r="BA28" s="56"/>
      <c r="BB28" s="219">
        <f t="shared" si="18"/>
        <v>0</v>
      </c>
      <c r="BC28" s="219">
        <f t="shared" si="19"/>
        <v>1</v>
      </c>
      <c r="BD28" s="219">
        <f t="shared" si="20"/>
        <v>0</v>
      </c>
      <c r="BE28" s="56"/>
      <c r="BF28" s="33">
        <f t="shared" si="13"/>
        <v>0</v>
      </c>
      <c r="BG28" s="54">
        <f t="shared" si="14"/>
        <v>0</v>
      </c>
      <c r="BH28" s="55">
        <f t="shared" si="15"/>
        <v>0</v>
      </c>
      <c r="BI28" s="49">
        <f t="shared" si="16"/>
        <v>0</v>
      </c>
      <c r="BJ28" s="46">
        <f t="shared" si="17"/>
        <v>0</v>
      </c>
      <c r="BK28" s="56"/>
      <c r="BL28" s="56"/>
      <c r="BM28" s="56"/>
      <c r="BQ28" s="189" t="s">
        <v>9</v>
      </c>
      <c r="BR28" s="101" t="s">
        <v>10</v>
      </c>
      <c r="BS28" s="101" t="s">
        <v>11</v>
      </c>
      <c r="BT28" s="101" t="s">
        <v>12</v>
      </c>
      <c r="BU28" s="195" t="s">
        <v>8</v>
      </c>
      <c r="BV28" s="189" t="s">
        <v>9</v>
      </c>
      <c r="BW28" s="101" t="s">
        <v>10</v>
      </c>
      <c r="BX28" s="101" t="s">
        <v>11</v>
      </c>
      <c r="BY28" s="101" t="s">
        <v>12</v>
      </c>
      <c r="BZ28" s="195" t="s">
        <v>8</v>
      </c>
      <c r="CA28" s="189" t="s">
        <v>9</v>
      </c>
      <c r="CB28" s="101" t="s">
        <v>10</v>
      </c>
      <c r="CC28" s="101" t="s">
        <v>11</v>
      </c>
      <c r="CD28" s="101" t="s">
        <v>12</v>
      </c>
      <c r="CE28" s="195" t="s">
        <v>8</v>
      </c>
      <c r="CF28" s="189" t="s">
        <v>9</v>
      </c>
      <c r="CG28" s="101" t="s">
        <v>10</v>
      </c>
      <c r="CH28" s="101" t="s">
        <v>11</v>
      </c>
      <c r="CI28" s="101" t="s">
        <v>12</v>
      </c>
      <c r="CJ28" s="195" t="s">
        <v>8</v>
      </c>
      <c r="CK28" s="189" t="s">
        <v>9</v>
      </c>
      <c r="CL28" s="101" t="s">
        <v>10</v>
      </c>
      <c r="CM28" s="101" t="s">
        <v>11</v>
      </c>
      <c r="CN28" s="101" t="s">
        <v>12</v>
      </c>
      <c r="CO28" s="184" t="s">
        <v>8</v>
      </c>
      <c r="CP28" s="189" t="s">
        <v>9</v>
      </c>
      <c r="CQ28" s="101" t="s">
        <v>10</v>
      </c>
      <c r="CR28" s="101" t="s">
        <v>11</v>
      </c>
      <c r="CS28" s="101" t="s">
        <v>12</v>
      </c>
      <c r="CT28" s="195" t="s">
        <v>8</v>
      </c>
      <c r="CU28" s="189" t="s">
        <v>9</v>
      </c>
      <c r="CV28" s="101" t="s">
        <v>10</v>
      </c>
      <c r="CW28" s="101" t="s">
        <v>11</v>
      </c>
      <c r="CX28" s="101" t="s">
        <v>12</v>
      </c>
      <c r="CY28" s="101" t="s">
        <v>8</v>
      </c>
      <c r="DA28" s="109"/>
      <c r="DB28" s="307">
        <f>DB21+1</f>
        <v>43132</v>
      </c>
      <c r="DC28" s="308"/>
      <c r="DD28" s="308"/>
      <c r="DE28" s="308"/>
      <c r="DF28" s="308"/>
      <c r="DG28" s="308"/>
      <c r="DH28" s="308"/>
      <c r="DI28" s="308"/>
      <c r="DJ28" s="308"/>
      <c r="DK28" s="308"/>
      <c r="DL28" s="308"/>
      <c r="DM28" s="308"/>
      <c r="DN28" s="308"/>
      <c r="DO28" s="308"/>
      <c r="DP28" s="308"/>
      <c r="DQ28" s="308"/>
      <c r="DR28" s="308"/>
      <c r="DS28" s="308"/>
      <c r="DT28" s="308"/>
      <c r="DU28" s="308"/>
      <c r="DV28" s="308"/>
      <c r="DW28" s="309"/>
      <c r="DX28" s="102"/>
    </row>
    <row r="29" spans="1:128" ht="15" customHeight="1" x14ac:dyDescent="0.2">
      <c r="A29" s="57" t="s">
        <v>111</v>
      </c>
      <c r="B29" s="58">
        <v>3</v>
      </c>
      <c r="C29" s="47"/>
      <c r="D29" s="47"/>
      <c r="E29" s="47"/>
      <c r="F29" s="47"/>
      <c r="G29" s="48"/>
      <c r="H29" s="47"/>
      <c r="I29" s="47"/>
      <c r="J29" s="47"/>
      <c r="K29" s="47"/>
      <c r="L29" s="48"/>
      <c r="M29" s="47"/>
      <c r="N29" s="47"/>
      <c r="O29" s="47"/>
      <c r="P29" s="47"/>
      <c r="Q29" s="48"/>
      <c r="R29" s="47"/>
      <c r="S29" s="47" t="s">
        <v>60</v>
      </c>
      <c r="T29" s="47">
        <v>1</v>
      </c>
      <c r="U29" s="47"/>
      <c r="V29" s="48"/>
      <c r="W29" s="47"/>
      <c r="X29" s="47"/>
      <c r="Y29" s="47"/>
      <c r="Z29" s="47"/>
      <c r="AA29" s="48"/>
      <c r="AB29" s="47"/>
      <c r="AC29" s="47"/>
      <c r="AD29" s="47"/>
      <c r="AE29" s="47"/>
      <c r="AF29" s="48"/>
      <c r="AG29" s="47"/>
      <c r="AH29" s="47"/>
      <c r="AI29" s="47"/>
      <c r="AJ29" s="47"/>
      <c r="AK29" s="48"/>
      <c r="AL29" s="32"/>
      <c r="AM29" s="33">
        <f t="shared" si="0"/>
        <v>0</v>
      </c>
      <c r="AN29" s="34">
        <f t="shared" si="1"/>
        <v>0</v>
      </c>
      <c r="AO29" s="35">
        <f t="shared" si="2"/>
        <v>0</v>
      </c>
      <c r="AP29" s="35">
        <f t="shared" si="3"/>
        <v>0</v>
      </c>
      <c r="AQ29" s="34">
        <f t="shared" si="4"/>
        <v>0</v>
      </c>
      <c r="AR29" s="49">
        <f t="shared" si="5"/>
        <v>0</v>
      </c>
      <c r="AS29" s="32"/>
      <c r="AT29" s="50">
        <f t="shared" si="6"/>
        <v>0</v>
      </c>
      <c r="AU29" s="51">
        <f t="shared" si="7"/>
        <v>0</v>
      </c>
      <c r="AV29" s="60">
        <f t="shared" si="8"/>
        <v>0</v>
      </c>
      <c r="AW29" s="53">
        <f t="shared" si="9"/>
        <v>0</v>
      </c>
      <c r="AX29" s="51">
        <f t="shared" si="10"/>
        <v>0</v>
      </c>
      <c r="AY29" s="40">
        <f t="shared" si="11"/>
        <v>0</v>
      </c>
      <c r="AZ29" s="41">
        <f t="shared" si="12"/>
        <v>0</v>
      </c>
      <c r="BB29" s="219">
        <f t="shared" si="18"/>
        <v>1</v>
      </c>
      <c r="BC29" s="219">
        <f t="shared" si="19"/>
        <v>0</v>
      </c>
      <c r="BD29" s="219">
        <f t="shared" si="20"/>
        <v>0</v>
      </c>
      <c r="BF29" s="33">
        <f t="shared" si="13"/>
        <v>0</v>
      </c>
      <c r="BG29" s="54">
        <f t="shared" si="14"/>
        <v>0</v>
      </c>
      <c r="BH29" s="55">
        <f t="shared" si="15"/>
        <v>0</v>
      </c>
      <c r="BI29" s="49">
        <f t="shared" si="16"/>
        <v>0</v>
      </c>
      <c r="BJ29" s="46">
        <f t="shared" si="17"/>
        <v>0</v>
      </c>
      <c r="BO29" s="15"/>
      <c r="BP29" s="97"/>
      <c r="BQ29" s="204" t="str">
        <f t="shared" ref="BQ29:BR43" ca="1" si="21">IF($BO$5="BI",BQ7,OFFSET(BQ7,2,0))</f>
        <v>Chanseaume</v>
      </c>
      <c r="BR29" s="205" t="str">
        <f t="shared" ca="1" si="21"/>
        <v>Diaz L</v>
      </c>
      <c r="BS29" s="133" t="str">
        <f>IFERROR(INDEX($A$7:$A$96,MATCH("V1",E$7:E$96,0)),"")</f>
        <v>Parszevski</v>
      </c>
      <c r="BT29" s="133" t="str">
        <f>IFERROR(INDEX($A$7:$A$96,MATCH("V1",F$7:F$96,0)),"")</f>
        <v>Crotti</v>
      </c>
      <c r="BU29" s="196" t="str">
        <f>IFERROR(INDEX($A$7:$A$96,MATCH("VT",G$7:G$96,0)),"")</f>
        <v>Penichon</v>
      </c>
      <c r="BV29" s="210" t="str">
        <f t="shared" ref="BV29:BW43" ca="1" si="22">IF($BO$5="BI",BV7,OFFSET(BV7,2,0))</f>
        <v>Baret</v>
      </c>
      <c r="BW29" s="211" t="str">
        <f t="shared" ca="1" si="22"/>
        <v>Tohno.T</v>
      </c>
      <c r="BX29" s="133" t="str">
        <f>IFERROR(INDEX($A$7:$A$96,MATCH("V1",J$7:J$96,0)),"")</f>
        <v>Fourcroy</v>
      </c>
      <c r="BY29" s="133" t="str">
        <f>IFERROR(INDEX($A$7:$A$96,MATCH("V1",K$7:K$96,0)),"")</f>
        <v>Baret</v>
      </c>
      <c r="BZ29" s="196" t="str">
        <f>IFERROR(INDEX($A$7:$A$96,MATCH("VT",L$7:L$96,0)),"")</f>
        <v>Verdon</v>
      </c>
      <c r="CA29" s="210" t="str">
        <f t="shared" ref="CA29:CB43" ca="1" si="23">IF($BO$5="BI",CA7,OFFSET(CA7,2,0))</f>
        <v>Jamme</v>
      </c>
      <c r="CB29" s="211" t="str">
        <f t="shared" ca="1" si="23"/>
        <v>Tohno.T</v>
      </c>
      <c r="CC29" s="133" t="str">
        <f>IFERROR(INDEX($A$7:$A$96,MATCH("V1",O$7:O$96,0)),"")</f>
        <v>Gonzalez M</v>
      </c>
      <c r="CD29" s="133" t="str">
        <f>IFERROR(INDEX($A$7:$A$96,MATCH("V1",P$7:P$96,0)),"")</f>
        <v>Labaste</v>
      </c>
      <c r="CE29" s="196" t="str">
        <f>IFERROR(INDEX($A$7:$A$96,MATCH("VT",Q$7:Q$96,0)),"")</f>
        <v>Diantété</v>
      </c>
      <c r="CF29" s="210" t="str">
        <f t="shared" ref="CF29:CG43" ca="1" si="24">IF($BO$5="BI",CF7,OFFSET(CF7,2,0))</f>
        <v>Baret</v>
      </c>
      <c r="CG29" s="211" t="str">
        <f t="shared" ca="1" si="24"/>
        <v>Borie</v>
      </c>
      <c r="CH29" s="133" t="str">
        <f>IFERROR(INDEX($A$7:$A$96,MATCH("V1",T$7:T$96,0)),"")</f>
        <v>Lacoste</v>
      </c>
      <c r="CI29" s="133" t="str">
        <f>IFERROR(INDEX($A$7:$A$96,MATCH("V1",U$7:U$96,0)),"")</f>
        <v>Tohno.T</v>
      </c>
      <c r="CJ29" s="196" t="str">
        <f>IFERROR(INDEX($A$7:$A$96,MATCH("VT",V$7:V$96,0)),"")</f>
        <v>Gendre</v>
      </c>
      <c r="CK29" s="210" t="str">
        <f t="shared" ref="CK29:CL43" ca="1" si="25">IF($BO$5="BI",CK7,OFFSET(CK7,2,0))</f>
        <v>Sangaré</v>
      </c>
      <c r="CL29" s="211" t="str">
        <f t="shared" ca="1" si="25"/>
        <v>Diaz L</v>
      </c>
      <c r="CM29" s="133" t="str">
        <f>IFERROR(INDEX($A$7:$A$96,MATCH("V1",Y$7:Y$96,0)),"")</f>
        <v>Diarra</v>
      </c>
      <c r="CN29" s="133" t="str">
        <f>IFERROR(INDEX($A$7:$A$96,MATCH("V1",Z$7:Z$96,0)),"")</f>
        <v>Marie</v>
      </c>
      <c r="CO29" s="185" t="str">
        <f>IFERROR(INDEX($A$7:$A$96,MATCH("VT",AA$7:AA$96,0)),"")</f>
        <v>Jamme</v>
      </c>
      <c r="CP29" s="190" t="str">
        <f>IFERROR(INDEX($A$7:$A$96,MATCH("VT",AB$7:AB$96,0)),"")</f>
        <v>Sangaré</v>
      </c>
      <c r="CQ29" s="142" t="str">
        <f>IFERROR(INDEX($A$7:$A$96,MATCH("VT",AC$7:AC$96,0)),"")</f>
        <v>Sowu</v>
      </c>
      <c r="CR29" s="133" t="str">
        <f>IFERROR(INDEX($A$7:$A$96,MATCH("V1",AD$7:AD$96,0)),"")</f>
        <v>Gabelle</v>
      </c>
      <c r="CS29" s="133" t="str">
        <f>IFERROR(INDEX($A$7:$A$96,MATCH("V1",AE$7:AE$96,0)),"")</f>
        <v>Gabelle</v>
      </c>
      <c r="CT29" s="196" t="str">
        <f>IFERROR(INDEX($A$7:$A$96,MATCH("VT",AF$7:AF$96,0)),"")</f>
        <v>Gendre</v>
      </c>
      <c r="CU29" s="190" t="str">
        <f>IFERROR(INDEX($A$7:$A$96,MATCH("VT",AG$7:AG$96,0)),"")</f>
        <v>Diantété</v>
      </c>
      <c r="CV29" s="142" t="str">
        <f>IFERROR(INDEX($A$7:$A$96,MATCH("VT",AH$7:AH$96,0)),"")</f>
        <v>Berton</v>
      </c>
      <c r="CW29" s="133" t="str">
        <f>IFERROR(INDEX($A$7:$A$96,MATCH("V1",AI$7:AI$96,0)),"")</f>
        <v>Xu</v>
      </c>
      <c r="CX29" s="133" t="str">
        <f>IFERROR(INDEX($A$7:$A$96,MATCH("V1",AJ$7:AJ$96,0)),"")</f>
        <v>Chambaudry</v>
      </c>
      <c r="CY29" s="140" t="str">
        <f>IFERROR(INDEX($A$7:$A$96,MATCH("VT",AK$7:AK$96,0)),"")</f>
        <v>Baret</v>
      </c>
      <c r="DA29" s="109"/>
      <c r="DB29" s="106" t="s">
        <v>30</v>
      </c>
      <c r="DC29" s="107" t="str">
        <f t="array" ref="DC29:DV33" ca="1">TRANSPOSE(CF29:CJ48)</f>
        <v>Baret</v>
      </c>
      <c r="DD29" s="107" t="str">
        <f ca="1"/>
        <v>Sangaré</v>
      </c>
      <c r="DE29" s="107" t="str">
        <f ca="1"/>
        <v/>
      </c>
      <c r="DF29" s="107" t="str">
        <f ca="1"/>
        <v/>
      </c>
      <c r="DG29" s="107" t="str">
        <f ca="1"/>
        <v/>
      </c>
      <c r="DH29" s="107" t="str">
        <f ca="1"/>
        <v/>
      </c>
      <c r="DI29" s="107" t="str">
        <f ca="1"/>
        <v/>
      </c>
      <c r="DJ29" s="107" t="str">
        <f ca="1"/>
        <v/>
      </c>
      <c r="DK29" s="107" t="str">
        <f ca="1"/>
        <v/>
      </c>
      <c r="DL29" s="107" t="str">
        <f ca="1"/>
        <v/>
      </c>
      <c r="DM29" s="107" t="str">
        <f ca="1"/>
        <v/>
      </c>
      <c r="DN29" s="107" t="str">
        <f ca="1"/>
        <v/>
      </c>
      <c r="DO29" s="107" t="str">
        <f ca="1"/>
        <v/>
      </c>
      <c r="DP29" s="107">
        <f ca="1"/>
        <v>0</v>
      </c>
      <c r="DQ29" s="107">
        <f ca="1"/>
        <v>0</v>
      </c>
      <c r="DR29" s="107">
        <v>0</v>
      </c>
      <c r="DS29" s="107">
        <v>0</v>
      </c>
      <c r="DT29" s="107">
        <v>0</v>
      </c>
      <c r="DU29" s="107">
        <v>0</v>
      </c>
      <c r="DV29" s="107">
        <v>0</v>
      </c>
      <c r="DW29" s="107" t="s">
        <v>25</v>
      </c>
      <c r="DX29" s="102"/>
    </row>
    <row r="30" spans="1:128" ht="15" customHeight="1" x14ac:dyDescent="0.2">
      <c r="A30" s="57" t="s">
        <v>133</v>
      </c>
      <c r="B30" s="58">
        <v>1</v>
      </c>
      <c r="C30" s="47"/>
      <c r="D30" s="47"/>
      <c r="E30" s="47"/>
      <c r="F30" s="47"/>
      <c r="G30" s="48"/>
      <c r="H30" s="47"/>
      <c r="I30" s="47"/>
      <c r="J30" s="47"/>
      <c r="K30" s="47"/>
      <c r="L30" s="48"/>
      <c r="M30" s="47"/>
      <c r="N30" s="47"/>
      <c r="O30" s="47"/>
      <c r="P30" s="47"/>
      <c r="Q30" s="48"/>
      <c r="R30" s="47"/>
      <c r="S30" s="47"/>
      <c r="T30" s="47"/>
      <c r="U30" s="47"/>
      <c r="V30" s="48"/>
      <c r="W30" s="47"/>
      <c r="X30" s="47"/>
      <c r="Y30" s="47" t="s">
        <v>59</v>
      </c>
      <c r="Z30" s="47"/>
      <c r="AA30" s="48"/>
      <c r="AB30" s="47"/>
      <c r="AC30" s="47"/>
      <c r="AD30" s="47"/>
      <c r="AE30" s="47"/>
      <c r="AF30" s="48"/>
      <c r="AG30" s="47"/>
      <c r="AH30" s="47"/>
      <c r="AI30" s="47"/>
      <c r="AJ30" s="47"/>
      <c r="AK30" s="48"/>
      <c r="AL30" s="32"/>
      <c r="AM30" s="33">
        <f t="shared" si="0"/>
        <v>0</v>
      </c>
      <c r="AN30" s="34">
        <f t="shared" si="1"/>
        <v>0</v>
      </c>
      <c r="AO30" s="35">
        <f t="shared" si="2"/>
        <v>1</v>
      </c>
      <c r="AP30" s="35">
        <f t="shared" si="3"/>
        <v>0</v>
      </c>
      <c r="AQ30" s="34">
        <f t="shared" si="4"/>
        <v>0</v>
      </c>
      <c r="AR30" s="49">
        <f t="shared" si="5"/>
        <v>1</v>
      </c>
      <c r="AS30" s="32"/>
      <c r="AT30" s="50">
        <f t="shared" si="6"/>
        <v>1</v>
      </c>
      <c r="AU30" s="51">
        <f t="shared" si="7"/>
        <v>0</v>
      </c>
      <c r="AV30" s="52">
        <f t="shared" si="8"/>
        <v>1</v>
      </c>
      <c r="AW30" s="53">
        <f t="shared" si="9"/>
        <v>0</v>
      </c>
      <c r="AX30" s="51">
        <f t="shared" si="10"/>
        <v>0</v>
      </c>
      <c r="AY30" s="40">
        <f t="shared" si="11"/>
        <v>0</v>
      </c>
      <c r="AZ30" s="41">
        <f t="shared" si="12"/>
        <v>1</v>
      </c>
      <c r="BB30" s="219">
        <f t="shared" si="18"/>
        <v>0</v>
      </c>
      <c r="BC30" s="219">
        <f t="shared" si="19"/>
        <v>1</v>
      </c>
      <c r="BD30" s="219">
        <f t="shared" si="20"/>
        <v>0</v>
      </c>
      <c r="BF30" s="33">
        <f t="shared" si="13"/>
        <v>0</v>
      </c>
      <c r="BG30" s="54">
        <f t="shared" si="14"/>
        <v>0</v>
      </c>
      <c r="BH30" s="55">
        <f t="shared" si="15"/>
        <v>0</v>
      </c>
      <c r="BI30" s="49">
        <f t="shared" si="16"/>
        <v>0</v>
      </c>
      <c r="BJ30" s="46">
        <f t="shared" si="17"/>
        <v>0</v>
      </c>
      <c r="BO30" s="15"/>
      <c r="BP30" s="97"/>
      <c r="BQ30" s="206" t="str">
        <f t="shared" ca="1" si="21"/>
        <v>Baret</v>
      </c>
      <c r="BR30" s="207" t="str">
        <f t="shared" ca="1" si="21"/>
        <v>Parszevski</v>
      </c>
      <c r="BS30" s="209" t="str">
        <f ca="1">IF(BS$4&gt;=2,BS8,OFFSET(BS8,2,0))</f>
        <v>Garnet</v>
      </c>
      <c r="BT30" s="133" t="str">
        <f>IFERROR(INDEX($A$7:$A$96,MATCH("V2",F$7:F$96,0)),"")</f>
        <v>Delort</v>
      </c>
      <c r="BU30" s="197" t="str">
        <f>IFERROR(INDEX($A$7:$A$96,MATCH(1,G$7:G$96,0)),"")</f>
        <v>Gendre</v>
      </c>
      <c r="BV30" s="212" t="str">
        <f t="shared" ca="1" si="22"/>
        <v>Sangaré</v>
      </c>
      <c r="BW30" s="209" t="str">
        <f t="shared" ca="1" si="22"/>
        <v>Fourcroy</v>
      </c>
      <c r="BX30" s="209" t="str">
        <f ca="1">IF(BX$4&gt;=2,BX8,OFFSET(BX8,2,0))</f>
        <v>Delort</v>
      </c>
      <c r="BY30" s="133" t="str">
        <f>IFERROR(INDEX($A$7:$A$96,MATCH("V2",K$7:K$96,0)),"")</f>
        <v>Diantété</v>
      </c>
      <c r="BZ30" s="197" t="str">
        <f>IFERROR(INDEX($A$7:$A$96,MATCH(1,L$7:L$96,0)),"")</f>
        <v>Zingarelli</v>
      </c>
      <c r="CA30" s="212" t="str">
        <f t="shared" ca="1" si="23"/>
        <v>Sangaré</v>
      </c>
      <c r="CB30" s="209" t="str">
        <f t="shared" ca="1" si="23"/>
        <v>Jamme</v>
      </c>
      <c r="CC30" s="209" t="str">
        <f ca="1">IF(CC$4&gt;=2,CC8,OFFSET(CC8,2,0))</f>
        <v>Lacoste</v>
      </c>
      <c r="CD30" s="133" t="str">
        <f>IFERROR(INDEX($A$7:$A$96,MATCH("V2",P$7:P$96,0)),"")</f>
        <v>Desmond</v>
      </c>
      <c r="CE30" s="197" t="str">
        <f>IFERROR(INDEX($A$7:$A$96,MATCH(1,Q$7:Q$96,0)),"")</f>
        <v>Verdon</v>
      </c>
      <c r="CF30" s="212" t="str">
        <f t="shared" ca="1" si="24"/>
        <v>Sangaré</v>
      </c>
      <c r="CG30" s="209" t="str">
        <f t="shared" ca="1" si="24"/>
        <v>Diaz L</v>
      </c>
      <c r="CH30" s="209" t="str">
        <f ca="1">IF(CH$4&gt;=2,CH8,OFFSET(CH8,2,0))</f>
        <v>Gonzalez M</v>
      </c>
      <c r="CI30" s="133" t="str">
        <f>IFERROR(INDEX($A$7:$A$96,MATCH("V2",U$7:U$96,0)),"")</f>
        <v>Labaste</v>
      </c>
      <c r="CJ30" s="197" t="str">
        <f>IFERROR(INDEX($A$7:$A$96,MATCH(1,V$7:V$96,0)),"")</f>
        <v>Diantété</v>
      </c>
      <c r="CK30" s="212" t="str">
        <f t="shared" ca="1" si="25"/>
        <v/>
      </c>
      <c r="CL30" s="209" t="str">
        <f t="shared" ca="1" si="25"/>
        <v>Tohno.T</v>
      </c>
      <c r="CM30" s="209" t="str">
        <f ca="1">IF(CM$4&gt;=2,CM8,OFFSET(CM8,2,0))</f>
        <v>Fourcroy</v>
      </c>
      <c r="CN30" s="133" t="str">
        <f>IFERROR(INDEX($A$7:$A$96,MATCH("V2",Z$7:Z$96,0)),"")</f>
        <v>Penichon</v>
      </c>
      <c r="CO30" s="143" t="str">
        <f>IFERROR(INDEX($A$7:$A$96,MATCH(1,AA$7:AA$96,0)),"")</f>
        <v>Baret</v>
      </c>
      <c r="CP30" s="191" t="str">
        <f>IFERROR(INDEX($A$7:$A$96,MATCH(1,AB$7:AB$96,0)),"")</f>
        <v/>
      </c>
      <c r="CQ30" s="143" t="str">
        <f>IFERROR(INDEX($A$7:$A$96,MATCH(1,AC$7:AC$96,0)),"")</f>
        <v>Tohno.T</v>
      </c>
      <c r="CR30" s="209" t="str">
        <f ca="1">IF(CR$4&gt;=2,CR8,OFFSET(CR8,2,0))</f>
        <v>Sowu</v>
      </c>
      <c r="CS30" s="133" t="str">
        <f>IFERROR(INDEX($A$7:$A$96,MATCH("V2",AE$7:AE$96,0)),"")</f>
        <v>Le Goff</v>
      </c>
      <c r="CT30" s="197" t="str">
        <f>IFERROR(INDEX($A$7:$A$96,MATCH(1,AF$7:AF$96,0)),"")</f>
        <v>Sangaré</v>
      </c>
      <c r="CU30" s="191" t="str">
        <f>IFERROR(INDEX($A$7:$A$96,MATCH(1,AG$7:AG$96,0)),"")</f>
        <v>Gendre</v>
      </c>
      <c r="CV30" s="143" t="str">
        <f>IFERROR(INDEX($A$7:$A$96,MATCH(1,AH$7:AH$96,0)),"")</f>
        <v>Delort</v>
      </c>
      <c r="CW30" s="209" t="str">
        <f ca="1">IF(CW$4&gt;=2,CW8,OFFSET(CW8,2,0))</f>
        <v>Jamme</v>
      </c>
      <c r="CX30" s="133" t="str">
        <f>IFERROR(INDEX($A$7:$A$96,MATCH("V2",AJ$7:AJ$96,0)),"")</f>
        <v>Gendre</v>
      </c>
      <c r="CY30" s="120" t="str">
        <f>IFERROR(INDEX($A$7:$A$96,MATCH(1,AK$7:AK$96,0)),"")</f>
        <v>Jamme</v>
      </c>
      <c r="DA30" s="109"/>
      <c r="DB30" s="106" t="s">
        <v>31</v>
      </c>
      <c r="DC30" s="107" t="str">
        <f ca="1"/>
        <v>Borie</v>
      </c>
      <c r="DD30" s="107" t="str">
        <f ca="1"/>
        <v>Diaz L</v>
      </c>
      <c r="DE30" s="107" t="str">
        <f ca="1"/>
        <v>Tohno.T</v>
      </c>
      <c r="DF30" s="107" t="str">
        <f ca="1"/>
        <v>Lesbegueries</v>
      </c>
      <c r="DG30" s="107" t="str">
        <f ca="1"/>
        <v>Sangaré</v>
      </c>
      <c r="DH30" s="107" t="str">
        <f ca="1"/>
        <v>Baret</v>
      </c>
      <c r="DI30" s="107" t="str">
        <f ca="1"/>
        <v/>
      </c>
      <c r="DJ30" s="107" t="str">
        <f ca="1"/>
        <v/>
      </c>
      <c r="DK30" s="107" t="str">
        <f ca="1"/>
        <v/>
      </c>
      <c r="DL30" s="107" t="str">
        <f ca="1"/>
        <v/>
      </c>
      <c r="DM30" s="107" t="str">
        <f ca="1"/>
        <v/>
      </c>
      <c r="DN30" s="107" t="str">
        <f ca="1"/>
        <v/>
      </c>
      <c r="DO30" s="107" t="str">
        <f ca="1"/>
        <v/>
      </c>
      <c r="DP30" s="107">
        <f ca="1"/>
        <v>0</v>
      </c>
      <c r="DQ30" s="107">
        <f ca="1"/>
        <v>0</v>
      </c>
      <c r="DR30" s="107">
        <v>0</v>
      </c>
      <c r="DS30" s="107">
        <v>0</v>
      </c>
      <c r="DT30" s="107">
        <v>0</v>
      </c>
      <c r="DU30" s="107">
        <v>0</v>
      </c>
      <c r="DV30" s="107">
        <v>0</v>
      </c>
      <c r="DW30" s="107" t="s">
        <v>25</v>
      </c>
      <c r="DX30" s="102"/>
    </row>
    <row r="31" spans="1:128" ht="15" customHeight="1" x14ac:dyDescent="0.15">
      <c r="A31" s="28" t="s">
        <v>102</v>
      </c>
      <c r="B31" s="29">
        <v>2</v>
      </c>
      <c r="C31" s="47"/>
      <c r="D31" s="47">
        <v>3</v>
      </c>
      <c r="E31" s="47">
        <v>4</v>
      </c>
      <c r="F31" s="47" t="s">
        <v>61</v>
      </c>
      <c r="G31" s="48">
        <v>2</v>
      </c>
      <c r="H31" s="47"/>
      <c r="I31" s="47">
        <v>5</v>
      </c>
      <c r="J31" s="47" t="s">
        <v>60</v>
      </c>
      <c r="K31" s="47">
        <v>4</v>
      </c>
      <c r="L31" s="48">
        <v>5</v>
      </c>
      <c r="M31" s="47"/>
      <c r="N31" s="47"/>
      <c r="O31" s="47"/>
      <c r="P31" s="47"/>
      <c r="Q31" s="48"/>
      <c r="R31" s="47"/>
      <c r="S31" s="47"/>
      <c r="T31" s="47"/>
      <c r="U31" s="47"/>
      <c r="V31" s="48"/>
      <c r="W31" s="47"/>
      <c r="X31" s="47"/>
      <c r="Y31" s="47"/>
      <c r="Z31" s="47"/>
      <c r="AA31" s="48"/>
      <c r="AB31" s="47"/>
      <c r="AC31" s="47"/>
      <c r="AD31" s="47"/>
      <c r="AE31" s="47"/>
      <c r="AF31" s="48"/>
      <c r="AG31" s="47"/>
      <c r="AH31" s="47">
        <v>1</v>
      </c>
      <c r="AI31" s="47" t="s">
        <v>60</v>
      </c>
      <c r="AJ31" s="47">
        <v>1</v>
      </c>
      <c r="AK31" s="48">
        <v>3</v>
      </c>
      <c r="AL31" s="32"/>
      <c r="AM31" s="33">
        <f t="shared" si="0"/>
        <v>0</v>
      </c>
      <c r="AN31" s="34">
        <f t="shared" si="1"/>
        <v>0</v>
      </c>
      <c r="AO31" s="35">
        <f t="shared" si="2"/>
        <v>0</v>
      </c>
      <c r="AP31" s="35">
        <f t="shared" si="3"/>
        <v>1</v>
      </c>
      <c r="AQ31" s="34">
        <f t="shared" si="4"/>
        <v>0</v>
      </c>
      <c r="AR31" s="49">
        <f t="shared" si="5"/>
        <v>1</v>
      </c>
      <c r="AS31" s="32"/>
      <c r="AT31" s="50">
        <f t="shared" si="6"/>
        <v>0</v>
      </c>
      <c r="AU31" s="51">
        <f t="shared" si="7"/>
        <v>0</v>
      </c>
      <c r="AV31" s="52">
        <f t="shared" si="8"/>
        <v>0</v>
      </c>
      <c r="AW31" s="53">
        <f t="shared" si="9"/>
        <v>1</v>
      </c>
      <c r="AX31" s="51">
        <f t="shared" si="10"/>
        <v>0</v>
      </c>
      <c r="AY31" s="40">
        <f t="shared" si="11"/>
        <v>1</v>
      </c>
      <c r="AZ31" s="41">
        <f t="shared" si="12"/>
        <v>1</v>
      </c>
      <c r="BA31" s="59"/>
      <c r="BB31" s="219">
        <f t="shared" si="18"/>
        <v>2</v>
      </c>
      <c r="BC31" s="219">
        <f t="shared" si="19"/>
        <v>1</v>
      </c>
      <c r="BD31" s="219">
        <f t="shared" si="20"/>
        <v>0</v>
      </c>
      <c r="BE31" s="59"/>
      <c r="BF31" s="33">
        <f t="shared" si="13"/>
        <v>0</v>
      </c>
      <c r="BG31" s="54">
        <f t="shared" si="14"/>
        <v>0</v>
      </c>
      <c r="BH31" s="55">
        <f t="shared" si="15"/>
        <v>0</v>
      </c>
      <c r="BI31" s="49">
        <f t="shared" si="16"/>
        <v>0</v>
      </c>
      <c r="BJ31" s="46">
        <f t="shared" si="17"/>
        <v>0</v>
      </c>
      <c r="BK31" s="59"/>
      <c r="BL31" s="59"/>
      <c r="BM31" s="59"/>
      <c r="BQ31" s="206" t="str">
        <f t="shared" ca="1" si="21"/>
        <v>Sangaré</v>
      </c>
      <c r="BR31" s="207" t="str">
        <f t="shared" ca="1" si="21"/>
        <v>Chanseaume</v>
      </c>
      <c r="BS31" s="209" t="str">
        <f ca="1">IF(BS$4=3,BS9,IF(BS$4=2,OFFSET(BS9,1,0),OFFSET(BS9,2,0)))</f>
        <v>Zingarelli</v>
      </c>
      <c r="BT31" s="133" t="str">
        <f>IFERROR(INDEX($A$7:$A$96,MATCH("V3",F$7:F$96,0)),"")</f>
        <v>Soukiassian</v>
      </c>
      <c r="BU31" s="197" t="str">
        <f>IFERROR(INDEX($A$7:$A$96,MATCH(2,G$7:G$96,0)),"")</f>
        <v>Delort</v>
      </c>
      <c r="BV31" s="212" t="str">
        <f t="shared" ca="1" si="22"/>
        <v/>
      </c>
      <c r="BW31" s="209" t="str">
        <f t="shared" ca="1" si="22"/>
        <v>Diaz L</v>
      </c>
      <c r="BX31" s="209" t="str">
        <f ca="1">IF(BX$4=3,BX9,IF(BX$4=2,OFFSET(BX9,1,0),OFFSET(BX9,2,0)))</f>
        <v>Tohno.T</v>
      </c>
      <c r="BY31" s="133" t="str">
        <f>IFERROR(INDEX($A$7:$A$96,MATCH("V3",K$7:K$96,0)),"")</f>
        <v>Chanseaume</v>
      </c>
      <c r="BZ31" s="197" t="str">
        <f>IFERROR(INDEX($A$7:$A$96,MATCH(2,L$7:L$96,0)),"")</f>
        <v>Penichon</v>
      </c>
      <c r="CA31" s="212" t="str">
        <f t="shared" ca="1" si="23"/>
        <v/>
      </c>
      <c r="CB31" s="209" t="str">
        <f t="shared" ca="1" si="23"/>
        <v>Sangaré</v>
      </c>
      <c r="CC31" s="209" t="str">
        <f ca="1">IF(CC$4=3,CC9,IF(CC$4=2,OFFSET(CC9,1,0),OFFSET(CC9,2,0)))</f>
        <v>Antoniotti</v>
      </c>
      <c r="CD31" s="133" t="str">
        <f>IFERROR(INDEX($A$7:$A$96,MATCH("V3",P$7:P$96,0)),"")</f>
        <v>Antoniotti</v>
      </c>
      <c r="CE31" s="197" t="str">
        <f>IFERROR(INDEX($A$7:$A$96,MATCH(2,Q$7:Q$96,0)),"")</f>
        <v>Gendre</v>
      </c>
      <c r="CF31" s="212" t="str">
        <f t="shared" ca="1" si="24"/>
        <v/>
      </c>
      <c r="CG31" s="209" t="str">
        <f t="shared" ca="1" si="24"/>
        <v>Tohno.T</v>
      </c>
      <c r="CH31" s="209" t="str">
        <f ca="1">IF(CH$4=3,CH9,IF(CH$4=2,OFFSET(CH9,1,0),OFFSET(CH9,2,0)))</f>
        <v>Borie</v>
      </c>
      <c r="CI31" s="133" t="str">
        <f>IFERROR(INDEX($A$7:$A$96,MATCH("V3",U$7:U$96,0)),"")</f>
        <v>Baret</v>
      </c>
      <c r="CJ31" s="197" t="str">
        <f>IFERROR(INDEX($A$7:$A$96,MATCH(2,V$7:V$96,0)),"")</f>
        <v>Baret</v>
      </c>
      <c r="CK31" s="212" t="str">
        <f t="shared" ca="1" si="25"/>
        <v/>
      </c>
      <c r="CL31" s="209" t="str">
        <f t="shared" ca="1" si="25"/>
        <v>Sangaré</v>
      </c>
      <c r="CM31" s="209" t="str">
        <f ca="1">IF(CM$4=3,CM9,IF(CM$4=2,OFFSET(CM9,1,0),OFFSET(CM9,2,0)))</f>
        <v>Sangaré</v>
      </c>
      <c r="CN31" s="133" t="str">
        <f>IFERROR(INDEX($A$7:$A$96,MATCH("V3",Z$7:Z$96,0)),"")</f>
        <v>Diantété</v>
      </c>
      <c r="CO31" s="143" t="str">
        <f>IFERROR(INDEX($A$7:$A$96,MATCH(2,AA$7:AA$96,0)),"")</f>
        <v>Penichon</v>
      </c>
      <c r="CP31" s="191" t="str">
        <f>IFERROR(INDEX($A$7:$A$96,MATCH(2,AB$7:AB$96,0)),"")</f>
        <v/>
      </c>
      <c r="CQ31" s="143" t="str">
        <f>IFERROR(INDEX($A$7:$A$96,MATCH(2,AC$7:AC$96,0)),"")</f>
        <v>Sangaré</v>
      </c>
      <c r="CR31" s="209" t="str">
        <f ca="1">IF(CR$4=3,CR9,IF(CR$4=2,OFFSET(CR9,1,0),OFFSET(CR9,2,0)))</f>
        <v>Vigouroux</v>
      </c>
      <c r="CS31" s="133" t="str">
        <f>IFERROR(INDEX($A$7:$A$96,MATCH("V3",AE$7:AE$96,0)),"")</f>
        <v>Tohno.T</v>
      </c>
      <c r="CT31" s="197" t="str">
        <f>IFERROR(INDEX($A$7:$A$96,MATCH(2,AF$7:AF$96,0)),"")</f>
        <v>Baret</v>
      </c>
      <c r="CU31" s="191" t="str">
        <f>IFERROR(INDEX($A$7:$A$96,MATCH(2,AG$7:AG$96,0)),"")</f>
        <v>Baret</v>
      </c>
      <c r="CV31" s="143" t="str">
        <f>IFERROR(INDEX($A$7:$A$96,MATCH(2,AH$7:AH$96,0)),"")</f>
        <v>Diantété</v>
      </c>
      <c r="CW31" s="209" t="str">
        <f ca="1">IF(CW$4=3,CW9,IF(CW$4=2,OFFSET(CW9,1,0),OFFSET(CW9,2,0)))</f>
        <v>Delort</v>
      </c>
      <c r="CX31" s="133" t="str">
        <f>IFERROR(INDEX($A$7:$A$96,MATCH("V3",AJ$7:AJ$96,0)),"")</f>
        <v>Sangaré</v>
      </c>
      <c r="CY31" s="120" t="str">
        <f>IFERROR(INDEX($A$7:$A$96,MATCH(2,AK$7:AK$96,0)),"")</f>
        <v>Penichon</v>
      </c>
      <c r="DA31" s="109">
        <f>'05'!$T99</f>
        <v>1</v>
      </c>
      <c r="DB31" s="106" t="s">
        <v>32</v>
      </c>
      <c r="DC31" s="112" t="str">
        <v>Lacoste</v>
      </c>
      <c r="DD31" s="113" t="str">
        <f ca="1"/>
        <v>Gonzalez M</v>
      </c>
      <c r="DE31" s="113" t="str">
        <f ca="1"/>
        <v>Borie</v>
      </c>
      <c r="DF31" s="114" t="str">
        <f ca="1"/>
        <v>Gabelle</v>
      </c>
      <c r="DG31" s="107" t="str">
        <f ca="1"/>
        <v>Antoniotti</v>
      </c>
      <c r="DH31" s="107" t="str">
        <f ca="1"/>
        <v>Sangaré</v>
      </c>
      <c r="DI31" s="107" t="str">
        <f ca="1"/>
        <v>Tohno.T</v>
      </c>
      <c r="DJ31" s="107" t="str">
        <f ca="1"/>
        <v>Lesbegueries</v>
      </c>
      <c r="DK31" s="107" t="str">
        <f ca="1"/>
        <v>Baret</v>
      </c>
      <c r="DL31" s="107" t="str">
        <f ca="1"/>
        <v/>
      </c>
      <c r="DM31" s="107" t="str">
        <f ca="1"/>
        <v/>
      </c>
      <c r="DN31" s="107" t="str">
        <f ca="1"/>
        <v/>
      </c>
      <c r="DO31" s="107" t="str">
        <f ca="1"/>
        <v/>
      </c>
      <c r="DP31" s="107" t="str">
        <f ca="1"/>
        <v/>
      </c>
      <c r="DQ31" s="107" t="str">
        <f ca="1"/>
        <v/>
      </c>
      <c r="DR31" s="107" t="str">
        <f ca="1"/>
        <v/>
      </c>
      <c r="DS31" s="107">
        <f ca="1"/>
        <v>0</v>
      </c>
      <c r="DT31" s="107">
        <f ca="1"/>
        <v>0</v>
      </c>
      <c r="DU31" s="107">
        <v>0</v>
      </c>
      <c r="DV31" s="107">
        <v>0</v>
      </c>
      <c r="DW31" s="107" t="s">
        <v>25</v>
      </c>
      <c r="DX31" s="102"/>
    </row>
    <row r="32" spans="1:128" ht="15" customHeight="1" x14ac:dyDescent="0.15">
      <c r="A32" s="28" t="s">
        <v>120</v>
      </c>
      <c r="B32" s="29">
        <v>1</v>
      </c>
      <c r="C32" s="47"/>
      <c r="D32" s="47"/>
      <c r="E32" s="47">
        <v>2</v>
      </c>
      <c r="F32" s="47"/>
      <c r="G32" s="48">
        <v>5</v>
      </c>
      <c r="H32" s="47"/>
      <c r="I32" s="47"/>
      <c r="J32" s="47"/>
      <c r="K32" s="47" t="s">
        <v>60</v>
      </c>
      <c r="L32" s="48">
        <v>4</v>
      </c>
      <c r="M32" s="47" t="s">
        <v>60</v>
      </c>
      <c r="N32" s="47">
        <v>1</v>
      </c>
      <c r="O32" s="47"/>
      <c r="P32" s="47"/>
      <c r="Q32" s="48"/>
      <c r="R32" s="47"/>
      <c r="S32" s="47"/>
      <c r="T32" s="47"/>
      <c r="U32" s="47"/>
      <c r="V32" s="48"/>
      <c r="W32" s="47"/>
      <c r="X32" s="47"/>
      <c r="Y32" s="47"/>
      <c r="Z32" s="47"/>
      <c r="AA32" s="48" t="s">
        <v>60</v>
      </c>
      <c r="AB32" s="47"/>
      <c r="AC32" s="47"/>
      <c r="AD32" s="47"/>
      <c r="AE32" s="47"/>
      <c r="AF32" s="48">
        <v>3</v>
      </c>
      <c r="AG32" s="47"/>
      <c r="AH32" s="47"/>
      <c r="AI32" s="47" t="s">
        <v>61</v>
      </c>
      <c r="AJ32" s="47" t="s">
        <v>40</v>
      </c>
      <c r="AK32" s="48">
        <v>1</v>
      </c>
      <c r="AL32" s="32"/>
      <c r="AM32" s="33">
        <f t="shared" si="0"/>
        <v>0</v>
      </c>
      <c r="AN32" s="34">
        <f t="shared" si="1"/>
        <v>0</v>
      </c>
      <c r="AO32" s="35">
        <f t="shared" si="2"/>
        <v>1</v>
      </c>
      <c r="AP32" s="35">
        <f t="shared" si="3"/>
        <v>1</v>
      </c>
      <c r="AQ32" s="34">
        <f t="shared" si="4"/>
        <v>0</v>
      </c>
      <c r="AR32" s="49">
        <f t="shared" si="5"/>
        <v>2</v>
      </c>
      <c r="AS32" s="32"/>
      <c r="AT32" s="50">
        <f t="shared" si="6"/>
        <v>1</v>
      </c>
      <c r="AU32" s="51">
        <f t="shared" si="7"/>
        <v>0</v>
      </c>
      <c r="AV32" s="52">
        <f t="shared" si="8"/>
        <v>1</v>
      </c>
      <c r="AW32" s="53">
        <f t="shared" si="9"/>
        <v>0</v>
      </c>
      <c r="AX32" s="51">
        <f t="shared" si="10"/>
        <v>1</v>
      </c>
      <c r="AY32" s="40">
        <f t="shared" si="11"/>
        <v>1</v>
      </c>
      <c r="AZ32" s="41">
        <f t="shared" si="12"/>
        <v>2</v>
      </c>
      <c r="BB32" s="219">
        <f t="shared" si="18"/>
        <v>3</v>
      </c>
      <c r="BC32" s="219">
        <f t="shared" si="19"/>
        <v>1</v>
      </c>
      <c r="BD32" s="219">
        <f t="shared" si="20"/>
        <v>1</v>
      </c>
      <c r="BF32" s="33">
        <f t="shared" si="13"/>
        <v>0</v>
      </c>
      <c r="BG32" s="54">
        <f t="shared" si="14"/>
        <v>0</v>
      </c>
      <c r="BH32" s="55">
        <f t="shared" si="15"/>
        <v>0</v>
      </c>
      <c r="BI32" s="49">
        <f t="shared" si="16"/>
        <v>0</v>
      </c>
      <c r="BJ32" s="46">
        <f t="shared" si="17"/>
        <v>0</v>
      </c>
      <c r="BO32" s="15"/>
      <c r="BQ32" s="206" t="str">
        <f t="shared" ca="1" si="21"/>
        <v/>
      </c>
      <c r="BR32" s="207" t="str">
        <f t="shared" ca="1" si="21"/>
        <v>Delort</v>
      </c>
      <c r="BS32" s="209" t="str">
        <f t="shared" ref="BS32:BS46" ca="1" si="26">IF(BS$4=3,BS10,IF(BS$4=2,OFFSET(BS10,1,0),OFFSET(BS10,2,0)))</f>
        <v>Jamme</v>
      </c>
      <c r="BT32" s="209" t="str">
        <f ca="1">IF(BT$4&gt;=4,BT10,OFFSET(BT10,2,0))</f>
        <v>Huot</v>
      </c>
      <c r="BU32" s="197" t="str">
        <f>IFERROR(INDEX($A$7:$A$96,MATCH(3,G$7:G$96,0)),"")</f>
        <v>Verdon</v>
      </c>
      <c r="BV32" s="212" t="str">
        <f t="shared" ca="1" si="22"/>
        <v/>
      </c>
      <c r="BW32" s="209" t="str">
        <f t="shared" ca="1" si="22"/>
        <v>Baret</v>
      </c>
      <c r="BX32" s="209" t="str">
        <f t="shared" ref="BX32:BX46" ca="1" si="27">IF(BX$4=3,BX10,IF(BX$4=2,OFFSET(BX10,1,0),OFFSET(BX10,2,0)))</f>
        <v>Sangaré</v>
      </c>
      <c r="BY32" s="209" t="str">
        <f ca="1">IF(BY$4&gt;=4,BY10,OFFSET(BY10,2,0))</f>
        <v>Lamalle</v>
      </c>
      <c r="BZ32" s="197" t="str">
        <f>IFERROR(INDEX($A$7:$A$96,MATCH(3,L$7:L$96,0)),"")</f>
        <v>Gendre</v>
      </c>
      <c r="CA32" s="212" t="str">
        <f t="shared" ca="1" si="23"/>
        <v/>
      </c>
      <c r="CB32" s="209" t="str">
        <f t="shared" ca="1" si="23"/>
        <v/>
      </c>
      <c r="CC32" s="209" t="str">
        <f t="shared" ref="CC32:CC46" ca="1" si="28">IF(CC$4=3,CC10,IF(CC$4=2,OFFSET(CC10,1,0),OFFSET(CC10,2,0)))</f>
        <v>Tohno.T</v>
      </c>
      <c r="CD32" s="209" t="str">
        <f ca="1">IF(CD$4&gt;=4,CD10,OFFSET(CD10,2,0))</f>
        <v>Soukiassian</v>
      </c>
      <c r="CE32" s="197" t="str">
        <f>IFERROR(INDEX($A$7:$A$96,MATCH(3,Q$7:Q$96,0)),"")</f>
        <v>Baret</v>
      </c>
      <c r="CF32" s="212" t="str">
        <f t="shared" ca="1" si="24"/>
        <v/>
      </c>
      <c r="CG32" s="209" t="str">
        <f t="shared" ca="1" si="24"/>
        <v>Lesbegueries</v>
      </c>
      <c r="CH32" s="209" t="str">
        <f t="shared" ref="CH32:CH46" ca="1" si="29">IF(CH$4=3,CH10,IF(CH$4=2,OFFSET(CH10,1,0),OFFSET(CH10,2,0)))</f>
        <v>Gabelle</v>
      </c>
      <c r="CI32" s="209" t="str">
        <f ca="1">IF(CI$4&gt;=4,CI10,OFFSET(CI10,2,0))</f>
        <v>Koualed</v>
      </c>
      <c r="CJ32" s="197" t="str">
        <f>IFERROR(INDEX($A$7:$A$96,MATCH(3,V$7:V$96,0)),"")</f>
        <v>Lesbegueries</v>
      </c>
      <c r="CK32" s="212" t="str">
        <f t="shared" ca="1" si="25"/>
        <v/>
      </c>
      <c r="CL32" s="209" t="str">
        <f t="shared" ca="1" si="25"/>
        <v>Lesbegueries</v>
      </c>
      <c r="CM32" s="209" t="str">
        <f t="shared" ref="CM32:CM46" ca="1" si="30">IF(CM$4=3,CM10,IF(CM$4=2,OFFSET(CM10,1,0),OFFSET(CM10,2,0)))</f>
        <v>Tohno.T</v>
      </c>
      <c r="CN32" s="209" t="str">
        <f ca="1">IF(CN$4&gt;=4,CN10,OFFSET(CN10,2,0))</f>
        <v>Vigouroux</v>
      </c>
      <c r="CO32" s="143" t="str">
        <f>IFERROR(INDEX($A$7:$A$96,MATCH(3,AA$7:AA$96,0)),"")</f>
        <v>Diantété</v>
      </c>
      <c r="CP32" s="191" t="str">
        <f>IFERROR(INDEX($A$7:$A$96,MATCH(3,AB$7:AB$96,0)),"")</f>
        <v/>
      </c>
      <c r="CQ32" s="143" t="str">
        <f>IFERROR(INDEX($A$7:$A$96,MATCH(3,AC$7:AC$96,0)),"")</f>
        <v/>
      </c>
      <c r="CR32" s="209" t="str">
        <f t="shared" ref="CR32:CR46" ca="1" si="31">IF(CR$4=3,CR10,IF(CR$4=2,OFFSET(CR10,1,0),OFFSET(CR10,2,0)))</f>
        <v>Le Goff</v>
      </c>
      <c r="CS32" s="209" t="str">
        <f ca="1">IF(CS$4&gt;=4,CS10,OFFSET(CS10,2,0))</f>
        <v>Berton</v>
      </c>
      <c r="CT32" s="197" t="str">
        <f>IFERROR(INDEX($A$7:$A$96,MATCH(3,AF$7:AF$96,0)),"")</f>
        <v>Jamme</v>
      </c>
      <c r="CU32" s="191" t="str">
        <f>IFERROR(INDEX($A$7:$A$96,MATCH(3,AG$7:AG$96,0)),"")</f>
        <v>Sangaré</v>
      </c>
      <c r="CV32" s="143" t="str">
        <f>IFERROR(INDEX($A$7:$A$96,MATCH(3,AH$7:AH$96,0)),"")</f>
        <v>Baret</v>
      </c>
      <c r="CW32" s="209" t="str">
        <f t="shared" ref="CW32:CW46" ca="1" si="32">IF(CW$4=3,CW10,IF(CW$4=2,OFFSET(CW10,1,0),OFFSET(CW10,2,0)))</f>
        <v>Chambaudry</v>
      </c>
      <c r="CX32" s="209" t="str">
        <f ca="1">IF(CX$4&gt;=4,CX10,OFFSET(CX10,2,0))</f>
        <v>Jamme</v>
      </c>
      <c r="CY32" s="120" t="str">
        <f>IFERROR(INDEX($A$7:$A$96,MATCH(3,AK$7:AK$96,0)),"")</f>
        <v>Delort</v>
      </c>
      <c r="DA32" s="109">
        <f>'05'!$U99</f>
        <v>4</v>
      </c>
      <c r="DB32" s="106" t="s">
        <v>33</v>
      </c>
      <c r="DC32" s="115" t="str">
        <v>Tohno.T</v>
      </c>
      <c r="DD32" s="116" t="str">
        <v>Labaste</v>
      </c>
      <c r="DE32" s="116" t="str">
        <v>Baret</v>
      </c>
      <c r="DF32" s="113" t="str">
        <f ca="1"/>
        <v>Koualed</v>
      </c>
      <c r="DG32" s="113" t="str">
        <f ca="1"/>
        <v>Antoniotti</v>
      </c>
      <c r="DH32" s="107" t="str">
        <f ca="1"/>
        <v>Chanseaume</v>
      </c>
      <c r="DI32" s="107" t="str">
        <f ca="1"/>
        <v>Crotti</v>
      </c>
      <c r="DJ32" s="107" t="str">
        <f ca="1"/>
        <v>Lesbegueries</v>
      </c>
      <c r="DK32" s="107" t="str">
        <f ca="1"/>
        <v>Diantété</v>
      </c>
      <c r="DL32" s="107" t="str">
        <f ca="1"/>
        <v>Gabelle</v>
      </c>
      <c r="DM32" s="107" t="str">
        <f ca="1"/>
        <v/>
      </c>
      <c r="DN32" s="107" t="str">
        <f ca="1"/>
        <v/>
      </c>
      <c r="DO32" s="107" t="str">
        <f ca="1"/>
        <v/>
      </c>
      <c r="DP32" s="107" t="str">
        <f ca="1"/>
        <v/>
      </c>
      <c r="DQ32" s="107" t="str">
        <f ca="1"/>
        <v/>
      </c>
      <c r="DR32" s="107" t="str">
        <f ca="1"/>
        <v/>
      </c>
      <c r="DS32" s="107" t="str">
        <f ca="1"/>
        <v/>
      </c>
      <c r="DT32" s="107">
        <f ca="1"/>
        <v>0</v>
      </c>
      <c r="DU32" s="107">
        <v>0</v>
      </c>
      <c r="DV32" s="107">
        <v>0</v>
      </c>
      <c r="DW32" s="107" t="s">
        <v>25</v>
      </c>
      <c r="DX32" s="102"/>
    </row>
    <row r="33" spans="1:128" ht="15" customHeight="1" x14ac:dyDescent="0.15">
      <c r="A33" s="28" t="s">
        <v>121</v>
      </c>
      <c r="B33" s="29">
        <v>4</v>
      </c>
      <c r="C33" s="47"/>
      <c r="D33" s="47"/>
      <c r="E33" s="47"/>
      <c r="F33" s="47">
        <v>1</v>
      </c>
      <c r="G33" s="48"/>
      <c r="H33" s="47"/>
      <c r="I33" s="47"/>
      <c r="J33" s="47"/>
      <c r="K33" s="47"/>
      <c r="L33" s="48"/>
      <c r="M33" s="47"/>
      <c r="N33" s="47"/>
      <c r="O33" s="47"/>
      <c r="P33" s="47" t="s">
        <v>59</v>
      </c>
      <c r="Q33" s="48">
        <v>4</v>
      </c>
      <c r="R33" s="47"/>
      <c r="S33" s="47"/>
      <c r="T33" s="47"/>
      <c r="U33" s="47" t="s">
        <v>61</v>
      </c>
      <c r="V33" s="48"/>
      <c r="W33" s="47"/>
      <c r="X33" s="47"/>
      <c r="Y33" s="47"/>
      <c r="Z33" s="47"/>
      <c r="AA33" s="48"/>
      <c r="AB33" s="47"/>
      <c r="AC33" s="47"/>
      <c r="AD33" s="47"/>
      <c r="AE33" s="47"/>
      <c r="AF33" s="48"/>
      <c r="AG33" s="47"/>
      <c r="AH33" s="47"/>
      <c r="AI33" s="47"/>
      <c r="AJ33" s="47"/>
      <c r="AK33" s="48"/>
      <c r="AL33" s="32"/>
      <c r="AM33" s="33">
        <f t="shared" si="0"/>
        <v>0</v>
      </c>
      <c r="AN33" s="34">
        <f t="shared" si="1"/>
        <v>0</v>
      </c>
      <c r="AO33" s="35">
        <f t="shared" si="2"/>
        <v>0</v>
      </c>
      <c r="AP33" s="35">
        <f t="shared" si="3"/>
        <v>2</v>
      </c>
      <c r="AQ33" s="34">
        <f t="shared" si="4"/>
        <v>0</v>
      </c>
      <c r="AR33" s="49">
        <f t="shared" si="5"/>
        <v>2</v>
      </c>
      <c r="AS33" s="32"/>
      <c r="AT33" s="50">
        <f t="shared" si="6"/>
        <v>0</v>
      </c>
      <c r="AU33" s="51">
        <f t="shared" si="7"/>
        <v>0</v>
      </c>
      <c r="AV33" s="52">
        <f t="shared" si="8"/>
        <v>0</v>
      </c>
      <c r="AW33" s="53">
        <f t="shared" si="9"/>
        <v>2</v>
      </c>
      <c r="AX33" s="51">
        <f t="shared" si="10"/>
        <v>0</v>
      </c>
      <c r="AY33" s="40">
        <f t="shared" si="11"/>
        <v>2</v>
      </c>
      <c r="AZ33" s="41">
        <f t="shared" si="12"/>
        <v>2</v>
      </c>
      <c r="BB33" s="219">
        <f t="shared" si="18"/>
        <v>0</v>
      </c>
      <c r="BC33" s="219">
        <f t="shared" si="19"/>
        <v>2</v>
      </c>
      <c r="BD33" s="219">
        <f t="shared" si="20"/>
        <v>0</v>
      </c>
      <c r="BF33" s="33">
        <f t="shared" si="13"/>
        <v>0</v>
      </c>
      <c r="BG33" s="54">
        <f t="shared" si="14"/>
        <v>0</v>
      </c>
      <c r="BH33" s="55">
        <f t="shared" si="15"/>
        <v>0</v>
      </c>
      <c r="BI33" s="49">
        <f t="shared" si="16"/>
        <v>0</v>
      </c>
      <c r="BJ33" s="46">
        <f t="shared" si="17"/>
        <v>0</v>
      </c>
      <c r="BO33" s="15"/>
      <c r="BQ33" s="206" t="str">
        <f t="shared" ca="1" si="21"/>
        <v/>
      </c>
      <c r="BR33" s="207" t="str">
        <f t="shared" ca="1" si="21"/>
        <v>Baret</v>
      </c>
      <c r="BS33" s="209" t="str">
        <f t="shared" ca="1" si="26"/>
        <v>Diaz L</v>
      </c>
      <c r="BT33" s="209" t="str">
        <f ca="1">IF(BT$4=5,BT11,IF(BT$4=4,OFFSET(BT11,1,0),OFFSET(BT11,2,0)))</f>
        <v>Gendre</v>
      </c>
      <c r="BU33" s="197" t="str">
        <f>IFERROR(INDEX($A$7:$A$96,MATCH(4,G$7:G$96,0)),"")</f>
        <v>Diantété</v>
      </c>
      <c r="BV33" s="212" t="str">
        <f t="shared" ca="1" si="22"/>
        <v/>
      </c>
      <c r="BW33" s="209" t="str">
        <f t="shared" ca="1" si="22"/>
        <v>Sangaré</v>
      </c>
      <c r="BX33" s="209" t="str">
        <f t="shared" ca="1" si="27"/>
        <v>Baret</v>
      </c>
      <c r="BY33" s="209" t="str">
        <f ca="1">IF(BY$4=5,BY11,IF(BY$4=4,OFFSET(BY11,1,0),OFFSET(BY11,2,0)))</f>
        <v>Jamme</v>
      </c>
      <c r="BZ33" s="197" t="str">
        <f>IFERROR(INDEX($A$7:$A$96,MATCH(4,L$7:L$96,0)),"")</f>
        <v>Jamme</v>
      </c>
      <c r="CA33" s="212" t="str">
        <f t="shared" ca="1" si="23"/>
        <v/>
      </c>
      <c r="CB33" s="209" t="str">
        <f t="shared" ca="1" si="23"/>
        <v/>
      </c>
      <c r="CC33" s="209" t="str">
        <f t="shared" ca="1" si="28"/>
        <v>Sangaré</v>
      </c>
      <c r="CD33" s="209" t="str">
        <f ca="1">IF(CD$4=5,CD11,IF(CD$4=4,OFFSET(CD11,1,0),OFFSET(CD11,2,0)))</f>
        <v>Crotti</v>
      </c>
      <c r="CE33" s="197" t="str">
        <f>IFERROR(INDEX($A$7:$A$96,MATCH(4,Q$7:Q$96,0)),"")</f>
        <v>Labaste</v>
      </c>
      <c r="CF33" s="212" t="str">
        <f t="shared" ca="1" si="24"/>
        <v/>
      </c>
      <c r="CG33" s="209" t="str">
        <f t="shared" ca="1" si="24"/>
        <v>Sangaré</v>
      </c>
      <c r="CH33" s="209" t="str">
        <f t="shared" ca="1" si="29"/>
        <v>Antoniotti</v>
      </c>
      <c r="CI33" s="209" t="str">
        <f ca="1">IF(CI$4=5,CI11,IF(CI$4=4,OFFSET(CI11,1,0),OFFSET(CI11,2,0)))</f>
        <v>Antoniotti</v>
      </c>
      <c r="CJ33" s="197" t="str">
        <f>IFERROR(INDEX($A$7:$A$96,MATCH(4,V$7:V$96,0)),"")</f>
        <v>Verdon</v>
      </c>
      <c r="CK33" s="212" t="str">
        <f t="shared" ca="1" si="25"/>
        <v/>
      </c>
      <c r="CL33" s="209" t="str">
        <f t="shared" ca="1" si="25"/>
        <v/>
      </c>
      <c r="CM33" s="209" t="str">
        <f t="shared" ca="1" si="30"/>
        <v>Lesbegueries</v>
      </c>
      <c r="CN33" s="209" t="str">
        <f ca="1">IF(CN$4=5,CN11,IF(CN$4=4,OFFSET(CN11,1,0),OFFSET(CN11,2,0)))</f>
        <v>Baret</v>
      </c>
      <c r="CO33" s="143" t="str">
        <f>IFERROR(INDEX($A$7:$A$96,MATCH(4,AA$7:AA$96,0)),"")</f>
        <v>Sangaré</v>
      </c>
      <c r="CP33" s="191" t="str">
        <f>IFERROR(INDEX($A$7:$A$96,MATCH(4,AB$7:AB$96,0)),"")</f>
        <v/>
      </c>
      <c r="CQ33" s="143" t="str">
        <f>IFERROR(INDEX($A$7:$A$96,MATCH(4,AC$7:AC$96,0)),"")</f>
        <v/>
      </c>
      <c r="CR33" s="209" t="str">
        <f t="shared" ca="1" si="31"/>
        <v>Fourcroy</v>
      </c>
      <c r="CS33" s="209" t="str">
        <f ca="1">IF(CS$4=5,CS11,IF(CS$4=4,OFFSET(CS11,1,0),OFFSET(CS11,2,0)))</f>
        <v>Sangaré</v>
      </c>
      <c r="CT33" s="197" t="str">
        <f>IFERROR(INDEX($A$7:$A$96,MATCH(4,AF$7:AF$96,0)),"")</f>
        <v/>
      </c>
      <c r="CU33" s="191" t="str">
        <f>IFERROR(INDEX($A$7:$A$96,MATCH(4,AG$7:AG$96,0)),"")</f>
        <v/>
      </c>
      <c r="CV33" s="143" t="str">
        <f>IFERROR(INDEX($A$7:$A$96,MATCH(4,AH$7:AH$96,0)),"")</f>
        <v>Sangaré</v>
      </c>
      <c r="CW33" s="209" t="str">
        <f t="shared" ca="1" si="32"/>
        <v>Sangaré</v>
      </c>
      <c r="CX33" s="209" t="str">
        <f ca="1">IF(CX$4=5,CX11,IF(CX$4=4,OFFSET(CX11,1,0),OFFSET(CX11,2,0)))</f>
        <v>Penichon</v>
      </c>
      <c r="CY33" s="120" t="str">
        <f>IFERROR(INDEX($A$7:$A$96,MATCH(4,AK$7:AK$96,0)),"")</f>
        <v>Sangaré</v>
      </c>
      <c r="DA33" s="109"/>
      <c r="DB33" s="106" t="s">
        <v>34</v>
      </c>
      <c r="DC33" s="107" t="str">
        <v>Gendre</v>
      </c>
      <c r="DD33" s="107" t="str">
        <v>Diantété</v>
      </c>
      <c r="DE33" s="107" t="str">
        <v>Baret</v>
      </c>
      <c r="DF33" s="107" t="str">
        <v>Lesbegueries</v>
      </c>
      <c r="DG33" s="107" t="str">
        <v>Verdon</v>
      </c>
      <c r="DH33" s="107" t="str">
        <v/>
      </c>
      <c r="DI33" s="107" t="str">
        <v/>
      </c>
      <c r="DJ33" s="107" t="str">
        <v/>
      </c>
      <c r="DK33" s="107" t="str">
        <v/>
      </c>
      <c r="DL33" s="107" t="str">
        <v/>
      </c>
      <c r="DM33" s="107" t="str">
        <v/>
      </c>
      <c r="DN33" s="107" t="str">
        <v/>
      </c>
      <c r="DO33" s="107" t="str">
        <v/>
      </c>
      <c r="DP33" s="107">
        <v>0</v>
      </c>
      <c r="DQ33" s="107">
        <v>0</v>
      </c>
      <c r="DR33" s="107">
        <v>0</v>
      </c>
      <c r="DS33" s="107">
        <v>0</v>
      </c>
      <c r="DT33" s="107">
        <v>0</v>
      </c>
      <c r="DU33" s="107">
        <v>0</v>
      </c>
      <c r="DV33" s="107">
        <v>0</v>
      </c>
      <c r="DW33" s="107" t="s">
        <v>25</v>
      </c>
      <c r="DX33" s="102"/>
    </row>
    <row r="34" spans="1:128" ht="15" customHeight="1" x14ac:dyDescent="0.15">
      <c r="A34" s="28" t="s">
        <v>90</v>
      </c>
      <c r="B34" s="29">
        <v>4</v>
      </c>
      <c r="C34" s="47"/>
      <c r="D34" s="47"/>
      <c r="E34" s="47">
        <v>1</v>
      </c>
      <c r="F34" s="47"/>
      <c r="G34" s="48"/>
      <c r="H34" s="47"/>
      <c r="I34" s="47"/>
      <c r="J34" s="47"/>
      <c r="K34" s="47"/>
      <c r="L34" s="48">
        <v>1</v>
      </c>
      <c r="M34" s="47"/>
      <c r="N34" s="47"/>
      <c r="O34" s="47"/>
      <c r="P34" s="47"/>
      <c r="Q34" s="48"/>
      <c r="R34" s="47"/>
      <c r="S34" s="47"/>
      <c r="T34" s="47"/>
      <c r="U34" s="47"/>
      <c r="V34" s="48"/>
      <c r="W34" s="47"/>
      <c r="X34" s="47"/>
      <c r="Y34" s="47"/>
      <c r="Z34" s="47"/>
      <c r="AA34" s="48"/>
      <c r="AB34" s="47"/>
      <c r="AC34" s="47"/>
      <c r="AD34" s="47"/>
      <c r="AE34" s="47"/>
      <c r="AF34" s="48"/>
      <c r="AG34" s="47"/>
      <c r="AH34" s="47"/>
      <c r="AI34" s="47"/>
      <c r="AJ34" s="47"/>
      <c r="AK34" s="48"/>
      <c r="AL34" s="32"/>
      <c r="AM34" s="33">
        <f t="shared" si="0"/>
        <v>0</v>
      </c>
      <c r="AN34" s="34">
        <f t="shared" si="1"/>
        <v>0</v>
      </c>
      <c r="AO34" s="35">
        <f t="shared" si="2"/>
        <v>0</v>
      </c>
      <c r="AP34" s="35">
        <f t="shared" si="3"/>
        <v>0</v>
      </c>
      <c r="AQ34" s="34">
        <f t="shared" si="4"/>
        <v>0</v>
      </c>
      <c r="AR34" s="49">
        <f t="shared" si="5"/>
        <v>0</v>
      </c>
      <c r="AS34" s="32"/>
      <c r="AT34" s="50">
        <f t="shared" si="6"/>
        <v>0</v>
      </c>
      <c r="AU34" s="51">
        <f t="shared" si="7"/>
        <v>0</v>
      </c>
      <c r="AV34" s="52">
        <f t="shared" si="8"/>
        <v>0</v>
      </c>
      <c r="AW34" s="53">
        <f t="shared" si="9"/>
        <v>0</v>
      </c>
      <c r="AX34" s="51">
        <f t="shared" si="10"/>
        <v>0</v>
      </c>
      <c r="AY34" s="40">
        <f t="shared" si="11"/>
        <v>0</v>
      </c>
      <c r="AZ34" s="41">
        <f t="shared" si="12"/>
        <v>0</v>
      </c>
      <c r="BA34" s="59"/>
      <c r="BB34" s="219">
        <f t="shared" si="18"/>
        <v>0</v>
      </c>
      <c r="BC34" s="219">
        <f t="shared" si="19"/>
        <v>0</v>
      </c>
      <c r="BD34" s="219">
        <f t="shared" si="20"/>
        <v>0</v>
      </c>
      <c r="BE34" s="59"/>
      <c r="BF34" s="33">
        <f t="shared" si="13"/>
        <v>0</v>
      </c>
      <c r="BG34" s="54">
        <f t="shared" si="14"/>
        <v>0</v>
      </c>
      <c r="BH34" s="55">
        <f t="shared" si="15"/>
        <v>0</v>
      </c>
      <c r="BI34" s="49">
        <f t="shared" si="16"/>
        <v>0</v>
      </c>
      <c r="BJ34" s="46">
        <f t="shared" si="17"/>
        <v>0</v>
      </c>
      <c r="BK34" s="59"/>
      <c r="BL34" s="59"/>
      <c r="BM34" s="59"/>
      <c r="BO34" s="15"/>
      <c r="BQ34" s="206" t="str">
        <f t="shared" ca="1" si="21"/>
        <v/>
      </c>
      <c r="BR34" s="207" t="str">
        <f t="shared" ca="1" si="21"/>
        <v>Sangaré</v>
      </c>
      <c r="BS34" s="209" t="str">
        <f t="shared" ca="1" si="26"/>
        <v>Delort</v>
      </c>
      <c r="BT34" s="209" t="str">
        <f t="shared" ref="BT34:BT46" ca="1" si="33">IF(BT$4=5,BT12,IF(BT$4=4,OFFSET(BT12,1,0),OFFSET(BT12,2,0)))</f>
        <v>Labaste</v>
      </c>
      <c r="BU34" s="197" t="str">
        <f>IFERROR(INDEX($A$7:$A$96,MATCH(5,G$7:G$96,0)),"")</f>
        <v>Jamme</v>
      </c>
      <c r="BV34" s="212" t="str">
        <f t="shared" ca="1" si="22"/>
        <v/>
      </c>
      <c r="BW34" s="209" t="str">
        <f t="shared" ca="1" si="22"/>
        <v>Delort</v>
      </c>
      <c r="BX34" s="209" t="str">
        <f t="shared" ca="1" si="27"/>
        <v/>
      </c>
      <c r="BY34" s="209" t="str">
        <f t="shared" ref="BY34:BY46" ca="1" si="34">IF(BY$4=5,BY12,IF(BY$4=4,OFFSET(BY12,1,0),OFFSET(BY12,2,0)))</f>
        <v>Soukiassian</v>
      </c>
      <c r="BZ34" s="197" t="str">
        <f>IFERROR(INDEX($A$7:$A$96,MATCH(5,L$7:L$96,0)),"")</f>
        <v>Delort</v>
      </c>
      <c r="CA34" s="212" t="str">
        <f t="shared" ca="1" si="23"/>
        <v/>
      </c>
      <c r="CB34" s="209" t="str">
        <f t="shared" ca="1" si="23"/>
        <v/>
      </c>
      <c r="CC34" s="209" t="str">
        <f t="shared" ca="1" si="28"/>
        <v>Diaz L</v>
      </c>
      <c r="CD34" s="209" t="str">
        <f t="shared" ref="CD34:CD46" ca="1" si="35">IF(CD$4=5,CD12,IF(CD$4=4,OFFSET(CD12,1,0),OFFSET(CD12,2,0)))</f>
        <v>Baret</v>
      </c>
      <c r="CE34" s="197" t="str">
        <f>IFERROR(INDEX($A$7:$A$96,MATCH(5,Q$7:Q$96,0)),"")</f>
        <v>Soukiassian</v>
      </c>
      <c r="CF34" s="212" t="str">
        <f t="shared" ca="1" si="24"/>
        <v/>
      </c>
      <c r="CG34" s="209" t="str">
        <f t="shared" ca="1" si="24"/>
        <v>Baret</v>
      </c>
      <c r="CH34" s="209" t="str">
        <f t="shared" ca="1" si="29"/>
        <v>Sangaré</v>
      </c>
      <c r="CI34" s="209" t="str">
        <f t="shared" ref="CI34:CI46" ca="1" si="36">IF(CI$4=5,CI12,IF(CI$4=4,OFFSET(CI12,1,0),OFFSET(CI12,2,0)))</f>
        <v>Chanseaume</v>
      </c>
      <c r="CJ34" s="197" t="str">
        <f>IFERROR(INDEX($A$7:$A$96,MATCH(5,V$7:V$96,0)),"")</f>
        <v/>
      </c>
      <c r="CK34" s="212" t="str">
        <f t="shared" ca="1" si="25"/>
        <v/>
      </c>
      <c r="CL34" s="209" t="str">
        <f t="shared" ca="1" si="25"/>
        <v/>
      </c>
      <c r="CM34" s="209" t="str">
        <f t="shared" ca="1" si="30"/>
        <v/>
      </c>
      <c r="CN34" s="209" t="str">
        <f t="shared" ref="CN34:CN46" ca="1" si="37">IF(CN$4=5,CN12,IF(CN$4=4,OFFSET(CN12,1,0),OFFSET(CN12,2,0)))</f>
        <v/>
      </c>
      <c r="CO34" s="143" t="str">
        <f>IFERROR(INDEX($A$7:$A$96,MATCH(5,AA$7:AA$96,0)),"")</f>
        <v/>
      </c>
      <c r="CP34" s="191" t="str">
        <f>IFERROR(INDEX($A$7:$A$96,MATCH(5,AB$7:AB$96,0)),"")</f>
        <v/>
      </c>
      <c r="CQ34" s="143" t="str">
        <f>IFERROR(INDEX($A$7:$A$96,MATCH(5,AC$7:AC$96,0)),"")</f>
        <v/>
      </c>
      <c r="CR34" s="209" t="str">
        <f t="shared" ca="1" si="31"/>
        <v>Tohno.T</v>
      </c>
      <c r="CS34" s="209" t="str">
        <f t="shared" ref="CS34:CS46" ca="1" si="38">IF(CS$4=5,CS12,IF(CS$4=4,OFFSET(CS12,1,0),OFFSET(CS12,2,0)))</f>
        <v>Baret</v>
      </c>
      <c r="CT34" s="197" t="str">
        <f>IFERROR(INDEX($A$7:$A$96,MATCH(5,AF$7:AF$96,0)),"")</f>
        <v/>
      </c>
      <c r="CU34" s="191" t="str">
        <f>IFERROR(INDEX($A$7:$A$96,MATCH(5,AG$7:AG$96,0)),"")</f>
        <v/>
      </c>
      <c r="CV34" s="143" t="str">
        <f>IFERROR(INDEX($A$7:$A$96,MATCH(5,AH$7:AH$96,0)),"")</f>
        <v>Tohno.T</v>
      </c>
      <c r="CW34" s="209" t="str">
        <f t="shared" ca="1" si="32"/>
        <v>Baret</v>
      </c>
      <c r="CX34" s="209" t="str">
        <f t="shared" ref="CX34:CX46" ca="1" si="39">IF(CX$4=5,CX12,IF(CX$4=4,OFFSET(CX12,1,0),OFFSET(CX12,2,0)))</f>
        <v>Delort</v>
      </c>
      <c r="CY34" s="120" t="str">
        <f>IFERROR(INDEX($A$7:$A$96,MATCH(5,AK$7:AK$96,0)),"")</f>
        <v/>
      </c>
      <c r="DA34" s="109"/>
      <c r="DB34" s="108"/>
      <c r="DC34" s="108"/>
      <c r="DD34" s="108"/>
      <c r="DE34" s="108"/>
      <c r="DF34" s="108"/>
      <c r="DG34" s="108"/>
      <c r="DH34" s="108"/>
      <c r="DI34" s="108"/>
      <c r="DJ34" s="108"/>
      <c r="DK34" s="108"/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8"/>
      <c r="DW34" s="108"/>
      <c r="DX34" s="102"/>
    </row>
    <row r="35" spans="1:128" ht="15" customHeight="1" x14ac:dyDescent="0.15">
      <c r="A35" s="28" t="s">
        <v>131</v>
      </c>
      <c r="B35" s="29">
        <v>3</v>
      </c>
      <c r="C35" s="47"/>
      <c r="D35" s="47"/>
      <c r="E35" s="47"/>
      <c r="F35" s="47"/>
      <c r="G35" s="48"/>
      <c r="H35" s="47"/>
      <c r="I35" s="47" t="s">
        <v>60</v>
      </c>
      <c r="J35" s="47">
        <v>1</v>
      </c>
      <c r="K35" s="47">
        <v>2</v>
      </c>
      <c r="L35" s="48"/>
      <c r="M35" s="47"/>
      <c r="N35" s="47" t="s">
        <v>60</v>
      </c>
      <c r="O35" s="47">
        <v>2</v>
      </c>
      <c r="P35" s="47"/>
      <c r="Q35" s="48"/>
      <c r="R35" s="47"/>
      <c r="S35" s="47">
        <v>2</v>
      </c>
      <c r="T35" s="47">
        <v>5</v>
      </c>
      <c r="U35" s="47" t="s">
        <v>59</v>
      </c>
      <c r="V35" s="48"/>
      <c r="W35" s="47"/>
      <c r="X35" s="47">
        <v>1</v>
      </c>
      <c r="Y35" s="47">
        <v>2</v>
      </c>
      <c r="Z35" s="47"/>
      <c r="AA35" s="48"/>
      <c r="AB35" s="47"/>
      <c r="AC35" s="47">
        <v>1</v>
      </c>
      <c r="AD35" s="47">
        <v>3</v>
      </c>
      <c r="AE35" s="47" t="s">
        <v>62</v>
      </c>
      <c r="AF35" s="48"/>
      <c r="AG35" s="47"/>
      <c r="AH35" s="47">
        <v>5</v>
      </c>
      <c r="AI35" s="47">
        <v>4</v>
      </c>
      <c r="AJ35" s="47">
        <v>3</v>
      </c>
      <c r="AK35" s="48"/>
      <c r="AL35" s="32"/>
      <c r="AM35" s="33">
        <f t="shared" si="0"/>
        <v>0</v>
      </c>
      <c r="AN35" s="34">
        <f t="shared" si="1"/>
        <v>0</v>
      </c>
      <c r="AO35" s="35">
        <f t="shared" si="2"/>
        <v>0</v>
      </c>
      <c r="AP35" s="35">
        <f t="shared" si="3"/>
        <v>2</v>
      </c>
      <c r="AQ35" s="34">
        <f t="shared" si="4"/>
        <v>0</v>
      </c>
      <c r="AR35" s="49">
        <f t="shared" si="5"/>
        <v>2</v>
      </c>
      <c r="AS35" s="32"/>
      <c r="AT35" s="50">
        <f t="shared" si="6"/>
        <v>0</v>
      </c>
      <c r="AU35" s="51">
        <f t="shared" si="7"/>
        <v>0</v>
      </c>
      <c r="AV35" s="52">
        <f t="shared" si="8"/>
        <v>0</v>
      </c>
      <c r="AW35" s="53">
        <f t="shared" si="9"/>
        <v>2</v>
      </c>
      <c r="AX35" s="51">
        <f t="shared" si="10"/>
        <v>0</v>
      </c>
      <c r="AY35" s="40">
        <f t="shared" si="11"/>
        <v>2</v>
      </c>
      <c r="AZ35" s="41">
        <f t="shared" si="12"/>
        <v>2</v>
      </c>
      <c r="BB35" s="219">
        <f t="shared" si="18"/>
        <v>2</v>
      </c>
      <c r="BC35" s="219">
        <f t="shared" si="19"/>
        <v>2</v>
      </c>
      <c r="BD35" s="219">
        <f t="shared" si="20"/>
        <v>0</v>
      </c>
      <c r="BF35" s="33">
        <f t="shared" si="13"/>
        <v>0</v>
      </c>
      <c r="BG35" s="54">
        <f t="shared" si="14"/>
        <v>0</v>
      </c>
      <c r="BH35" s="55">
        <f t="shared" si="15"/>
        <v>0</v>
      </c>
      <c r="BI35" s="49">
        <f t="shared" si="16"/>
        <v>0</v>
      </c>
      <c r="BJ35" s="46">
        <f t="shared" si="17"/>
        <v>0</v>
      </c>
      <c r="BO35" s="15"/>
      <c r="BQ35" s="206" t="str">
        <f t="shared" ca="1" si="21"/>
        <v/>
      </c>
      <c r="BR35" s="207" t="str">
        <f t="shared" ca="1" si="21"/>
        <v/>
      </c>
      <c r="BS35" s="209" t="str">
        <f t="shared" ca="1" si="26"/>
        <v>Sangaré</v>
      </c>
      <c r="BT35" s="209" t="str">
        <f t="shared" ca="1" si="33"/>
        <v>Diantété</v>
      </c>
      <c r="BU35" s="197" t="str">
        <f>IFERROR(INDEX($A$7:$A$96,MATCH(6,G$7:G$96,0)),"")</f>
        <v>Baret</v>
      </c>
      <c r="BV35" s="212" t="str">
        <f t="shared" ca="1" si="22"/>
        <v/>
      </c>
      <c r="BW35" s="209" t="str">
        <f t="shared" ca="1" si="22"/>
        <v/>
      </c>
      <c r="BX35" s="209" t="str">
        <f t="shared" ca="1" si="27"/>
        <v/>
      </c>
      <c r="BY35" s="209" t="str">
        <f t="shared" ca="1" si="34"/>
        <v>Tohno.T</v>
      </c>
      <c r="BZ35" s="197" t="str">
        <f>IFERROR(INDEX($A$7:$A$96,MATCH(6,L$7:L$96,0)),"")</f>
        <v>Baret</v>
      </c>
      <c r="CA35" s="212" t="str">
        <f t="shared" ca="1" si="23"/>
        <v/>
      </c>
      <c r="CB35" s="209" t="str">
        <f t="shared" ca="1" si="23"/>
        <v/>
      </c>
      <c r="CC35" s="209" t="str">
        <f t="shared" ca="1" si="28"/>
        <v/>
      </c>
      <c r="CD35" s="209" t="str">
        <f t="shared" ca="1" si="35"/>
        <v>Lesbegueries</v>
      </c>
      <c r="CE35" s="197" t="str">
        <f>IFERROR(INDEX($A$7:$A$96,MATCH(6,Q$7:Q$96,0)),"")</f>
        <v>Sangaré</v>
      </c>
      <c r="CF35" s="212" t="str">
        <f t="shared" ca="1" si="24"/>
        <v/>
      </c>
      <c r="CG35" s="209" t="str">
        <f t="shared" ca="1" si="24"/>
        <v/>
      </c>
      <c r="CH35" s="209" t="str">
        <f t="shared" ca="1" si="29"/>
        <v>Tohno.T</v>
      </c>
      <c r="CI35" s="209" t="str">
        <f t="shared" ca="1" si="36"/>
        <v>Crotti</v>
      </c>
      <c r="CJ35" s="197" t="str">
        <f>IFERROR(INDEX($A$7:$A$96,MATCH(6,V$7:V$96,0)),"")</f>
        <v/>
      </c>
      <c r="CK35" s="212" t="str">
        <f t="shared" ca="1" si="25"/>
        <v/>
      </c>
      <c r="CL35" s="209" t="str">
        <f t="shared" ca="1" si="25"/>
        <v/>
      </c>
      <c r="CM35" s="209" t="str">
        <f t="shared" ca="1" si="30"/>
        <v/>
      </c>
      <c r="CN35" s="209" t="str">
        <f t="shared" ca="1" si="37"/>
        <v/>
      </c>
      <c r="CO35" s="143" t="str">
        <f>IFERROR(INDEX($A$7:$A$96,MATCH(6,AA$7:AA$96,0)),"")</f>
        <v/>
      </c>
      <c r="CP35" s="191" t="str">
        <f>IFERROR(INDEX($A$7:$A$96,MATCH(6,AB$7:AB$96,0)),"")</f>
        <v/>
      </c>
      <c r="CQ35" s="143" t="str">
        <f>IFERROR(INDEX($A$7:$A$96,MATCH(6,AC$7:AC$96,0)),"")</f>
        <v/>
      </c>
      <c r="CR35" s="209" t="str">
        <f t="shared" ca="1" si="31"/>
        <v>Sangaré</v>
      </c>
      <c r="CS35" s="209" t="str">
        <f t="shared" ca="1" si="38"/>
        <v/>
      </c>
      <c r="CT35" s="197" t="str">
        <f>IFERROR(INDEX($A$7:$A$96,MATCH(6,AF$7:AF$96,0)),"")</f>
        <v/>
      </c>
      <c r="CU35" s="191" t="str">
        <f>IFERROR(INDEX($A$7:$A$96,MATCH(6,AG$7:AG$96,0)),"")</f>
        <v/>
      </c>
      <c r="CV35" s="143" t="str">
        <f>IFERROR(INDEX($A$7:$A$96,MATCH(6,AH$7:AH$96,0)),"")</f>
        <v/>
      </c>
      <c r="CW35" s="209" t="str">
        <f t="shared" ca="1" si="32"/>
        <v>Tohno.T</v>
      </c>
      <c r="CX35" s="209" t="str">
        <f t="shared" ca="1" si="39"/>
        <v>Baret</v>
      </c>
      <c r="CY35" s="120" t="str">
        <f>IFERROR(INDEX($A$7:$A$96,MATCH(6,AK$7:AK$96,0)),"")</f>
        <v/>
      </c>
      <c r="DA35" s="109"/>
      <c r="DB35" s="307">
        <f>DB28+1</f>
        <v>43133</v>
      </c>
      <c r="DC35" s="308"/>
      <c r="DD35" s="308"/>
      <c r="DE35" s="308"/>
      <c r="DF35" s="308"/>
      <c r="DG35" s="308"/>
      <c r="DH35" s="308"/>
      <c r="DI35" s="308"/>
      <c r="DJ35" s="308"/>
      <c r="DK35" s="308"/>
      <c r="DL35" s="308"/>
      <c r="DM35" s="308"/>
      <c r="DN35" s="308"/>
      <c r="DO35" s="308"/>
      <c r="DP35" s="308"/>
      <c r="DQ35" s="308"/>
      <c r="DR35" s="308"/>
      <c r="DS35" s="308"/>
      <c r="DT35" s="308"/>
      <c r="DU35" s="308"/>
      <c r="DV35" s="308"/>
      <c r="DW35" s="309"/>
      <c r="DX35" s="102"/>
    </row>
    <row r="36" spans="1:128" ht="17" x14ac:dyDescent="0.15">
      <c r="A36" s="28" t="s">
        <v>74</v>
      </c>
      <c r="B36" s="29">
        <v>1</v>
      </c>
      <c r="C36" s="47"/>
      <c r="D36" s="47"/>
      <c r="E36" s="47" t="s">
        <v>60</v>
      </c>
      <c r="F36" s="47"/>
      <c r="G36" s="48"/>
      <c r="H36" s="47"/>
      <c r="I36" s="47"/>
      <c r="J36" s="47"/>
      <c r="K36" s="47"/>
      <c r="L36" s="48"/>
      <c r="M36" s="47"/>
      <c r="N36" s="47"/>
      <c r="O36" s="47"/>
      <c r="P36" s="47"/>
      <c r="Q36" s="48"/>
      <c r="R36" s="47"/>
      <c r="S36" s="47"/>
      <c r="T36" s="47"/>
      <c r="U36" s="47"/>
      <c r="V36" s="48"/>
      <c r="W36" s="47"/>
      <c r="X36" s="47"/>
      <c r="Y36" s="47"/>
      <c r="Z36" s="47"/>
      <c r="AA36" s="48"/>
      <c r="AB36" s="47"/>
      <c r="AC36" s="47"/>
      <c r="AD36" s="47"/>
      <c r="AE36" s="47"/>
      <c r="AF36" s="48"/>
      <c r="AG36" s="47"/>
      <c r="AH36" s="47"/>
      <c r="AI36" s="47"/>
      <c r="AJ36" s="47"/>
      <c r="AK36" s="48"/>
      <c r="AL36" s="32"/>
      <c r="AM36" s="33">
        <f t="shared" si="0"/>
        <v>0</v>
      </c>
      <c r="AN36" s="34">
        <f t="shared" si="1"/>
        <v>0</v>
      </c>
      <c r="AO36" s="35">
        <f t="shared" si="2"/>
        <v>0</v>
      </c>
      <c r="AP36" s="35">
        <f t="shared" si="3"/>
        <v>0</v>
      </c>
      <c r="AQ36" s="34">
        <f t="shared" si="4"/>
        <v>0</v>
      </c>
      <c r="AR36" s="49">
        <f t="shared" si="5"/>
        <v>0</v>
      </c>
      <c r="AS36" s="32"/>
      <c r="AT36" s="50">
        <f t="shared" si="6"/>
        <v>0</v>
      </c>
      <c r="AU36" s="51">
        <f t="shared" si="7"/>
        <v>0</v>
      </c>
      <c r="AV36" s="52">
        <f t="shared" si="8"/>
        <v>0</v>
      </c>
      <c r="AW36" s="53">
        <f t="shared" si="9"/>
        <v>0</v>
      </c>
      <c r="AX36" s="51">
        <f t="shared" si="10"/>
        <v>0</v>
      </c>
      <c r="AY36" s="40">
        <f t="shared" si="11"/>
        <v>0</v>
      </c>
      <c r="AZ36" s="41">
        <f t="shared" si="12"/>
        <v>0</v>
      </c>
      <c r="BB36" s="219">
        <f t="shared" si="18"/>
        <v>1</v>
      </c>
      <c r="BC36" s="219">
        <f t="shared" si="19"/>
        <v>0</v>
      </c>
      <c r="BD36" s="219">
        <f t="shared" si="20"/>
        <v>0</v>
      </c>
      <c r="BF36" s="33">
        <f t="shared" si="13"/>
        <v>0</v>
      </c>
      <c r="BG36" s="54">
        <f t="shared" si="14"/>
        <v>0</v>
      </c>
      <c r="BH36" s="55">
        <f t="shared" si="15"/>
        <v>0</v>
      </c>
      <c r="BI36" s="49">
        <f t="shared" si="16"/>
        <v>0</v>
      </c>
      <c r="BJ36" s="46">
        <f t="shared" si="17"/>
        <v>0</v>
      </c>
      <c r="BO36" s="15"/>
      <c r="BQ36" s="206" t="str">
        <f t="shared" ca="1" si="21"/>
        <v/>
      </c>
      <c r="BR36" s="207" t="str">
        <f t="shared" ca="1" si="21"/>
        <v/>
      </c>
      <c r="BS36" s="209" t="str">
        <f t="shared" ca="1" si="26"/>
        <v>Baret</v>
      </c>
      <c r="BT36" s="209" t="str">
        <f t="shared" ca="1" si="33"/>
        <v>Baret</v>
      </c>
      <c r="BU36" s="197" t="str">
        <f>IFERROR(INDEX($A$7:$A$96,MATCH(7,G$7:G$96,0)),"")</f>
        <v/>
      </c>
      <c r="BV36" s="212" t="str">
        <f t="shared" ca="1" si="22"/>
        <v/>
      </c>
      <c r="BW36" s="209" t="str">
        <f t="shared" ca="1" si="22"/>
        <v/>
      </c>
      <c r="BX36" s="209" t="str">
        <f t="shared" ca="1" si="27"/>
        <v/>
      </c>
      <c r="BY36" s="209" t="str">
        <f t="shared" ca="1" si="34"/>
        <v>Fourcroy</v>
      </c>
      <c r="BZ36" s="197" t="str">
        <f>IFERROR(INDEX($A$7:$A$96,MATCH(7,L$7:L$96,0)),"")</f>
        <v>Diantété</v>
      </c>
      <c r="CA36" s="212" t="str">
        <f t="shared" ca="1" si="23"/>
        <v/>
      </c>
      <c r="CB36" s="209" t="str">
        <f t="shared" ca="1" si="23"/>
        <v/>
      </c>
      <c r="CC36" s="209" t="str">
        <f t="shared" ca="1" si="28"/>
        <v/>
      </c>
      <c r="CD36" s="209" t="str">
        <f t="shared" ca="1" si="35"/>
        <v>Diantété</v>
      </c>
      <c r="CE36" s="197" t="str">
        <f>IFERROR(INDEX($A$7:$A$96,MATCH(7,Q$7:Q$96,0)),"")</f>
        <v>Lesbegueries</v>
      </c>
      <c r="CF36" s="212" t="str">
        <f t="shared" ca="1" si="24"/>
        <v/>
      </c>
      <c r="CG36" s="209" t="str">
        <f t="shared" ca="1" si="24"/>
        <v/>
      </c>
      <c r="CH36" s="209" t="str">
        <f t="shared" ca="1" si="29"/>
        <v>Lesbegueries</v>
      </c>
      <c r="CI36" s="209" t="str">
        <f t="shared" ca="1" si="36"/>
        <v>Lesbegueries</v>
      </c>
      <c r="CJ36" s="197" t="str">
        <f>IFERROR(INDEX($A$7:$A$96,MATCH(7,V$7:V$96,0)),"")</f>
        <v/>
      </c>
      <c r="CK36" s="212" t="str">
        <f t="shared" ca="1" si="25"/>
        <v/>
      </c>
      <c r="CL36" s="209" t="str">
        <f t="shared" ca="1" si="25"/>
        <v/>
      </c>
      <c r="CM36" s="209" t="str">
        <f t="shared" ca="1" si="30"/>
        <v/>
      </c>
      <c r="CN36" s="209" t="str">
        <f t="shared" ca="1" si="37"/>
        <v/>
      </c>
      <c r="CO36" s="143" t="str">
        <f>IFERROR(INDEX($A$7:$A$96,MATCH(7,AA$7:AA$96,0)),"")</f>
        <v/>
      </c>
      <c r="CP36" s="191" t="str">
        <f>IFERROR(INDEX($A$7:$A$96,MATCH(7,AB$7:AB$96,0)),"")</f>
        <v/>
      </c>
      <c r="CQ36" s="143" t="str">
        <f>IFERROR(INDEX($A$7:$A$96,MATCH(7,AC$7:AC$96,0)),"")</f>
        <v/>
      </c>
      <c r="CR36" s="209" t="str">
        <f t="shared" ca="1" si="31"/>
        <v/>
      </c>
      <c r="CS36" s="209" t="str">
        <f t="shared" ca="1" si="38"/>
        <v/>
      </c>
      <c r="CT36" s="197" t="str">
        <f>IFERROR(INDEX($A$7:$A$96,MATCH(7,AF$7:AF$96,0)),"")</f>
        <v/>
      </c>
      <c r="CU36" s="191" t="str">
        <f>IFERROR(INDEX($A$7:$A$96,MATCH(7,AG$7:AG$96,0)),"")</f>
        <v/>
      </c>
      <c r="CV36" s="143" t="str">
        <f>IFERROR(INDEX($A$7:$A$96,MATCH(7,AH$7:AH$96,0)),"")</f>
        <v/>
      </c>
      <c r="CW36" s="209" t="str">
        <f t="shared" ca="1" si="32"/>
        <v>Diantété</v>
      </c>
      <c r="CX36" s="209" t="str">
        <f t="shared" ca="1" si="39"/>
        <v>Tohno.T</v>
      </c>
      <c r="CY36" s="120" t="str">
        <f>IFERROR(INDEX($A$7:$A$96,MATCH(7,AK$7:AK$96,0)),"")</f>
        <v/>
      </c>
      <c r="DA36" s="109"/>
      <c r="DB36" s="106" t="s">
        <v>30</v>
      </c>
      <c r="DC36" s="107" t="str">
        <f t="array" ref="DC36:DV40" ca="1">TRANSPOSE(CK29:CO48)</f>
        <v>Sangaré</v>
      </c>
      <c r="DD36" s="107" t="str">
        <f ca="1"/>
        <v/>
      </c>
      <c r="DE36" s="107" t="str">
        <f ca="1"/>
        <v/>
      </c>
      <c r="DF36" s="107" t="str">
        <f ca="1"/>
        <v/>
      </c>
      <c r="DG36" s="107" t="str">
        <f ca="1"/>
        <v/>
      </c>
      <c r="DH36" s="107" t="str">
        <f ca="1"/>
        <v/>
      </c>
      <c r="DI36" s="107" t="str">
        <f ca="1"/>
        <v/>
      </c>
      <c r="DJ36" s="107" t="str">
        <f ca="1"/>
        <v/>
      </c>
      <c r="DK36" s="107" t="str">
        <f ca="1"/>
        <v/>
      </c>
      <c r="DL36" s="107" t="str">
        <f ca="1"/>
        <v/>
      </c>
      <c r="DM36" s="107" t="str">
        <f ca="1"/>
        <v/>
      </c>
      <c r="DN36" s="107" t="str">
        <f ca="1"/>
        <v/>
      </c>
      <c r="DO36" s="107" t="str">
        <f ca="1"/>
        <v/>
      </c>
      <c r="DP36" s="107">
        <f ca="1"/>
        <v>0</v>
      </c>
      <c r="DQ36" s="107">
        <f ca="1"/>
        <v>0</v>
      </c>
      <c r="DR36" s="107">
        <v>0</v>
      </c>
      <c r="DS36" s="107">
        <v>0</v>
      </c>
      <c r="DT36" s="107">
        <v>0</v>
      </c>
      <c r="DU36" s="107">
        <v>0</v>
      </c>
      <c r="DV36" s="107">
        <v>0</v>
      </c>
      <c r="DW36" s="107" t="s">
        <v>25</v>
      </c>
      <c r="DX36" s="102"/>
    </row>
    <row r="37" spans="1:128" ht="17" x14ac:dyDescent="0.15">
      <c r="A37" s="28" t="s">
        <v>103</v>
      </c>
      <c r="B37" s="29">
        <v>2</v>
      </c>
      <c r="C37" s="47"/>
      <c r="D37" s="47"/>
      <c r="E37" s="47"/>
      <c r="F37" s="47" t="s">
        <v>59</v>
      </c>
      <c r="G37" s="48"/>
      <c r="H37" s="47"/>
      <c r="I37" s="47"/>
      <c r="J37" s="47"/>
      <c r="K37" s="47"/>
      <c r="L37" s="48"/>
      <c r="M37" s="47"/>
      <c r="N37" s="47"/>
      <c r="O37" s="47"/>
      <c r="P37" s="47" t="s">
        <v>41</v>
      </c>
      <c r="Q37" s="48"/>
      <c r="R37" s="47"/>
      <c r="S37" s="47"/>
      <c r="T37" s="47"/>
      <c r="U37" s="47">
        <v>2</v>
      </c>
      <c r="V37" s="48"/>
      <c r="W37" s="47"/>
      <c r="X37" s="47"/>
      <c r="Y37" s="47"/>
      <c r="Z37" s="47"/>
      <c r="AA37" s="48"/>
      <c r="AB37" s="47"/>
      <c r="AC37" s="47"/>
      <c r="AD37" s="47"/>
      <c r="AE37" s="47"/>
      <c r="AF37" s="48"/>
      <c r="AG37" s="47"/>
      <c r="AH37" s="47"/>
      <c r="AI37" s="47"/>
      <c r="AJ37" s="47"/>
      <c r="AK37" s="48"/>
      <c r="AL37" s="32"/>
      <c r="AM37" s="33">
        <f t="shared" si="0"/>
        <v>0</v>
      </c>
      <c r="AN37" s="34">
        <f t="shared" si="1"/>
        <v>0</v>
      </c>
      <c r="AO37" s="35">
        <f t="shared" si="2"/>
        <v>0</v>
      </c>
      <c r="AP37" s="35">
        <f t="shared" si="3"/>
        <v>2</v>
      </c>
      <c r="AQ37" s="34">
        <f t="shared" si="4"/>
        <v>0</v>
      </c>
      <c r="AR37" s="49">
        <f t="shared" si="5"/>
        <v>2</v>
      </c>
      <c r="AS37" s="32"/>
      <c r="AT37" s="50">
        <f t="shared" si="6"/>
        <v>0</v>
      </c>
      <c r="AU37" s="51">
        <f t="shared" si="7"/>
        <v>0</v>
      </c>
      <c r="AV37" s="52">
        <f t="shared" si="8"/>
        <v>0</v>
      </c>
      <c r="AW37" s="53">
        <f t="shared" si="9"/>
        <v>1</v>
      </c>
      <c r="AX37" s="51">
        <f t="shared" si="10"/>
        <v>1</v>
      </c>
      <c r="AY37" s="40">
        <f t="shared" si="11"/>
        <v>2</v>
      </c>
      <c r="AZ37" s="41">
        <f t="shared" si="12"/>
        <v>2</v>
      </c>
      <c r="BA37" s="59"/>
      <c r="BB37" s="219">
        <f t="shared" si="18"/>
        <v>0</v>
      </c>
      <c r="BC37" s="219">
        <f t="shared" si="19"/>
        <v>1</v>
      </c>
      <c r="BD37" s="219">
        <f t="shared" si="20"/>
        <v>1</v>
      </c>
      <c r="BE37" s="59"/>
      <c r="BF37" s="33">
        <f t="shared" si="13"/>
        <v>0</v>
      </c>
      <c r="BG37" s="54">
        <f t="shared" si="14"/>
        <v>0</v>
      </c>
      <c r="BH37" s="55">
        <f t="shared" si="15"/>
        <v>0</v>
      </c>
      <c r="BI37" s="49">
        <f t="shared" si="16"/>
        <v>0</v>
      </c>
      <c r="BJ37" s="46">
        <f t="shared" si="17"/>
        <v>0</v>
      </c>
      <c r="BK37" s="59"/>
      <c r="BL37" s="59"/>
      <c r="BM37" s="59"/>
      <c r="BO37" s="15"/>
      <c r="BQ37" s="206" t="str">
        <f t="shared" ca="1" si="21"/>
        <v/>
      </c>
      <c r="BR37" s="207" t="str">
        <f t="shared" ca="1" si="21"/>
        <v/>
      </c>
      <c r="BS37" s="209" t="str">
        <f t="shared" ca="1" si="26"/>
        <v>Berton</v>
      </c>
      <c r="BT37" s="209" t="str">
        <f t="shared" ca="1" si="33"/>
        <v/>
      </c>
      <c r="BU37" s="197" t="str">
        <f>IFERROR(INDEX($A$7:$A$96,MATCH(8,G$7:G$96,0)),"")</f>
        <v/>
      </c>
      <c r="BV37" s="212" t="str">
        <f t="shared" ca="1" si="22"/>
        <v/>
      </c>
      <c r="BW37" s="209" t="str">
        <f t="shared" ca="1" si="22"/>
        <v/>
      </c>
      <c r="BX37" s="209" t="str">
        <f t="shared" ca="1" si="27"/>
        <v/>
      </c>
      <c r="BY37" s="209" t="str">
        <f t="shared" ca="1" si="34"/>
        <v>Delort</v>
      </c>
      <c r="BZ37" s="197" t="str">
        <f>IFERROR(INDEX($A$7:$A$96,MATCH(8,L$7:L$96,0)),"")</f>
        <v/>
      </c>
      <c r="CA37" s="212" t="str">
        <f t="shared" ca="1" si="23"/>
        <v/>
      </c>
      <c r="CB37" s="209" t="str">
        <f t="shared" ca="1" si="23"/>
        <v/>
      </c>
      <c r="CC37" s="209" t="str">
        <f t="shared" ca="1" si="28"/>
        <v/>
      </c>
      <c r="CD37" s="209" t="str">
        <f t="shared" ca="1" si="35"/>
        <v/>
      </c>
      <c r="CE37" s="197" t="str">
        <f>IFERROR(INDEX($A$7:$A$96,MATCH(8,Q$7:Q$96,0)),"")</f>
        <v/>
      </c>
      <c r="CF37" s="212" t="str">
        <f t="shared" ca="1" si="24"/>
        <v/>
      </c>
      <c r="CG37" s="209" t="str">
        <f t="shared" ca="1" si="24"/>
        <v/>
      </c>
      <c r="CH37" s="209" t="str">
        <f t="shared" ca="1" si="29"/>
        <v>Baret</v>
      </c>
      <c r="CI37" s="209" t="str">
        <f t="shared" ca="1" si="36"/>
        <v>Diantété</v>
      </c>
      <c r="CJ37" s="197" t="str">
        <f>IFERROR(INDEX($A$7:$A$96,MATCH(8,V$7:V$96,0)),"")</f>
        <v/>
      </c>
      <c r="CK37" s="212" t="str">
        <f t="shared" ca="1" si="25"/>
        <v/>
      </c>
      <c r="CL37" s="209" t="str">
        <f t="shared" ca="1" si="25"/>
        <v/>
      </c>
      <c r="CM37" s="209" t="str">
        <f t="shared" ca="1" si="30"/>
        <v/>
      </c>
      <c r="CN37" s="209" t="str">
        <f t="shared" ca="1" si="37"/>
        <v/>
      </c>
      <c r="CO37" s="143" t="str">
        <f>IFERROR(INDEX($A$7:$A$96,MATCH(8,AA$7:AA$96,0)),"")</f>
        <v/>
      </c>
      <c r="CP37" s="191" t="str">
        <f>IFERROR(INDEX($A$7:$A$96,MATCH(8,AB$7:AB$96,0)),"")</f>
        <v/>
      </c>
      <c r="CQ37" s="143" t="str">
        <f>IFERROR(INDEX($A$7:$A$96,MATCH(8,AC$7:AC$96,0)),"")</f>
        <v/>
      </c>
      <c r="CR37" s="209" t="str">
        <f t="shared" ca="1" si="31"/>
        <v/>
      </c>
      <c r="CS37" s="209" t="str">
        <f t="shared" ca="1" si="38"/>
        <v/>
      </c>
      <c r="CT37" s="197" t="str">
        <f>IFERROR(INDEX($A$7:$A$96,MATCH(8,AF$7:AF$96,0)),"")</f>
        <v/>
      </c>
      <c r="CU37" s="191" t="str">
        <f>IFERROR(INDEX($A$7:$A$96,MATCH(8,AG$7:AG$96,0)),"")</f>
        <v/>
      </c>
      <c r="CV37" s="143" t="str">
        <f>IFERROR(INDEX($A$7:$A$96,MATCH(8,AH$7:AH$96,0)),"")</f>
        <v/>
      </c>
      <c r="CW37" s="209" t="str">
        <f t="shared" ca="1" si="32"/>
        <v/>
      </c>
      <c r="CX37" s="209" t="str">
        <f t="shared" ca="1" si="39"/>
        <v>Diantété</v>
      </c>
      <c r="CY37" s="120" t="str">
        <f>IFERROR(INDEX($A$7:$A$96,MATCH(8,AK$7:AK$96,0)),"")</f>
        <v/>
      </c>
      <c r="DA37" s="109"/>
      <c r="DB37" s="106" t="s">
        <v>31</v>
      </c>
      <c r="DC37" s="107" t="str">
        <f ca="1"/>
        <v>Diaz L</v>
      </c>
      <c r="DD37" s="107" t="str">
        <f ca="1"/>
        <v>Tohno.T</v>
      </c>
      <c r="DE37" s="107" t="str">
        <f ca="1"/>
        <v>Sangaré</v>
      </c>
      <c r="DF37" s="107" t="str">
        <f ca="1"/>
        <v>Lesbegueries</v>
      </c>
      <c r="DG37" s="107" t="str">
        <f ca="1"/>
        <v/>
      </c>
      <c r="DH37" s="107" t="str">
        <f ca="1"/>
        <v/>
      </c>
      <c r="DI37" s="107" t="str">
        <f ca="1"/>
        <v/>
      </c>
      <c r="DJ37" s="107" t="str">
        <f ca="1"/>
        <v/>
      </c>
      <c r="DK37" s="107" t="str">
        <f ca="1"/>
        <v/>
      </c>
      <c r="DL37" s="107" t="str">
        <f ca="1"/>
        <v/>
      </c>
      <c r="DM37" s="107" t="str">
        <f ca="1"/>
        <v/>
      </c>
      <c r="DN37" s="107" t="str">
        <f ca="1"/>
        <v/>
      </c>
      <c r="DO37" s="107" t="str">
        <f ca="1"/>
        <v/>
      </c>
      <c r="DP37" s="107">
        <f ca="1"/>
        <v>0</v>
      </c>
      <c r="DQ37" s="107">
        <f ca="1"/>
        <v>0</v>
      </c>
      <c r="DR37" s="107">
        <v>0</v>
      </c>
      <c r="DS37" s="107">
        <v>0</v>
      </c>
      <c r="DT37" s="107">
        <v>0</v>
      </c>
      <c r="DU37" s="107">
        <v>0</v>
      </c>
      <c r="DV37" s="107">
        <v>0</v>
      </c>
      <c r="DW37" s="107" t="s">
        <v>25</v>
      </c>
      <c r="DX37" s="102"/>
    </row>
    <row r="38" spans="1:128" ht="17" x14ac:dyDescent="0.15">
      <c r="A38" s="28" t="s">
        <v>104</v>
      </c>
      <c r="B38" s="29">
        <v>4</v>
      </c>
      <c r="C38" s="47"/>
      <c r="D38" s="47"/>
      <c r="E38" s="47"/>
      <c r="F38" s="47"/>
      <c r="G38" s="48">
        <v>3</v>
      </c>
      <c r="H38" s="47"/>
      <c r="I38" s="47"/>
      <c r="J38" s="47"/>
      <c r="K38" s="47"/>
      <c r="L38" s="48" t="s">
        <v>60</v>
      </c>
      <c r="M38" s="47"/>
      <c r="N38" s="47"/>
      <c r="O38" s="47"/>
      <c r="P38" s="47"/>
      <c r="Q38" s="48">
        <v>1</v>
      </c>
      <c r="R38" s="47"/>
      <c r="S38" s="47"/>
      <c r="T38" s="47"/>
      <c r="U38" s="47"/>
      <c r="V38" s="48">
        <v>4</v>
      </c>
      <c r="W38" s="47"/>
      <c r="X38" s="47"/>
      <c r="Y38" s="47"/>
      <c r="Z38" s="47"/>
      <c r="AA38" s="48"/>
      <c r="AB38" s="47"/>
      <c r="AC38" s="47"/>
      <c r="AD38" s="47"/>
      <c r="AE38" s="47"/>
      <c r="AF38" s="48"/>
      <c r="AG38" s="47"/>
      <c r="AH38" s="47"/>
      <c r="AI38" s="47"/>
      <c r="AJ38" s="47"/>
      <c r="AK38" s="48"/>
      <c r="AL38" s="32"/>
      <c r="AM38" s="33">
        <f t="shared" si="0"/>
        <v>0</v>
      </c>
      <c r="AN38" s="34">
        <f t="shared" si="1"/>
        <v>0</v>
      </c>
      <c r="AO38" s="35">
        <f t="shared" si="2"/>
        <v>0</v>
      </c>
      <c r="AP38" s="35">
        <f t="shared" si="3"/>
        <v>0</v>
      </c>
      <c r="AQ38" s="34">
        <f t="shared" si="4"/>
        <v>0</v>
      </c>
      <c r="AR38" s="49">
        <f t="shared" si="5"/>
        <v>0</v>
      </c>
      <c r="AS38" s="32"/>
      <c r="AT38" s="50">
        <f t="shared" si="6"/>
        <v>0</v>
      </c>
      <c r="AU38" s="51">
        <f t="shared" si="7"/>
        <v>0</v>
      </c>
      <c r="AV38" s="52">
        <f t="shared" si="8"/>
        <v>0</v>
      </c>
      <c r="AW38" s="53">
        <f t="shared" si="9"/>
        <v>0</v>
      </c>
      <c r="AX38" s="51">
        <f t="shared" si="10"/>
        <v>0</v>
      </c>
      <c r="AY38" s="40">
        <f t="shared" si="11"/>
        <v>0</v>
      </c>
      <c r="AZ38" s="41">
        <f t="shared" si="12"/>
        <v>0</v>
      </c>
      <c r="BB38" s="219">
        <f t="shared" si="18"/>
        <v>1</v>
      </c>
      <c r="BC38" s="219">
        <f t="shared" si="19"/>
        <v>0</v>
      </c>
      <c r="BD38" s="219">
        <f t="shared" si="20"/>
        <v>0</v>
      </c>
      <c r="BF38" s="33">
        <f t="shared" si="13"/>
        <v>0</v>
      </c>
      <c r="BG38" s="54">
        <f t="shared" si="14"/>
        <v>0</v>
      </c>
      <c r="BH38" s="55">
        <f t="shared" si="15"/>
        <v>0</v>
      </c>
      <c r="BI38" s="49">
        <f t="shared" si="16"/>
        <v>0</v>
      </c>
      <c r="BJ38" s="46">
        <f t="shared" si="17"/>
        <v>0</v>
      </c>
      <c r="BO38" s="15"/>
      <c r="BQ38" s="206" t="str">
        <f t="shared" ca="1" si="21"/>
        <v/>
      </c>
      <c r="BR38" s="207" t="str">
        <f t="shared" ca="1" si="21"/>
        <v/>
      </c>
      <c r="BS38" s="209" t="str">
        <f t="shared" ca="1" si="26"/>
        <v/>
      </c>
      <c r="BT38" s="209" t="str">
        <f t="shared" ca="1" si="33"/>
        <v/>
      </c>
      <c r="BU38" s="197" t="str">
        <f>IFERROR(INDEX($A$7:$A$96,MATCH(9,G$7:G$96,0)),"")</f>
        <v/>
      </c>
      <c r="BV38" s="212" t="str">
        <f t="shared" ca="1" si="22"/>
        <v/>
      </c>
      <c r="BW38" s="209" t="str">
        <f t="shared" ca="1" si="22"/>
        <v/>
      </c>
      <c r="BX38" s="209" t="str">
        <f t="shared" ca="1" si="27"/>
        <v/>
      </c>
      <c r="BY38" s="209" t="str">
        <f t="shared" ca="1" si="34"/>
        <v/>
      </c>
      <c r="BZ38" s="197" t="str">
        <f>IFERROR(INDEX($A$7:$A$96,MATCH(9,L$7:L$96,0)),"")</f>
        <v/>
      </c>
      <c r="CA38" s="212" t="str">
        <f t="shared" ca="1" si="23"/>
        <v/>
      </c>
      <c r="CB38" s="209" t="str">
        <f t="shared" ca="1" si="23"/>
        <v/>
      </c>
      <c r="CC38" s="209" t="str">
        <f t="shared" ca="1" si="28"/>
        <v/>
      </c>
      <c r="CD38" s="209" t="str">
        <f t="shared" ca="1" si="35"/>
        <v/>
      </c>
      <c r="CE38" s="197" t="str">
        <f>IFERROR(INDEX($A$7:$A$96,MATCH(9,Q$7:Q$96,0)),"")</f>
        <v/>
      </c>
      <c r="CF38" s="212" t="str">
        <f t="shared" ca="1" si="24"/>
        <v/>
      </c>
      <c r="CG38" s="209" t="str">
        <f t="shared" ca="1" si="24"/>
        <v/>
      </c>
      <c r="CH38" s="209" t="str">
        <f t="shared" ca="1" si="29"/>
        <v/>
      </c>
      <c r="CI38" s="209" t="str">
        <f t="shared" ca="1" si="36"/>
        <v>Gabelle</v>
      </c>
      <c r="CJ38" s="197" t="str">
        <f>IFERROR(INDEX($A$7:$A$96,MATCH(9,V$7:V$96,0)),"")</f>
        <v/>
      </c>
      <c r="CK38" s="212" t="str">
        <f t="shared" ca="1" si="25"/>
        <v/>
      </c>
      <c r="CL38" s="209" t="str">
        <f t="shared" ca="1" si="25"/>
        <v/>
      </c>
      <c r="CM38" s="209" t="str">
        <f t="shared" ca="1" si="30"/>
        <v/>
      </c>
      <c r="CN38" s="209" t="str">
        <f t="shared" ca="1" si="37"/>
        <v/>
      </c>
      <c r="CO38" s="143" t="str">
        <f>IFERROR(INDEX($A$7:$A$96,MATCH(9,AA$7:AA$96,0)),"")</f>
        <v/>
      </c>
      <c r="CP38" s="191" t="str">
        <f>IFERROR(INDEX($A$7:$A$96,MATCH(9,AB$7:AB$96,0)),"")</f>
        <v/>
      </c>
      <c r="CQ38" s="143" t="str">
        <f>IFERROR(INDEX($A$7:$A$96,MATCH(9,AC$7:AC$96,0)),"")</f>
        <v/>
      </c>
      <c r="CR38" s="209" t="str">
        <f t="shared" ca="1" si="31"/>
        <v/>
      </c>
      <c r="CS38" s="209" t="str">
        <f t="shared" ca="1" si="38"/>
        <v/>
      </c>
      <c r="CT38" s="197" t="str">
        <f>IFERROR(INDEX($A$7:$A$96,MATCH(9,AF$7:AF$96,0)),"")</f>
        <v/>
      </c>
      <c r="CU38" s="191" t="str">
        <f>IFERROR(INDEX($A$7:$A$96,MATCH(9,AG$7:AG$96,0)),"")</f>
        <v/>
      </c>
      <c r="CV38" s="143" t="str">
        <f>IFERROR(INDEX($A$7:$A$96,MATCH(9,AH$7:AH$96,0)),"")</f>
        <v/>
      </c>
      <c r="CW38" s="209" t="str">
        <f t="shared" ca="1" si="32"/>
        <v/>
      </c>
      <c r="CX38" s="209" t="str">
        <f t="shared" ca="1" si="39"/>
        <v/>
      </c>
      <c r="CY38" s="120" t="str">
        <f>IFERROR(INDEX($A$7:$A$96,MATCH(9,AK$7:AK$96,0)),"")</f>
        <v/>
      </c>
      <c r="DA38" s="109">
        <f>'05'!$Y99</f>
        <v>1</v>
      </c>
      <c r="DB38" s="106" t="s">
        <v>32</v>
      </c>
      <c r="DC38" s="112" t="str">
        <v>Diarra</v>
      </c>
      <c r="DD38" s="113" t="str">
        <f ca="1"/>
        <v>Fourcroy</v>
      </c>
      <c r="DE38" s="113" t="str">
        <f ca="1"/>
        <v>Sangaré</v>
      </c>
      <c r="DF38" s="114" t="str">
        <f ca="1"/>
        <v>Tohno.T</v>
      </c>
      <c r="DG38" s="107" t="str">
        <f ca="1"/>
        <v>Lesbegueries</v>
      </c>
      <c r="DH38" s="107" t="str">
        <f ca="1"/>
        <v/>
      </c>
      <c r="DI38" s="107" t="str">
        <f ca="1"/>
        <v/>
      </c>
      <c r="DJ38" s="107" t="str">
        <f ca="1"/>
        <v/>
      </c>
      <c r="DK38" s="107" t="str">
        <f ca="1"/>
        <v/>
      </c>
      <c r="DL38" s="107" t="str">
        <f ca="1"/>
        <v/>
      </c>
      <c r="DM38" s="107" t="str">
        <f ca="1"/>
        <v/>
      </c>
      <c r="DN38" s="107" t="str">
        <f ca="1"/>
        <v/>
      </c>
      <c r="DO38" s="107" t="str">
        <f ca="1"/>
        <v/>
      </c>
      <c r="DP38" s="107" t="str">
        <f ca="1"/>
        <v/>
      </c>
      <c r="DQ38" s="107" t="str">
        <f ca="1"/>
        <v/>
      </c>
      <c r="DR38" s="107" t="str">
        <f ca="1"/>
        <v/>
      </c>
      <c r="DS38" s="107">
        <f ca="1"/>
        <v>0</v>
      </c>
      <c r="DT38" s="107">
        <f ca="1"/>
        <v>0</v>
      </c>
      <c r="DU38" s="107">
        <v>0</v>
      </c>
      <c r="DV38" s="107">
        <v>0</v>
      </c>
      <c r="DW38" s="107" t="s">
        <v>25</v>
      </c>
      <c r="DX38" s="102"/>
    </row>
    <row r="39" spans="1:128" ht="17" x14ac:dyDescent="0.15">
      <c r="A39" s="57" t="s">
        <v>106</v>
      </c>
      <c r="B39" s="58">
        <v>3</v>
      </c>
      <c r="C39" s="47"/>
      <c r="D39" s="47"/>
      <c r="E39" s="47"/>
      <c r="F39" s="47"/>
      <c r="G39" s="48"/>
      <c r="H39" s="47"/>
      <c r="I39" s="47">
        <v>1</v>
      </c>
      <c r="J39" s="47" t="s">
        <v>59</v>
      </c>
      <c r="K39" s="47">
        <v>3</v>
      </c>
      <c r="L39" s="48"/>
      <c r="M39" s="47"/>
      <c r="N39" s="47"/>
      <c r="O39" s="47"/>
      <c r="P39" s="47"/>
      <c r="Q39" s="48"/>
      <c r="R39" s="47"/>
      <c r="S39" s="47"/>
      <c r="T39" s="47"/>
      <c r="U39" s="47"/>
      <c r="V39" s="48"/>
      <c r="W39" s="47"/>
      <c r="X39" s="47"/>
      <c r="Y39" s="47" t="s">
        <v>60</v>
      </c>
      <c r="Z39" s="47"/>
      <c r="AA39" s="48"/>
      <c r="AB39" s="47"/>
      <c r="AC39" s="47"/>
      <c r="AD39" s="47">
        <v>2</v>
      </c>
      <c r="AE39" s="47"/>
      <c r="AF39" s="48"/>
      <c r="AG39" s="47"/>
      <c r="AH39" s="47"/>
      <c r="AI39" s="47"/>
      <c r="AJ39" s="47"/>
      <c r="AK39" s="48"/>
      <c r="AL39" s="32"/>
      <c r="AM39" s="33">
        <f t="shared" ref="AM39:AM70" si="40">COUNTIF(C39,"oui")+COUNTIF(H39,"oui")+COUNTIF(M39,"oui")+COUNTIF(R39,"oui")+COUNTIF(W39,"oui")+COUNTIF(AB39,"oui")+COUNTIF(AG39,"oui")+BF39</f>
        <v>0</v>
      </c>
      <c r="AN39" s="34">
        <f t="shared" ref="AN39:AN70" si="41">COUNTIF(D39,"oui")+COUNTIF(I39,"oui")+COUNTIF(N39,"oui")+COUNTIF(S39,"oui")+COUNTIF(X39,"oui")+COUNTIF(AC39,"oui")+COUNTIF(AH39,"oui")+BG39</f>
        <v>0</v>
      </c>
      <c r="AO39" s="35">
        <f t="shared" ref="AO39:AO70" si="42">COUNTIF(E39,"oui")+COUNTIF(J39,"oui")+COUNTIF(O39,"oui")+COUNTIF(T39,"oui")+COUNTIF(Y39,"oui")+COUNTIF(AD39,"oui")+COUNTIF(AI39,"oui")+AV39</f>
        <v>1</v>
      </c>
      <c r="AP39" s="35">
        <f t="shared" ref="AP39:AP70" si="43">COUNTIF(F39,"oui")+COUNTIF(K39,"oui")+COUNTIF(P39,"oui")+COUNTIF(U39,"oui")+COUNTIF(Z39,"oui")+COUNTIF(AE39,"oui")+COUNTIF(AJ39,"oui")+AY39</f>
        <v>0</v>
      </c>
      <c r="AQ39" s="34">
        <f t="shared" si="4"/>
        <v>0</v>
      </c>
      <c r="AR39" s="49">
        <f t="shared" si="5"/>
        <v>1</v>
      </c>
      <c r="AS39" s="32"/>
      <c r="AT39" s="50">
        <f t="shared" ref="AT39:AT70" si="44">COUNTIFS($C$5:$AK$5,$AT$5,$C39:$AK39,"V*")-COUNTIFS($C$5:$AK$5,$AT$5,$C39:$AK39,"VT")</f>
        <v>1</v>
      </c>
      <c r="AU39" s="51">
        <f t="shared" ref="AU39:AU70" si="45">COUNTIFS($C$5:$AK$5,$AT$5,$C39:$AK39,"F*")</f>
        <v>0</v>
      </c>
      <c r="AV39" s="52">
        <f t="shared" ref="AV39:AV70" si="46">COUNTIFS($C$5:$AK$5,$AT$5,$C39:$AK39,"G")+AT39+AU39</f>
        <v>1</v>
      </c>
      <c r="AW39" s="53">
        <f t="shared" ref="AW39:AW70" si="47">COUNTIFS($C$5:$AK$5,$AW$5,$C39:$AK39,"V*")-COUNTIFS($C$5:$AK$5,$AW$5,$C39:$AK39,"VT")</f>
        <v>0</v>
      </c>
      <c r="AX39" s="51">
        <f t="shared" ref="AX39:AX70" si="48">COUNTIFS($C$5:$AK$5,$AW$5,$C39:$AK39,"F*")</f>
        <v>0</v>
      </c>
      <c r="AY39" s="40">
        <f t="shared" ref="AY39:AY70" si="49">COUNTIFS($C$5:$AK$5,$AW$5,$C39:$AK39,"G")+AW39+AX39</f>
        <v>0</v>
      </c>
      <c r="AZ39" s="41">
        <f t="shared" ref="AZ39:AZ70" si="50">+AV39+AY39</f>
        <v>1</v>
      </c>
      <c r="BA39" s="59"/>
      <c r="BB39" s="219">
        <f t="shared" si="18"/>
        <v>1</v>
      </c>
      <c r="BC39" s="219">
        <f t="shared" si="19"/>
        <v>1</v>
      </c>
      <c r="BD39" s="219">
        <f t="shared" si="20"/>
        <v>0</v>
      </c>
      <c r="BE39" s="59"/>
      <c r="BF39" s="33">
        <f t="shared" si="13"/>
        <v>0</v>
      </c>
      <c r="BG39" s="54">
        <f t="shared" si="14"/>
        <v>0</v>
      </c>
      <c r="BH39" s="55">
        <f t="shared" si="15"/>
        <v>0</v>
      </c>
      <c r="BI39" s="49">
        <f t="shared" si="16"/>
        <v>0</v>
      </c>
      <c r="BJ39" s="46">
        <f t="shared" ref="BJ39:BJ70" si="51">SUM(BF39:BI39)</f>
        <v>0</v>
      </c>
      <c r="BK39" s="59"/>
      <c r="BL39" s="59"/>
      <c r="BM39" s="59"/>
      <c r="BO39" s="15"/>
      <c r="BQ39" s="206" t="str">
        <f t="shared" ca="1" si="21"/>
        <v/>
      </c>
      <c r="BR39" s="207" t="str">
        <f t="shared" ca="1" si="21"/>
        <v/>
      </c>
      <c r="BS39" s="209" t="str">
        <f t="shared" ca="1" si="26"/>
        <v/>
      </c>
      <c r="BT39" s="209" t="str">
        <f t="shared" ca="1" si="33"/>
        <v/>
      </c>
      <c r="BU39" s="197" t="str">
        <f>IFERROR(INDEX($A$7:$A$96,MATCH(10,G$7:G$96,0)),"")</f>
        <v/>
      </c>
      <c r="BV39" s="212" t="str">
        <f t="shared" ca="1" si="22"/>
        <v/>
      </c>
      <c r="BW39" s="209" t="str">
        <f t="shared" ca="1" si="22"/>
        <v/>
      </c>
      <c r="BX39" s="209" t="str">
        <f t="shared" ca="1" si="27"/>
        <v/>
      </c>
      <c r="BY39" s="209" t="str">
        <f t="shared" ca="1" si="34"/>
        <v/>
      </c>
      <c r="BZ39" s="197" t="str">
        <f>IFERROR(INDEX($A$7:$A$96,MATCH(10,L$7:L$96,0)),"")</f>
        <v/>
      </c>
      <c r="CA39" s="212" t="str">
        <f t="shared" ca="1" si="23"/>
        <v/>
      </c>
      <c r="CB39" s="209" t="str">
        <f t="shared" ca="1" si="23"/>
        <v/>
      </c>
      <c r="CC39" s="209" t="str">
        <f t="shared" ca="1" si="28"/>
        <v/>
      </c>
      <c r="CD39" s="209" t="str">
        <f t="shared" ca="1" si="35"/>
        <v/>
      </c>
      <c r="CE39" s="197" t="str">
        <f>IFERROR(INDEX($A$7:$A$96,MATCH(10,Q$7:Q$96,0)),"")</f>
        <v/>
      </c>
      <c r="CF39" s="212" t="str">
        <f t="shared" ca="1" si="24"/>
        <v/>
      </c>
      <c r="CG39" s="209" t="str">
        <f t="shared" ca="1" si="24"/>
        <v/>
      </c>
      <c r="CH39" s="209" t="str">
        <f t="shared" ca="1" si="29"/>
        <v/>
      </c>
      <c r="CI39" s="209" t="str">
        <f t="shared" ca="1" si="36"/>
        <v/>
      </c>
      <c r="CJ39" s="197" t="str">
        <f>IFERROR(INDEX($A$7:$A$96,MATCH(10,V$7:V$96,0)),"")</f>
        <v/>
      </c>
      <c r="CK39" s="212" t="str">
        <f t="shared" ca="1" si="25"/>
        <v/>
      </c>
      <c r="CL39" s="209" t="str">
        <f t="shared" ca="1" si="25"/>
        <v/>
      </c>
      <c r="CM39" s="209" t="str">
        <f t="shared" ca="1" si="30"/>
        <v/>
      </c>
      <c r="CN39" s="209" t="str">
        <f t="shared" ca="1" si="37"/>
        <v/>
      </c>
      <c r="CO39" s="143" t="str">
        <f>IFERROR(INDEX($A$7:$A$96,MATCH(10,AA$7:AA$96,0)),"")</f>
        <v/>
      </c>
      <c r="CP39" s="191" t="str">
        <f>IFERROR(INDEX($A$7:$A$96,MATCH(10,AB$7:AB$96,0)),"")</f>
        <v/>
      </c>
      <c r="CQ39" s="143" t="str">
        <f>IFERROR(INDEX($A$7:$A$96,MATCH(10,AC$7:AC$96,0)),"")</f>
        <v/>
      </c>
      <c r="CR39" s="209" t="str">
        <f t="shared" ca="1" si="31"/>
        <v/>
      </c>
      <c r="CS39" s="209" t="str">
        <f t="shared" ca="1" si="38"/>
        <v/>
      </c>
      <c r="CT39" s="197" t="str">
        <f>IFERROR(INDEX($A$7:$A$96,MATCH(10,AF$7:AF$96,0)),"")</f>
        <v/>
      </c>
      <c r="CU39" s="191" t="str">
        <f>IFERROR(INDEX($A$7:$A$96,MATCH(10,AG$7:AG$96,0)),"")</f>
        <v/>
      </c>
      <c r="CV39" s="143" t="str">
        <f>IFERROR(INDEX($A$7:$A$96,MATCH(10,AH$7:AH$96,0)),"")</f>
        <v/>
      </c>
      <c r="CW39" s="209" t="str">
        <f t="shared" ca="1" si="32"/>
        <v/>
      </c>
      <c r="CX39" s="209" t="str">
        <f t="shared" ca="1" si="39"/>
        <v/>
      </c>
      <c r="CY39" s="120" t="str">
        <f>IFERROR(INDEX($A$7:$A$96,MATCH(10,AK$7:AK$96,0)),"")</f>
        <v/>
      </c>
      <c r="DA39" s="109">
        <f>'05'!$Z99</f>
        <v>4</v>
      </c>
      <c r="DB39" s="106" t="s">
        <v>33</v>
      </c>
      <c r="DC39" s="115" t="str">
        <v>Marie</v>
      </c>
      <c r="DD39" s="116" t="str">
        <v>Penichon</v>
      </c>
      <c r="DE39" s="116" t="str">
        <v>Diantété</v>
      </c>
      <c r="DF39" s="113" t="str">
        <f ca="1"/>
        <v>Vigouroux</v>
      </c>
      <c r="DG39" s="113" t="str">
        <f ca="1"/>
        <v>Baret</v>
      </c>
      <c r="DH39" s="107" t="str">
        <f ca="1"/>
        <v/>
      </c>
      <c r="DI39" s="107" t="str">
        <f ca="1"/>
        <v/>
      </c>
      <c r="DJ39" s="107" t="str">
        <f ca="1"/>
        <v/>
      </c>
      <c r="DK39" s="107" t="str">
        <f ca="1"/>
        <v/>
      </c>
      <c r="DL39" s="107" t="str">
        <f ca="1"/>
        <v/>
      </c>
      <c r="DM39" s="107" t="str">
        <f ca="1"/>
        <v/>
      </c>
      <c r="DN39" s="107" t="str">
        <f ca="1"/>
        <v/>
      </c>
      <c r="DO39" s="107" t="str">
        <f ca="1"/>
        <v/>
      </c>
      <c r="DP39" s="107" t="str">
        <f ca="1"/>
        <v/>
      </c>
      <c r="DQ39" s="107" t="str">
        <f ca="1"/>
        <v/>
      </c>
      <c r="DR39" s="107" t="str">
        <f ca="1"/>
        <v/>
      </c>
      <c r="DS39" s="107" t="str">
        <f ca="1"/>
        <v/>
      </c>
      <c r="DT39" s="107">
        <f ca="1"/>
        <v>0</v>
      </c>
      <c r="DU39" s="107">
        <v>0</v>
      </c>
      <c r="DV39" s="107">
        <v>0</v>
      </c>
      <c r="DW39" s="107" t="s">
        <v>25</v>
      </c>
      <c r="DX39" s="102"/>
    </row>
    <row r="40" spans="1:128" ht="17" x14ac:dyDescent="0.15">
      <c r="A40" s="28" t="s">
        <v>78</v>
      </c>
      <c r="B40" s="29">
        <v>2</v>
      </c>
      <c r="C40" s="47"/>
      <c r="D40" s="47"/>
      <c r="E40" s="47"/>
      <c r="F40" s="47">
        <v>2</v>
      </c>
      <c r="G40" s="48">
        <v>4</v>
      </c>
      <c r="H40" s="47"/>
      <c r="I40" s="47"/>
      <c r="J40" s="47"/>
      <c r="K40" s="47" t="s">
        <v>61</v>
      </c>
      <c r="L40" s="48">
        <v>7</v>
      </c>
      <c r="M40" s="47"/>
      <c r="N40" s="47"/>
      <c r="O40" s="47"/>
      <c r="P40" s="47">
        <v>2</v>
      </c>
      <c r="Q40" s="48" t="s">
        <v>60</v>
      </c>
      <c r="R40" s="47"/>
      <c r="S40" s="47"/>
      <c r="T40" s="47"/>
      <c r="U40" s="47">
        <v>4</v>
      </c>
      <c r="V40" s="48">
        <v>1</v>
      </c>
      <c r="W40" s="47"/>
      <c r="X40" s="47"/>
      <c r="Y40" s="47"/>
      <c r="Z40" s="47" t="s">
        <v>62</v>
      </c>
      <c r="AA40" s="48">
        <v>3</v>
      </c>
      <c r="AB40" s="47"/>
      <c r="AC40" s="47"/>
      <c r="AD40" s="47"/>
      <c r="AE40" s="47"/>
      <c r="AF40" s="48"/>
      <c r="AG40" s="47" t="s">
        <v>60</v>
      </c>
      <c r="AH40" s="47">
        <v>2</v>
      </c>
      <c r="AI40" s="47">
        <v>5</v>
      </c>
      <c r="AJ40" s="47">
        <v>4</v>
      </c>
      <c r="AK40" s="48"/>
      <c r="AL40" s="32"/>
      <c r="AM40" s="33">
        <f t="shared" si="40"/>
        <v>0</v>
      </c>
      <c r="AN40" s="34">
        <f t="shared" si="41"/>
        <v>0</v>
      </c>
      <c r="AO40" s="35">
        <f t="shared" si="42"/>
        <v>0</v>
      </c>
      <c r="AP40" s="35">
        <f t="shared" si="43"/>
        <v>2</v>
      </c>
      <c r="AQ40" s="34">
        <f t="shared" si="4"/>
        <v>0</v>
      </c>
      <c r="AR40" s="49">
        <f t="shared" si="5"/>
        <v>2</v>
      </c>
      <c r="AS40" s="32"/>
      <c r="AT40" s="50">
        <f t="shared" si="44"/>
        <v>0</v>
      </c>
      <c r="AU40" s="51">
        <f t="shared" si="45"/>
        <v>0</v>
      </c>
      <c r="AV40" s="52">
        <f t="shared" si="46"/>
        <v>0</v>
      </c>
      <c r="AW40" s="53">
        <f t="shared" si="47"/>
        <v>2</v>
      </c>
      <c r="AX40" s="51">
        <f t="shared" si="48"/>
        <v>0</v>
      </c>
      <c r="AY40" s="40">
        <f t="shared" si="49"/>
        <v>2</v>
      </c>
      <c r="AZ40" s="41">
        <f t="shared" si="50"/>
        <v>2</v>
      </c>
      <c r="BB40" s="219">
        <f t="shared" si="18"/>
        <v>2</v>
      </c>
      <c r="BC40" s="219">
        <f t="shared" si="19"/>
        <v>2</v>
      </c>
      <c r="BD40" s="219">
        <f t="shared" si="20"/>
        <v>0</v>
      </c>
      <c r="BF40" s="33">
        <f t="shared" si="13"/>
        <v>0</v>
      </c>
      <c r="BG40" s="54">
        <f t="shared" si="14"/>
        <v>0</v>
      </c>
      <c r="BH40" s="55">
        <f t="shared" si="15"/>
        <v>0</v>
      </c>
      <c r="BI40" s="49">
        <f t="shared" si="16"/>
        <v>0</v>
      </c>
      <c r="BJ40" s="46">
        <f t="shared" si="51"/>
        <v>0</v>
      </c>
      <c r="BO40" s="15"/>
      <c r="BQ40" s="206" t="str">
        <f t="shared" ca="1" si="21"/>
        <v/>
      </c>
      <c r="BR40" s="207" t="str">
        <f t="shared" ca="1" si="21"/>
        <v/>
      </c>
      <c r="BS40" s="209" t="str">
        <f t="shared" ca="1" si="26"/>
        <v/>
      </c>
      <c r="BT40" s="209" t="str">
        <f t="shared" ca="1" si="33"/>
        <v/>
      </c>
      <c r="BU40" s="197" t="str">
        <f>IFERROR(INDEX($A$7:$A$96,MATCH(11,G$7:G$96,0)),"")</f>
        <v/>
      </c>
      <c r="BV40" s="212" t="str">
        <f t="shared" ca="1" si="22"/>
        <v/>
      </c>
      <c r="BW40" s="209" t="str">
        <f t="shared" ca="1" si="22"/>
        <v/>
      </c>
      <c r="BX40" s="209" t="str">
        <f t="shared" ca="1" si="27"/>
        <v/>
      </c>
      <c r="BY40" s="209" t="str">
        <f t="shared" ca="1" si="34"/>
        <v/>
      </c>
      <c r="BZ40" s="197" t="str">
        <f>IFERROR(INDEX($A$7:$A$96,MATCH(11,L$7:L$96,0)),"")</f>
        <v/>
      </c>
      <c r="CA40" s="212" t="str">
        <f t="shared" ca="1" si="23"/>
        <v/>
      </c>
      <c r="CB40" s="209" t="str">
        <f t="shared" ca="1" si="23"/>
        <v/>
      </c>
      <c r="CC40" s="209" t="str">
        <f t="shared" ca="1" si="28"/>
        <v/>
      </c>
      <c r="CD40" s="209" t="str">
        <f t="shared" ca="1" si="35"/>
        <v/>
      </c>
      <c r="CE40" s="197" t="str">
        <f>IFERROR(INDEX($A$7:$A$96,MATCH(11,Q$7:Q$96,0)),"")</f>
        <v/>
      </c>
      <c r="CF40" s="212" t="str">
        <f t="shared" ca="1" si="24"/>
        <v/>
      </c>
      <c r="CG40" s="209" t="str">
        <f t="shared" ca="1" si="24"/>
        <v/>
      </c>
      <c r="CH40" s="209" t="str">
        <f t="shared" ca="1" si="29"/>
        <v/>
      </c>
      <c r="CI40" s="209" t="str">
        <f t="shared" ca="1" si="36"/>
        <v/>
      </c>
      <c r="CJ40" s="197" t="str">
        <f>IFERROR(INDEX($A$7:$A$96,MATCH(11,V$7:V$96,0)),"")</f>
        <v/>
      </c>
      <c r="CK40" s="212" t="str">
        <f t="shared" ca="1" si="25"/>
        <v/>
      </c>
      <c r="CL40" s="209" t="str">
        <f t="shared" ca="1" si="25"/>
        <v/>
      </c>
      <c r="CM40" s="209" t="str">
        <f t="shared" ca="1" si="30"/>
        <v/>
      </c>
      <c r="CN40" s="209" t="str">
        <f t="shared" ca="1" si="37"/>
        <v/>
      </c>
      <c r="CO40" s="143" t="str">
        <f>IFERROR(INDEX($A$7:$A$96,MATCH(11,AA$7:AA$96,0)),"")</f>
        <v/>
      </c>
      <c r="CP40" s="191" t="str">
        <f>IFERROR(INDEX($A$7:$A$96,MATCH(11,AB$7:AB$96,0)),"")</f>
        <v/>
      </c>
      <c r="CQ40" s="143" t="str">
        <f>IFERROR(INDEX($A$7:$A$96,MATCH(11,AC$7:AC$96,0)),"")</f>
        <v/>
      </c>
      <c r="CR40" s="209" t="str">
        <f t="shared" ca="1" si="31"/>
        <v/>
      </c>
      <c r="CS40" s="209" t="str">
        <f t="shared" ca="1" si="38"/>
        <v/>
      </c>
      <c r="CT40" s="197" t="str">
        <f>IFERROR(INDEX($A$7:$A$96,MATCH(11,AF$7:AF$96,0)),"")</f>
        <v/>
      </c>
      <c r="CU40" s="191" t="str">
        <f>IFERROR(INDEX($A$7:$A$96,MATCH(11,AG$7:AG$96,0)),"")</f>
        <v/>
      </c>
      <c r="CV40" s="143" t="str">
        <f>IFERROR(INDEX($A$7:$A$96,MATCH(11,AH$7:AH$96,0)),"")</f>
        <v/>
      </c>
      <c r="CW40" s="209" t="str">
        <f t="shared" ca="1" si="32"/>
        <v/>
      </c>
      <c r="CX40" s="209" t="str">
        <f t="shared" ca="1" si="39"/>
        <v/>
      </c>
      <c r="CY40" s="120" t="str">
        <f>IFERROR(INDEX($A$7:$A$96,MATCH(11,AK$7:AK$96,0)),"")</f>
        <v/>
      </c>
      <c r="DA40" s="109"/>
      <c r="DB40" s="106" t="s">
        <v>34</v>
      </c>
      <c r="DC40" s="107" t="str">
        <v>Jamme</v>
      </c>
      <c r="DD40" s="107" t="str">
        <v>Baret</v>
      </c>
      <c r="DE40" s="107" t="str">
        <v>Penichon</v>
      </c>
      <c r="DF40" s="107" t="str">
        <v>Diantété</v>
      </c>
      <c r="DG40" s="107" t="str">
        <v>Sangaré</v>
      </c>
      <c r="DH40" s="107" t="str">
        <v/>
      </c>
      <c r="DI40" s="107" t="str">
        <v/>
      </c>
      <c r="DJ40" s="107" t="str">
        <v/>
      </c>
      <c r="DK40" s="107" t="str">
        <v/>
      </c>
      <c r="DL40" s="107" t="str">
        <v/>
      </c>
      <c r="DM40" s="107" t="str">
        <v/>
      </c>
      <c r="DN40" s="107" t="str">
        <v/>
      </c>
      <c r="DO40" s="107" t="str">
        <v/>
      </c>
      <c r="DP40" s="107">
        <v>0</v>
      </c>
      <c r="DQ40" s="107">
        <v>0</v>
      </c>
      <c r="DR40" s="107">
        <v>0</v>
      </c>
      <c r="DS40" s="107">
        <v>0</v>
      </c>
      <c r="DT40" s="107">
        <v>0</v>
      </c>
      <c r="DU40" s="107">
        <v>0</v>
      </c>
      <c r="DV40" s="107">
        <v>0</v>
      </c>
      <c r="DW40" s="107" t="s">
        <v>25</v>
      </c>
      <c r="DX40" s="102"/>
    </row>
    <row r="41" spans="1:128" ht="18" thickBot="1" x14ac:dyDescent="0.2">
      <c r="A41" s="57" t="s">
        <v>99</v>
      </c>
      <c r="B41" s="58">
        <v>2</v>
      </c>
      <c r="C41" s="47"/>
      <c r="D41" s="47"/>
      <c r="E41" s="47"/>
      <c r="F41" s="47" t="s">
        <v>62</v>
      </c>
      <c r="G41" s="48"/>
      <c r="H41" s="47"/>
      <c r="I41" s="47"/>
      <c r="J41" s="47"/>
      <c r="K41" s="47">
        <v>1</v>
      </c>
      <c r="L41" s="48"/>
      <c r="M41" s="47"/>
      <c r="N41" s="47"/>
      <c r="O41" s="47"/>
      <c r="P41" s="47" t="s">
        <v>40</v>
      </c>
      <c r="Q41" s="48">
        <v>5</v>
      </c>
      <c r="R41" s="47"/>
      <c r="S41" s="47"/>
      <c r="T41" s="47"/>
      <c r="U41" s="47"/>
      <c r="V41" s="48"/>
      <c r="W41" s="47"/>
      <c r="X41" s="47"/>
      <c r="Y41" s="47"/>
      <c r="Z41" s="47"/>
      <c r="AA41" s="48"/>
      <c r="AB41" s="47"/>
      <c r="AC41" s="47"/>
      <c r="AD41" s="47"/>
      <c r="AE41" s="47"/>
      <c r="AF41" s="48"/>
      <c r="AG41" s="47"/>
      <c r="AH41" s="47"/>
      <c r="AI41" s="47"/>
      <c r="AJ41" s="47"/>
      <c r="AK41" s="48"/>
      <c r="AL41" s="32"/>
      <c r="AM41" s="33">
        <f t="shared" si="40"/>
        <v>0</v>
      </c>
      <c r="AN41" s="34">
        <f t="shared" si="41"/>
        <v>0</v>
      </c>
      <c r="AO41" s="35">
        <f t="shared" si="42"/>
        <v>0</v>
      </c>
      <c r="AP41" s="35">
        <f t="shared" si="43"/>
        <v>2</v>
      </c>
      <c r="AQ41" s="34">
        <f t="shared" si="4"/>
        <v>0</v>
      </c>
      <c r="AR41" s="49">
        <f t="shared" si="5"/>
        <v>2</v>
      </c>
      <c r="AS41" s="32"/>
      <c r="AT41" s="50">
        <f t="shared" si="44"/>
        <v>0</v>
      </c>
      <c r="AU41" s="51">
        <f t="shared" si="45"/>
        <v>0</v>
      </c>
      <c r="AV41" s="52">
        <f t="shared" si="46"/>
        <v>0</v>
      </c>
      <c r="AW41" s="53">
        <f t="shared" si="47"/>
        <v>1</v>
      </c>
      <c r="AX41" s="51">
        <f t="shared" si="48"/>
        <v>1</v>
      </c>
      <c r="AY41" s="40">
        <f t="shared" si="49"/>
        <v>2</v>
      </c>
      <c r="AZ41" s="41">
        <f t="shared" si="50"/>
        <v>2</v>
      </c>
      <c r="BA41" s="59"/>
      <c r="BB41" s="219">
        <f t="shared" si="18"/>
        <v>0</v>
      </c>
      <c r="BC41" s="219">
        <f t="shared" si="19"/>
        <v>1</v>
      </c>
      <c r="BD41" s="219">
        <f t="shared" si="20"/>
        <v>1</v>
      </c>
      <c r="BE41" s="59"/>
      <c r="BF41" s="33">
        <f t="shared" si="13"/>
        <v>0</v>
      </c>
      <c r="BG41" s="54">
        <f t="shared" si="14"/>
        <v>0</v>
      </c>
      <c r="BH41" s="55">
        <f t="shared" si="15"/>
        <v>0</v>
      </c>
      <c r="BI41" s="49">
        <f t="shared" si="16"/>
        <v>0</v>
      </c>
      <c r="BJ41" s="46">
        <f t="shared" si="51"/>
        <v>0</v>
      </c>
      <c r="BK41" s="59"/>
      <c r="BL41" s="59"/>
      <c r="BM41" s="59"/>
      <c r="BO41" s="15"/>
      <c r="BQ41" s="206" t="str">
        <f t="shared" ca="1" si="21"/>
        <v/>
      </c>
      <c r="BR41" s="207" t="str">
        <f t="shared" ca="1" si="21"/>
        <v/>
      </c>
      <c r="BS41" s="209" t="str">
        <f t="shared" ca="1" si="26"/>
        <v/>
      </c>
      <c r="BT41" s="209" t="str">
        <f t="shared" ca="1" si="33"/>
        <v/>
      </c>
      <c r="BU41" s="198" t="str">
        <f>IFERROR(INDEX($A$7:$A$96,MATCH(12,G$7:G$96,0)),"")</f>
        <v/>
      </c>
      <c r="BV41" s="212" t="str">
        <f t="shared" ca="1" si="22"/>
        <v/>
      </c>
      <c r="BW41" s="209" t="str">
        <f t="shared" ca="1" si="22"/>
        <v/>
      </c>
      <c r="BX41" s="209" t="str">
        <f t="shared" ca="1" si="27"/>
        <v/>
      </c>
      <c r="BY41" s="209" t="str">
        <f t="shared" ca="1" si="34"/>
        <v/>
      </c>
      <c r="BZ41" s="198" t="str">
        <f>IFERROR(INDEX($A$7:$A$96,MATCH(12,L$7:L$96,0)),"")</f>
        <v/>
      </c>
      <c r="CA41" s="212" t="str">
        <f t="shared" ca="1" si="23"/>
        <v/>
      </c>
      <c r="CB41" s="209" t="str">
        <f t="shared" ca="1" si="23"/>
        <v/>
      </c>
      <c r="CC41" s="209" t="str">
        <f t="shared" ca="1" si="28"/>
        <v/>
      </c>
      <c r="CD41" s="209" t="str">
        <f t="shared" ca="1" si="35"/>
        <v/>
      </c>
      <c r="CE41" s="198" t="str">
        <f>IFERROR(INDEX($A$7:$A$96,MATCH(12,Q$7:Q$96,0)),"")</f>
        <v/>
      </c>
      <c r="CF41" s="212" t="str">
        <f t="shared" ca="1" si="24"/>
        <v/>
      </c>
      <c r="CG41" s="209" t="str">
        <f t="shared" ca="1" si="24"/>
        <v/>
      </c>
      <c r="CH41" s="209" t="str">
        <f t="shared" ca="1" si="29"/>
        <v/>
      </c>
      <c r="CI41" s="209" t="str">
        <f t="shared" ca="1" si="36"/>
        <v/>
      </c>
      <c r="CJ41" s="198" t="str">
        <f>IFERROR(INDEX($A$7:$A$96,MATCH(12,V$7:V$96,0)),"")</f>
        <v/>
      </c>
      <c r="CK41" s="212" t="str">
        <f t="shared" ca="1" si="25"/>
        <v/>
      </c>
      <c r="CL41" s="209" t="str">
        <f t="shared" ca="1" si="25"/>
        <v/>
      </c>
      <c r="CM41" s="209" t="str">
        <f t="shared" ca="1" si="30"/>
        <v/>
      </c>
      <c r="CN41" s="209" t="str">
        <f t="shared" ca="1" si="37"/>
        <v/>
      </c>
      <c r="CO41" s="144" t="str">
        <f>IFERROR(INDEX($A$7:$A$96,MATCH(12,AA$7:AA$96,0)),"")</f>
        <v/>
      </c>
      <c r="CP41" s="192" t="str">
        <f>IFERROR(INDEX($A$7:$A$96,MATCH(12,AB$7:AB$96,0)),"")</f>
        <v/>
      </c>
      <c r="CQ41" s="144" t="str">
        <f>IFERROR(INDEX($A$7:$A$96,MATCH(12,AC$7:AC$96,0)),"")</f>
        <v/>
      </c>
      <c r="CR41" s="209" t="str">
        <f t="shared" ca="1" si="31"/>
        <v/>
      </c>
      <c r="CS41" s="209" t="str">
        <f t="shared" ca="1" si="38"/>
        <v/>
      </c>
      <c r="CT41" s="198" t="str">
        <f>IFERROR(INDEX($A$7:$A$96,MATCH(12,AF$7:AF$96,0)),"")</f>
        <v/>
      </c>
      <c r="CU41" s="192" t="str">
        <f>IFERROR(INDEX($A$7:$A$96,MATCH(12,AG$7:AG$96,0)),"")</f>
        <v/>
      </c>
      <c r="CV41" s="144" t="str">
        <f>IFERROR(INDEX($A$7:$A$96,MATCH(12,AH$7:AH$96,0)),"")</f>
        <v/>
      </c>
      <c r="CW41" s="209" t="str">
        <f t="shared" ca="1" si="32"/>
        <v/>
      </c>
      <c r="CX41" s="209" t="str">
        <f t="shared" ca="1" si="39"/>
        <v/>
      </c>
      <c r="CY41" s="132" t="str">
        <f>IFERROR(INDEX($A$7:$A$96,MATCH(12,AK$7:AK$96,0)),"")</f>
        <v/>
      </c>
      <c r="DA41" s="109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2"/>
    </row>
    <row r="42" spans="1:128" ht="17" x14ac:dyDescent="0.15">
      <c r="A42" s="57" t="s">
        <v>86</v>
      </c>
      <c r="B42" s="58">
        <v>2</v>
      </c>
      <c r="C42" s="47"/>
      <c r="D42" s="47"/>
      <c r="E42" s="47"/>
      <c r="F42" s="47"/>
      <c r="G42" s="48"/>
      <c r="H42" s="47"/>
      <c r="I42" s="47"/>
      <c r="J42" s="47"/>
      <c r="K42" s="47"/>
      <c r="L42" s="48"/>
      <c r="M42" s="47"/>
      <c r="N42" s="47"/>
      <c r="O42" s="47"/>
      <c r="P42" s="47"/>
      <c r="Q42" s="48"/>
      <c r="R42" s="47"/>
      <c r="S42" s="47"/>
      <c r="T42" s="47"/>
      <c r="U42" s="47" t="s">
        <v>40</v>
      </c>
      <c r="V42" s="48"/>
      <c r="W42" s="47"/>
      <c r="X42" s="47"/>
      <c r="Y42" s="47"/>
      <c r="Z42" s="47"/>
      <c r="AA42" s="48"/>
      <c r="AB42" s="47"/>
      <c r="AC42" s="47"/>
      <c r="AD42" s="47"/>
      <c r="AE42" s="47"/>
      <c r="AF42" s="48"/>
      <c r="AG42" s="47"/>
      <c r="AH42" s="47"/>
      <c r="AI42" s="47"/>
      <c r="AJ42" s="47"/>
      <c r="AK42" s="48"/>
      <c r="AL42" s="32"/>
      <c r="AM42" s="33">
        <f t="shared" si="40"/>
        <v>0</v>
      </c>
      <c r="AN42" s="34">
        <f t="shared" si="41"/>
        <v>0</v>
      </c>
      <c r="AO42" s="35">
        <f t="shared" si="42"/>
        <v>0</v>
      </c>
      <c r="AP42" s="35">
        <f t="shared" si="43"/>
        <v>1</v>
      </c>
      <c r="AQ42" s="34">
        <f t="shared" si="4"/>
        <v>0</v>
      </c>
      <c r="AR42" s="49">
        <f t="shared" si="5"/>
        <v>1</v>
      </c>
      <c r="AS42" s="32"/>
      <c r="AT42" s="50">
        <f t="shared" si="44"/>
        <v>0</v>
      </c>
      <c r="AU42" s="51">
        <f t="shared" si="45"/>
        <v>0</v>
      </c>
      <c r="AV42" s="52">
        <f t="shared" si="46"/>
        <v>0</v>
      </c>
      <c r="AW42" s="53">
        <f t="shared" si="47"/>
        <v>0</v>
      </c>
      <c r="AX42" s="51">
        <f t="shared" si="48"/>
        <v>1</v>
      </c>
      <c r="AY42" s="40">
        <f t="shared" si="49"/>
        <v>1</v>
      </c>
      <c r="AZ42" s="41">
        <f t="shared" si="50"/>
        <v>1</v>
      </c>
      <c r="BB42" s="219">
        <f t="shared" si="18"/>
        <v>0</v>
      </c>
      <c r="BC42" s="219">
        <f t="shared" si="19"/>
        <v>0</v>
      </c>
      <c r="BD42" s="219">
        <f t="shared" si="20"/>
        <v>1</v>
      </c>
      <c r="BF42" s="33">
        <f t="shared" si="13"/>
        <v>0</v>
      </c>
      <c r="BG42" s="54">
        <f t="shared" si="14"/>
        <v>0</v>
      </c>
      <c r="BH42" s="55">
        <f t="shared" si="15"/>
        <v>0</v>
      </c>
      <c r="BI42" s="49">
        <f t="shared" si="16"/>
        <v>0</v>
      </c>
      <c r="BJ42" s="46">
        <f t="shared" si="51"/>
        <v>0</v>
      </c>
      <c r="BO42" s="15"/>
      <c r="BQ42" s="206">
        <f t="shared" ca="1" si="21"/>
        <v>0</v>
      </c>
      <c r="BR42" s="207">
        <f t="shared" ca="1" si="21"/>
        <v>0</v>
      </c>
      <c r="BS42" s="209" t="str">
        <f t="shared" ca="1" si="26"/>
        <v/>
      </c>
      <c r="BT42" s="209" t="str">
        <f t="shared" ca="1" si="33"/>
        <v/>
      </c>
      <c r="BU42" s="202"/>
      <c r="BV42" s="212">
        <f t="shared" ca="1" si="22"/>
        <v>0</v>
      </c>
      <c r="BW42" s="209">
        <f t="shared" ca="1" si="22"/>
        <v>0</v>
      </c>
      <c r="BX42" s="209" t="str">
        <f t="shared" ca="1" si="27"/>
        <v/>
      </c>
      <c r="BY42" s="209" t="str">
        <f t="shared" ca="1" si="34"/>
        <v/>
      </c>
      <c r="BZ42" s="202"/>
      <c r="CA42" s="212">
        <f t="shared" ca="1" si="23"/>
        <v>0</v>
      </c>
      <c r="CB42" s="209">
        <f t="shared" ca="1" si="23"/>
        <v>0</v>
      </c>
      <c r="CC42" s="209" t="str">
        <f t="shared" ca="1" si="28"/>
        <v/>
      </c>
      <c r="CD42" s="209" t="str">
        <f t="shared" ca="1" si="35"/>
        <v/>
      </c>
      <c r="CE42" s="202"/>
      <c r="CF42" s="212">
        <f t="shared" ca="1" si="24"/>
        <v>0</v>
      </c>
      <c r="CG42" s="209">
        <f t="shared" ca="1" si="24"/>
        <v>0</v>
      </c>
      <c r="CH42" s="209" t="str">
        <f t="shared" ca="1" si="29"/>
        <v/>
      </c>
      <c r="CI42" s="209" t="str">
        <f t="shared" ca="1" si="36"/>
        <v/>
      </c>
      <c r="CJ42" s="202"/>
      <c r="CK42" s="212">
        <f t="shared" ca="1" si="25"/>
        <v>0</v>
      </c>
      <c r="CL42" s="209">
        <f t="shared" ca="1" si="25"/>
        <v>0</v>
      </c>
      <c r="CM42" s="209" t="str">
        <f t="shared" ca="1" si="30"/>
        <v/>
      </c>
      <c r="CN42" s="209" t="str">
        <f t="shared" ca="1" si="37"/>
        <v/>
      </c>
      <c r="CO42" s="186"/>
      <c r="CP42" s="141" t="str">
        <f>IFERROR(INDEX($A$7:$A$96,MATCH(11,AB$7:AB$96,0)),"")</f>
        <v/>
      </c>
      <c r="CQ42" s="141" t="str">
        <f>IFERROR(INDEX($A$7:$A$96,MATCH(11,AC$7:AC$96,0)),"")</f>
        <v/>
      </c>
      <c r="CR42" s="209" t="str">
        <f t="shared" ca="1" si="31"/>
        <v/>
      </c>
      <c r="CS42" s="209" t="str">
        <f t="shared" ca="1" si="38"/>
        <v/>
      </c>
      <c r="CT42" s="15"/>
      <c r="CU42" s="141" t="str">
        <f>IFERROR(INDEX($A$7:$A$96,MATCH(11,AG$7:AG$96,0)),"")</f>
        <v/>
      </c>
      <c r="CV42" s="141" t="str">
        <f>IFERROR(INDEX($A$7:$A$96,MATCH(11,AH$7:AH$96,0)),"")</f>
        <v/>
      </c>
      <c r="CW42" s="209" t="str">
        <f t="shared" ca="1" si="32"/>
        <v/>
      </c>
      <c r="CX42" s="209" t="str">
        <f t="shared" ca="1" si="39"/>
        <v/>
      </c>
      <c r="CY42" s="15"/>
      <c r="DA42" s="109"/>
      <c r="DB42" s="307">
        <f>DB35+1</f>
        <v>43134</v>
      </c>
      <c r="DC42" s="308"/>
      <c r="DD42" s="308"/>
      <c r="DE42" s="308"/>
      <c r="DF42" s="308"/>
      <c r="DG42" s="308"/>
      <c r="DH42" s="308"/>
      <c r="DI42" s="308"/>
      <c r="DJ42" s="308"/>
      <c r="DK42" s="308"/>
      <c r="DL42" s="308"/>
      <c r="DM42" s="308"/>
      <c r="DN42" s="308"/>
      <c r="DO42" s="308"/>
      <c r="DP42" s="308"/>
      <c r="DQ42" s="308"/>
      <c r="DR42" s="308"/>
      <c r="DS42" s="308"/>
      <c r="DT42" s="308"/>
      <c r="DU42" s="308"/>
      <c r="DV42" s="308"/>
      <c r="DW42" s="309"/>
      <c r="DX42" s="102"/>
    </row>
    <row r="43" spans="1:128" ht="18" thickBot="1" x14ac:dyDescent="0.2">
      <c r="A43" s="28" t="s">
        <v>107</v>
      </c>
      <c r="B43" s="29">
        <v>4</v>
      </c>
      <c r="C43" s="47"/>
      <c r="D43" s="47"/>
      <c r="E43" s="47">
        <v>7</v>
      </c>
      <c r="F43" s="47"/>
      <c r="G43" s="48"/>
      <c r="H43" s="47"/>
      <c r="I43" s="47"/>
      <c r="J43" s="47"/>
      <c r="K43" s="47"/>
      <c r="L43" s="48"/>
      <c r="M43" s="47"/>
      <c r="N43" s="47"/>
      <c r="O43" s="47"/>
      <c r="P43" s="47"/>
      <c r="Q43" s="48"/>
      <c r="R43" s="47"/>
      <c r="S43" s="47"/>
      <c r="T43" s="47"/>
      <c r="U43" s="47"/>
      <c r="V43" s="48"/>
      <c r="W43" s="47"/>
      <c r="X43" s="47"/>
      <c r="Y43" s="47"/>
      <c r="Z43" s="47"/>
      <c r="AA43" s="48"/>
      <c r="AB43" s="47"/>
      <c r="AC43" s="47"/>
      <c r="AD43" s="47"/>
      <c r="AE43" s="47" t="s">
        <v>40</v>
      </c>
      <c r="AF43" s="48"/>
      <c r="AG43" s="47"/>
      <c r="AH43" s="47" t="s">
        <v>60</v>
      </c>
      <c r="AI43" s="47"/>
      <c r="AJ43" s="47"/>
      <c r="AK43" s="48"/>
      <c r="AL43" s="32"/>
      <c r="AM43" s="33">
        <f t="shared" si="40"/>
        <v>0</v>
      </c>
      <c r="AN43" s="34">
        <f t="shared" si="41"/>
        <v>0</v>
      </c>
      <c r="AO43" s="35">
        <f t="shared" si="42"/>
        <v>0</v>
      </c>
      <c r="AP43" s="35">
        <f t="shared" si="43"/>
        <v>1</v>
      </c>
      <c r="AQ43" s="34">
        <f t="shared" si="4"/>
        <v>0</v>
      </c>
      <c r="AR43" s="49">
        <f t="shared" si="5"/>
        <v>1</v>
      </c>
      <c r="AS43" s="32"/>
      <c r="AT43" s="50">
        <f t="shared" si="44"/>
        <v>0</v>
      </c>
      <c r="AU43" s="51">
        <f t="shared" si="45"/>
        <v>0</v>
      </c>
      <c r="AV43" s="52">
        <f t="shared" si="46"/>
        <v>0</v>
      </c>
      <c r="AW43" s="53">
        <f t="shared" si="47"/>
        <v>0</v>
      </c>
      <c r="AX43" s="51">
        <f t="shared" si="48"/>
        <v>1</v>
      </c>
      <c r="AY43" s="40">
        <f t="shared" si="49"/>
        <v>1</v>
      </c>
      <c r="AZ43" s="41">
        <f t="shared" si="50"/>
        <v>1</v>
      </c>
      <c r="BB43" s="219">
        <f t="shared" si="18"/>
        <v>1</v>
      </c>
      <c r="BC43" s="219">
        <f t="shared" si="19"/>
        <v>0</v>
      </c>
      <c r="BD43" s="219">
        <f t="shared" si="20"/>
        <v>1</v>
      </c>
      <c r="BF43" s="33">
        <f t="shared" si="13"/>
        <v>0</v>
      </c>
      <c r="BG43" s="54">
        <f t="shared" si="14"/>
        <v>0</v>
      </c>
      <c r="BH43" s="55">
        <f t="shared" si="15"/>
        <v>0</v>
      </c>
      <c r="BI43" s="49">
        <f t="shared" si="16"/>
        <v>0</v>
      </c>
      <c r="BJ43" s="46">
        <f t="shared" si="51"/>
        <v>0</v>
      </c>
      <c r="BO43" s="15"/>
      <c r="BQ43" s="208">
        <f t="shared" ca="1" si="21"/>
        <v>0</v>
      </c>
      <c r="BR43" s="207">
        <f t="shared" ca="1" si="21"/>
        <v>0</v>
      </c>
      <c r="BS43" s="209" t="str">
        <f t="shared" ca="1" si="26"/>
        <v/>
      </c>
      <c r="BT43" s="209" t="str">
        <f t="shared" ca="1" si="33"/>
        <v/>
      </c>
      <c r="BU43" s="202"/>
      <c r="BV43" s="213">
        <f t="shared" ca="1" si="22"/>
        <v>0</v>
      </c>
      <c r="BW43" s="214">
        <f t="shared" ca="1" si="22"/>
        <v>0</v>
      </c>
      <c r="BX43" s="209" t="str">
        <f t="shared" ca="1" si="27"/>
        <v/>
      </c>
      <c r="BY43" s="209" t="str">
        <f t="shared" ca="1" si="34"/>
        <v/>
      </c>
      <c r="BZ43" s="202"/>
      <c r="CA43" s="213">
        <f t="shared" ca="1" si="23"/>
        <v>0</v>
      </c>
      <c r="CB43" s="214">
        <f t="shared" ca="1" si="23"/>
        <v>0</v>
      </c>
      <c r="CC43" s="209" t="str">
        <f t="shared" ca="1" si="28"/>
        <v/>
      </c>
      <c r="CD43" s="209" t="str">
        <f t="shared" ca="1" si="35"/>
        <v/>
      </c>
      <c r="CE43" s="202"/>
      <c r="CF43" s="213">
        <f t="shared" ca="1" si="24"/>
        <v>0</v>
      </c>
      <c r="CG43" s="214">
        <f t="shared" ca="1" si="24"/>
        <v>0</v>
      </c>
      <c r="CH43" s="209" t="str">
        <f t="shared" ca="1" si="29"/>
        <v/>
      </c>
      <c r="CI43" s="209" t="str">
        <f t="shared" ca="1" si="36"/>
        <v/>
      </c>
      <c r="CJ43" s="202"/>
      <c r="CK43" s="213">
        <f t="shared" ca="1" si="25"/>
        <v>0</v>
      </c>
      <c r="CL43" s="214">
        <f t="shared" ca="1" si="25"/>
        <v>0</v>
      </c>
      <c r="CM43" s="209" t="str">
        <f t="shared" ca="1" si="30"/>
        <v/>
      </c>
      <c r="CN43" s="209" t="str">
        <f t="shared" ca="1" si="37"/>
        <v/>
      </c>
      <c r="CO43" s="186"/>
      <c r="CP43" s="141" t="str">
        <f>IFERROR(INDEX($A$7:$A$96,MATCH(12,AB$7:AB$96,0)),"")</f>
        <v/>
      </c>
      <c r="CQ43" s="141" t="str">
        <f>IFERROR(INDEX($A$7:$A$96,MATCH(12,AC$7:AC$96,0)),"")</f>
        <v/>
      </c>
      <c r="CR43" s="209" t="str">
        <f t="shared" ca="1" si="31"/>
        <v/>
      </c>
      <c r="CS43" s="209" t="str">
        <f t="shared" ca="1" si="38"/>
        <v/>
      </c>
      <c r="CT43" s="15"/>
      <c r="CU43" s="141" t="str">
        <f>IFERROR(INDEX($A$7:$A$96,MATCH(12,AG$7:AG$96,0)),"")</f>
        <v/>
      </c>
      <c r="CV43" s="141" t="str">
        <f>IFERROR(INDEX($A$7:$A$96,MATCH(12,AH$7:AH$96,0)),"")</f>
        <v/>
      </c>
      <c r="CW43" s="209" t="str">
        <f t="shared" ca="1" si="32"/>
        <v/>
      </c>
      <c r="CX43" s="209" t="str">
        <f t="shared" ca="1" si="39"/>
        <v/>
      </c>
      <c r="CY43" s="15"/>
      <c r="DA43" s="109"/>
      <c r="DB43" s="106" t="s">
        <v>30</v>
      </c>
      <c r="DC43" s="107" t="str">
        <f t="array" ref="DC43:DV47">TRANSPOSE(CP29:CT48)</f>
        <v>Sangaré</v>
      </c>
      <c r="DD43" s="107" t="str">
        <v/>
      </c>
      <c r="DE43" s="107" t="str">
        <v/>
      </c>
      <c r="DF43" s="107" t="str">
        <v/>
      </c>
      <c r="DG43" s="107" t="str">
        <v/>
      </c>
      <c r="DH43" s="107" t="str">
        <v/>
      </c>
      <c r="DI43" s="107" t="str">
        <v/>
      </c>
      <c r="DJ43" s="107" t="str">
        <v/>
      </c>
      <c r="DK43" s="107" t="str">
        <v/>
      </c>
      <c r="DL43" s="107" t="str">
        <v/>
      </c>
      <c r="DM43" s="107" t="str">
        <v/>
      </c>
      <c r="DN43" s="107" t="str">
        <v/>
      </c>
      <c r="DO43" s="107" t="str">
        <v/>
      </c>
      <c r="DP43" s="107" t="str">
        <v/>
      </c>
      <c r="DQ43" s="107" t="str">
        <v/>
      </c>
      <c r="DR43" s="107">
        <v>0</v>
      </c>
      <c r="DS43" s="107">
        <v>0</v>
      </c>
      <c r="DT43" s="107">
        <v>0</v>
      </c>
      <c r="DU43" s="107">
        <v>0</v>
      </c>
      <c r="DV43" s="107">
        <v>0</v>
      </c>
      <c r="DW43" s="107" t="s">
        <v>25</v>
      </c>
      <c r="DX43" s="102"/>
    </row>
    <row r="44" spans="1:128" ht="17" x14ac:dyDescent="0.15">
      <c r="A44" s="28"/>
      <c r="B44" s="29"/>
      <c r="C44" s="47"/>
      <c r="D44" s="47"/>
      <c r="E44" s="47"/>
      <c r="F44" s="47"/>
      <c r="G44" s="48"/>
      <c r="H44" s="47"/>
      <c r="I44" s="47"/>
      <c r="J44" s="47"/>
      <c r="K44" s="47"/>
      <c r="L44" s="48"/>
      <c r="M44" s="47"/>
      <c r="N44" s="47"/>
      <c r="O44" s="47"/>
      <c r="P44" s="47"/>
      <c r="Q44" s="48"/>
      <c r="R44" s="47"/>
      <c r="S44" s="47"/>
      <c r="T44" s="47"/>
      <c r="U44" s="47"/>
      <c r="V44" s="48"/>
      <c r="W44" s="47"/>
      <c r="X44" s="47"/>
      <c r="Y44" s="47"/>
      <c r="Z44" s="47"/>
      <c r="AA44" s="48"/>
      <c r="AB44" s="47"/>
      <c r="AC44" s="47"/>
      <c r="AD44" s="47"/>
      <c r="AE44" s="47"/>
      <c r="AF44" s="48"/>
      <c r="AG44" s="47"/>
      <c r="AH44" s="47"/>
      <c r="AI44" s="47"/>
      <c r="AJ44" s="47"/>
      <c r="AK44" s="48"/>
      <c r="AL44" s="32"/>
      <c r="AM44" s="33">
        <f t="shared" si="40"/>
        <v>0</v>
      </c>
      <c r="AN44" s="34">
        <f t="shared" si="41"/>
        <v>0</v>
      </c>
      <c r="AO44" s="35">
        <f t="shared" si="42"/>
        <v>0</v>
      </c>
      <c r="AP44" s="35">
        <f t="shared" si="43"/>
        <v>0</v>
      </c>
      <c r="AQ44" s="34">
        <f t="shared" si="4"/>
        <v>0</v>
      </c>
      <c r="AR44" s="49">
        <f t="shared" si="5"/>
        <v>0</v>
      </c>
      <c r="AS44" s="32"/>
      <c r="AT44" s="50">
        <f t="shared" si="44"/>
        <v>0</v>
      </c>
      <c r="AU44" s="51">
        <f t="shared" si="45"/>
        <v>0</v>
      </c>
      <c r="AV44" s="52">
        <f t="shared" si="46"/>
        <v>0</v>
      </c>
      <c r="AW44" s="53">
        <f t="shared" si="47"/>
        <v>0</v>
      </c>
      <c r="AX44" s="51">
        <f t="shared" si="48"/>
        <v>0</v>
      </c>
      <c r="AY44" s="40">
        <f t="shared" si="49"/>
        <v>0</v>
      </c>
      <c r="AZ44" s="41">
        <f t="shared" si="50"/>
        <v>0</v>
      </c>
      <c r="BB44" s="219">
        <f t="shared" si="18"/>
        <v>0</v>
      </c>
      <c r="BC44" s="219">
        <f t="shared" si="19"/>
        <v>0</v>
      </c>
      <c r="BD44" s="219">
        <f t="shared" si="20"/>
        <v>0</v>
      </c>
      <c r="BF44" s="33">
        <f t="shared" si="13"/>
        <v>0</v>
      </c>
      <c r="BG44" s="54">
        <f t="shared" si="14"/>
        <v>0</v>
      </c>
      <c r="BH44" s="55">
        <f t="shared" si="15"/>
        <v>0</v>
      </c>
      <c r="BI44" s="49">
        <f t="shared" si="16"/>
        <v>0</v>
      </c>
      <c r="BJ44" s="46">
        <f t="shared" si="51"/>
        <v>0</v>
      </c>
      <c r="BO44" s="15"/>
      <c r="BS44" s="209" t="str">
        <f t="shared" ca="1" si="26"/>
        <v/>
      </c>
      <c r="BT44" s="209" t="str">
        <f t="shared" ca="1" si="33"/>
        <v/>
      </c>
      <c r="BU44" s="15"/>
      <c r="BX44" s="209" t="str">
        <f t="shared" ca="1" si="27"/>
        <v/>
      </c>
      <c r="BY44" s="209" t="str">
        <f t="shared" ca="1" si="34"/>
        <v/>
      </c>
      <c r="BZ44" s="15"/>
      <c r="CC44" s="209" t="str">
        <f t="shared" ca="1" si="28"/>
        <v/>
      </c>
      <c r="CD44" s="209" t="str">
        <f t="shared" ca="1" si="35"/>
        <v/>
      </c>
      <c r="CE44" s="15"/>
      <c r="CH44" s="209" t="str">
        <f t="shared" ca="1" si="29"/>
        <v/>
      </c>
      <c r="CI44" s="209" t="str">
        <f t="shared" ca="1" si="36"/>
        <v/>
      </c>
      <c r="CJ44" s="15"/>
      <c r="CM44" s="209" t="str">
        <f t="shared" ca="1" si="30"/>
        <v/>
      </c>
      <c r="CN44" s="209" t="str">
        <f t="shared" ca="1" si="37"/>
        <v/>
      </c>
      <c r="CO44" s="15"/>
      <c r="CR44" s="209" t="str">
        <f t="shared" ca="1" si="31"/>
        <v/>
      </c>
      <c r="CS44" s="209" t="str">
        <f t="shared" ca="1" si="38"/>
        <v/>
      </c>
      <c r="CT44" s="15"/>
      <c r="CW44" s="209" t="str">
        <f t="shared" ca="1" si="32"/>
        <v/>
      </c>
      <c r="CX44" s="209" t="str">
        <f t="shared" ca="1" si="39"/>
        <v/>
      </c>
      <c r="CY44" s="15"/>
      <c r="DA44" s="109"/>
      <c r="DB44" s="106" t="s">
        <v>31</v>
      </c>
      <c r="DC44" s="107" t="str">
        <v>Sowu</v>
      </c>
      <c r="DD44" s="107" t="str">
        <v>Tohno.T</v>
      </c>
      <c r="DE44" s="107" t="str">
        <v>Sangaré</v>
      </c>
      <c r="DF44" s="107" t="str">
        <v/>
      </c>
      <c r="DG44" s="107" t="str">
        <v/>
      </c>
      <c r="DH44" s="107" t="str">
        <v/>
      </c>
      <c r="DI44" s="107" t="str">
        <v/>
      </c>
      <c r="DJ44" s="107" t="str">
        <v/>
      </c>
      <c r="DK44" s="107" t="str">
        <v/>
      </c>
      <c r="DL44" s="107" t="str">
        <v/>
      </c>
      <c r="DM44" s="107" t="str">
        <v/>
      </c>
      <c r="DN44" s="107" t="str">
        <v/>
      </c>
      <c r="DO44" s="107" t="str">
        <v/>
      </c>
      <c r="DP44" s="107" t="str">
        <v/>
      </c>
      <c r="DQ44" s="107" t="str">
        <v/>
      </c>
      <c r="DR44" s="107">
        <v>0</v>
      </c>
      <c r="DS44" s="107">
        <v>0</v>
      </c>
      <c r="DT44" s="107">
        <v>0</v>
      </c>
      <c r="DU44" s="107">
        <v>0</v>
      </c>
      <c r="DV44" s="107">
        <v>0</v>
      </c>
      <c r="DW44" s="107" t="s">
        <v>25</v>
      </c>
      <c r="DX44" s="102"/>
    </row>
    <row r="45" spans="1:128" ht="17" x14ac:dyDescent="0.15">
      <c r="A45" s="28"/>
      <c r="B45" s="29"/>
      <c r="C45" s="47"/>
      <c r="D45" s="47"/>
      <c r="E45" s="47"/>
      <c r="F45" s="47"/>
      <c r="G45" s="48"/>
      <c r="H45" s="47"/>
      <c r="I45" s="47"/>
      <c r="J45" s="47"/>
      <c r="K45" s="47"/>
      <c r="L45" s="48"/>
      <c r="M45" s="47"/>
      <c r="N45" s="47"/>
      <c r="O45" s="47"/>
      <c r="P45" s="47"/>
      <c r="Q45" s="48"/>
      <c r="R45" s="47"/>
      <c r="S45" s="47"/>
      <c r="T45" s="47"/>
      <c r="U45" s="47"/>
      <c r="V45" s="48"/>
      <c r="W45" s="47"/>
      <c r="X45" s="47"/>
      <c r="Y45" s="47"/>
      <c r="Z45" s="47"/>
      <c r="AA45" s="48"/>
      <c r="AB45" s="47"/>
      <c r="AC45" s="47"/>
      <c r="AD45" s="47"/>
      <c r="AE45" s="47"/>
      <c r="AF45" s="48"/>
      <c r="AG45" s="47"/>
      <c r="AH45" s="47"/>
      <c r="AI45" s="47"/>
      <c r="AJ45" s="47"/>
      <c r="AK45" s="48"/>
      <c r="AL45" s="32"/>
      <c r="AM45" s="33">
        <f t="shared" si="40"/>
        <v>0</v>
      </c>
      <c r="AN45" s="34">
        <f t="shared" si="41"/>
        <v>0</v>
      </c>
      <c r="AO45" s="35">
        <f t="shared" si="42"/>
        <v>0</v>
      </c>
      <c r="AP45" s="35">
        <f t="shared" si="43"/>
        <v>0</v>
      </c>
      <c r="AQ45" s="34">
        <f t="shared" si="4"/>
        <v>0</v>
      </c>
      <c r="AR45" s="49">
        <f t="shared" si="5"/>
        <v>0</v>
      </c>
      <c r="AS45" s="32"/>
      <c r="AT45" s="50">
        <f t="shared" si="44"/>
        <v>0</v>
      </c>
      <c r="AU45" s="51">
        <f t="shared" si="45"/>
        <v>0</v>
      </c>
      <c r="AV45" s="52">
        <f t="shared" si="46"/>
        <v>0</v>
      </c>
      <c r="AW45" s="53">
        <f t="shared" si="47"/>
        <v>0</v>
      </c>
      <c r="AX45" s="51">
        <f t="shared" si="48"/>
        <v>0</v>
      </c>
      <c r="AY45" s="40">
        <f t="shared" si="49"/>
        <v>0</v>
      </c>
      <c r="AZ45" s="41">
        <f t="shared" si="50"/>
        <v>0</v>
      </c>
      <c r="BB45" s="219">
        <f t="shared" si="18"/>
        <v>0</v>
      </c>
      <c r="BC45" s="219">
        <f t="shared" si="19"/>
        <v>0</v>
      </c>
      <c r="BD45" s="219">
        <f t="shared" si="20"/>
        <v>0</v>
      </c>
      <c r="BF45" s="33">
        <f t="shared" si="13"/>
        <v>0</v>
      </c>
      <c r="BG45" s="54">
        <f t="shared" si="14"/>
        <v>0</v>
      </c>
      <c r="BH45" s="55">
        <f t="shared" si="15"/>
        <v>0</v>
      </c>
      <c r="BI45" s="49">
        <f t="shared" si="16"/>
        <v>0</v>
      </c>
      <c r="BJ45" s="46">
        <f t="shared" si="51"/>
        <v>0</v>
      </c>
      <c r="BO45" s="15"/>
      <c r="BS45" s="209">
        <f t="shared" ca="1" si="26"/>
        <v>0</v>
      </c>
      <c r="BT45" s="209" t="str">
        <f t="shared" ca="1" si="33"/>
        <v/>
      </c>
      <c r="BU45" s="15"/>
      <c r="BX45" s="209">
        <f t="shared" ca="1" si="27"/>
        <v>0</v>
      </c>
      <c r="BY45" s="209" t="str">
        <f t="shared" ca="1" si="34"/>
        <v/>
      </c>
      <c r="BZ45" s="15"/>
      <c r="CC45" s="209">
        <f t="shared" ca="1" si="28"/>
        <v>0</v>
      </c>
      <c r="CD45" s="209" t="str">
        <f t="shared" ca="1" si="35"/>
        <v/>
      </c>
      <c r="CE45" s="15"/>
      <c r="CH45" s="209">
        <f t="shared" ca="1" si="29"/>
        <v>0</v>
      </c>
      <c r="CI45" s="209" t="str">
        <f t="shared" ca="1" si="36"/>
        <v/>
      </c>
      <c r="CJ45" s="15"/>
      <c r="CM45" s="209">
        <f t="shared" ca="1" si="30"/>
        <v>0</v>
      </c>
      <c r="CN45" s="209" t="str">
        <f t="shared" ca="1" si="37"/>
        <v/>
      </c>
      <c r="CO45" s="15"/>
      <c r="CR45" s="209" t="str">
        <f t="shared" ca="1" si="31"/>
        <v/>
      </c>
      <c r="CS45" s="209" t="str">
        <f t="shared" ca="1" si="38"/>
        <v/>
      </c>
      <c r="CT45" s="15"/>
      <c r="CW45" s="209" t="str">
        <f t="shared" ca="1" si="32"/>
        <v/>
      </c>
      <c r="CX45" s="209" t="str">
        <f t="shared" ca="1" si="39"/>
        <v/>
      </c>
      <c r="CY45" s="15"/>
      <c r="DA45" s="109">
        <f>'05'!$AD99</f>
        <v>2</v>
      </c>
      <c r="DB45" s="106" t="s">
        <v>32</v>
      </c>
      <c r="DC45" s="112" t="str">
        <v>Gabelle</v>
      </c>
      <c r="DD45" s="113" t="str">
        <f ca="1"/>
        <v>Sowu</v>
      </c>
      <c r="DE45" s="113" t="str">
        <f ca="1"/>
        <v>Vigouroux</v>
      </c>
      <c r="DF45" s="114" t="str">
        <f ca="1"/>
        <v>Le Goff</v>
      </c>
      <c r="DG45" s="107" t="str">
        <f ca="1"/>
        <v>Fourcroy</v>
      </c>
      <c r="DH45" s="107" t="str">
        <f ca="1"/>
        <v>Tohno.T</v>
      </c>
      <c r="DI45" s="107" t="str">
        <f ca="1"/>
        <v>Sangaré</v>
      </c>
      <c r="DJ45" s="107" t="str">
        <f ca="1"/>
        <v/>
      </c>
      <c r="DK45" s="107" t="str">
        <f ca="1"/>
        <v/>
      </c>
      <c r="DL45" s="107" t="str">
        <f ca="1"/>
        <v/>
      </c>
      <c r="DM45" s="107" t="str">
        <f ca="1"/>
        <v/>
      </c>
      <c r="DN45" s="107" t="str">
        <f ca="1"/>
        <v/>
      </c>
      <c r="DO45" s="107" t="str">
        <f ca="1"/>
        <v/>
      </c>
      <c r="DP45" s="107" t="str">
        <f ca="1"/>
        <v/>
      </c>
      <c r="DQ45" s="107" t="str">
        <f ca="1"/>
        <v/>
      </c>
      <c r="DR45" s="107" t="str">
        <f ca="1"/>
        <v/>
      </c>
      <c r="DS45" s="107" t="str">
        <f ca="1"/>
        <v/>
      </c>
      <c r="DT45" s="107">
        <f ca="1"/>
        <v>0</v>
      </c>
      <c r="DU45" s="107">
        <v>0</v>
      </c>
      <c r="DV45" s="107">
        <v>0</v>
      </c>
      <c r="DW45" s="107" t="s">
        <v>25</v>
      </c>
      <c r="DX45" s="102"/>
    </row>
    <row r="46" spans="1:128" ht="17" x14ac:dyDescent="0.15">
      <c r="A46" s="28"/>
      <c r="B46" s="29"/>
      <c r="C46" s="47"/>
      <c r="D46" s="47"/>
      <c r="E46" s="47"/>
      <c r="F46" s="47"/>
      <c r="G46" s="48"/>
      <c r="H46" s="47"/>
      <c r="I46" s="47"/>
      <c r="J46" s="47"/>
      <c r="K46" s="47"/>
      <c r="L46" s="48"/>
      <c r="M46" s="47"/>
      <c r="N46" s="47"/>
      <c r="O46" s="47"/>
      <c r="P46" s="47"/>
      <c r="Q46" s="48"/>
      <c r="R46" s="47"/>
      <c r="S46" s="47"/>
      <c r="T46" s="47"/>
      <c r="U46" s="47"/>
      <c r="V46" s="48"/>
      <c r="W46" s="47"/>
      <c r="X46" s="47"/>
      <c r="Y46" s="47"/>
      <c r="Z46" s="47"/>
      <c r="AA46" s="48"/>
      <c r="AB46" s="47"/>
      <c r="AC46" s="47"/>
      <c r="AD46" s="47"/>
      <c r="AE46" s="47"/>
      <c r="AF46" s="48"/>
      <c r="AG46" s="47"/>
      <c r="AH46" s="47"/>
      <c r="AI46" s="47"/>
      <c r="AJ46" s="47"/>
      <c r="AK46" s="48"/>
      <c r="AL46" s="32"/>
      <c r="AM46" s="33">
        <f t="shared" si="40"/>
        <v>0</v>
      </c>
      <c r="AN46" s="34">
        <f t="shared" si="41"/>
        <v>0</v>
      </c>
      <c r="AO46" s="35">
        <f t="shared" si="42"/>
        <v>0</v>
      </c>
      <c r="AP46" s="35">
        <f t="shared" si="43"/>
        <v>0</v>
      </c>
      <c r="AQ46" s="34">
        <f t="shared" si="4"/>
        <v>0</v>
      </c>
      <c r="AR46" s="49">
        <f t="shared" si="5"/>
        <v>0</v>
      </c>
      <c r="AS46" s="32"/>
      <c r="AT46" s="50">
        <f t="shared" si="44"/>
        <v>0</v>
      </c>
      <c r="AU46" s="51">
        <f t="shared" si="45"/>
        <v>0</v>
      </c>
      <c r="AV46" s="52">
        <f t="shared" si="46"/>
        <v>0</v>
      </c>
      <c r="AW46" s="53">
        <f t="shared" si="47"/>
        <v>0</v>
      </c>
      <c r="AX46" s="51">
        <f t="shared" si="48"/>
        <v>0</v>
      </c>
      <c r="AY46" s="40">
        <f t="shared" si="49"/>
        <v>0</v>
      </c>
      <c r="AZ46" s="41">
        <f t="shared" si="50"/>
        <v>0</v>
      </c>
      <c r="BA46" s="59"/>
      <c r="BB46" s="219">
        <f t="shared" si="18"/>
        <v>0</v>
      </c>
      <c r="BC46" s="219">
        <f t="shared" si="19"/>
        <v>0</v>
      </c>
      <c r="BD46" s="219">
        <f t="shared" si="20"/>
        <v>0</v>
      </c>
      <c r="BE46" s="59"/>
      <c r="BF46" s="33">
        <f t="shared" si="13"/>
        <v>0</v>
      </c>
      <c r="BG46" s="54">
        <f t="shared" si="14"/>
        <v>0</v>
      </c>
      <c r="BH46" s="55">
        <f t="shared" si="15"/>
        <v>0</v>
      </c>
      <c r="BI46" s="49">
        <f t="shared" si="16"/>
        <v>0</v>
      </c>
      <c r="BJ46" s="46">
        <f t="shared" si="51"/>
        <v>0</v>
      </c>
      <c r="BK46" s="59"/>
      <c r="BL46" s="59"/>
      <c r="BM46" s="59"/>
      <c r="BO46" s="15"/>
      <c r="BS46" s="209">
        <f t="shared" ca="1" si="26"/>
        <v>0</v>
      </c>
      <c r="BT46" s="209">
        <f t="shared" ca="1" si="33"/>
        <v>0</v>
      </c>
      <c r="BU46" s="15"/>
      <c r="BX46" s="209">
        <f t="shared" ca="1" si="27"/>
        <v>0</v>
      </c>
      <c r="BY46" s="209">
        <f t="shared" ca="1" si="34"/>
        <v>0</v>
      </c>
      <c r="BZ46" s="15"/>
      <c r="CC46" s="209">
        <f t="shared" ca="1" si="28"/>
        <v>0</v>
      </c>
      <c r="CD46" s="209" t="str">
        <f t="shared" ca="1" si="35"/>
        <v/>
      </c>
      <c r="CE46" s="15"/>
      <c r="CH46" s="209">
        <f t="shared" ca="1" si="29"/>
        <v>0</v>
      </c>
      <c r="CI46" s="209">
        <f t="shared" ca="1" si="36"/>
        <v>0</v>
      </c>
      <c r="CJ46" s="15"/>
      <c r="CM46" s="209">
        <f t="shared" ca="1" si="30"/>
        <v>0</v>
      </c>
      <c r="CN46" s="209">
        <f t="shared" ca="1" si="37"/>
        <v>0</v>
      </c>
      <c r="CO46" s="15"/>
      <c r="CR46" s="209">
        <f t="shared" ca="1" si="31"/>
        <v>0</v>
      </c>
      <c r="CS46" s="209">
        <f t="shared" ca="1" si="38"/>
        <v>0</v>
      </c>
      <c r="CT46" s="15"/>
      <c r="CW46" s="209">
        <f t="shared" ca="1" si="32"/>
        <v>0</v>
      </c>
      <c r="CX46" s="209">
        <f t="shared" ca="1" si="39"/>
        <v>0</v>
      </c>
      <c r="CY46" s="15"/>
      <c r="DA46" s="109">
        <f>'05'!$AE99</f>
        <v>4</v>
      </c>
      <c r="DB46" s="106" t="s">
        <v>33</v>
      </c>
      <c r="DC46" s="115" t="str">
        <v>Gabelle</v>
      </c>
      <c r="DD46" s="116" t="str">
        <v>Le Goff</v>
      </c>
      <c r="DE46" s="116" t="str">
        <v>Tohno.T</v>
      </c>
      <c r="DF46" s="113" t="str">
        <f ca="1"/>
        <v>Berton</v>
      </c>
      <c r="DG46" s="113" t="str">
        <f ca="1"/>
        <v>Sangaré</v>
      </c>
      <c r="DH46" s="107" t="str">
        <f ca="1"/>
        <v>Baret</v>
      </c>
      <c r="DI46" s="107" t="str">
        <f ca="1"/>
        <v/>
      </c>
      <c r="DJ46" s="107" t="str">
        <f ca="1"/>
        <v/>
      </c>
      <c r="DK46" s="107" t="str">
        <f ca="1"/>
        <v/>
      </c>
      <c r="DL46" s="107" t="str">
        <f ca="1"/>
        <v/>
      </c>
      <c r="DM46" s="107" t="str">
        <f ca="1"/>
        <v/>
      </c>
      <c r="DN46" s="107" t="str">
        <f ca="1"/>
        <v/>
      </c>
      <c r="DO46" s="107" t="str">
        <f ca="1"/>
        <v/>
      </c>
      <c r="DP46" s="107" t="str">
        <f ca="1"/>
        <v/>
      </c>
      <c r="DQ46" s="107" t="str">
        <f ca="1"/>
        <v/>
      </c>
      <c r="DR46" s="107" t="str">
        <f ca="1"/>
        <v/>
      </c>
      <c r="DS46" s="107" t="str">
        <f ca="1"/>
        <v/>
      </c>
      <c r="DT46" s="107">
        <f ca="1"/>
        <v>0</v>
      </c>
      <c r="DU46" s="107">
        <v>0</v>
      </c>
      <c r="DV46" s="107">
        <v>0</v>
      </c>
      <c r="DW46" s="107" t="s">
        <v>25</v>
      </c>
      <c r="DX46" s="102"/>
    </row>
    <row r="47" spans="1:128" ht="17" x14ac:dyDescent="0.15">
      <c r="A47" s="28"/>
      <c r="B47" s="29"/>
      <c r="C47" s="47"/>
      <c r="D47" s="47"/>
      <c r="E47" s="47"/>
      <c r="F47" s="47"/>
      <c r="G47" s="48"/>
      <c r="H47" s="47"/>
      <c r="I47" s="47"/>
      <c r="J47" s="47"/>
      <c r="K47" s="47"/>
      <c r="L47" s="48"/>
      <c r="M47" s="47"/>
      <c r="N47" s="47"/>
      <c r="O47" s="47"/>
      <c r="P47" s="47"/>
      <c r="Q47" s="48"/>
      <c r="R47" s="47"/>
      <c r="S47" s="47"/>
      <c r="T47" s="47"/>
      <c r="U47" s="47"/>
      <c r="V47" s="48"/>
      <c r="W47" s="47"/>
      <c r="X47" s="47"/>
      <c r="Y47" s="47"/>
      <c r="Z47" s="47"/>
      <c r="AA47" s="48"/>
      <c r="AB47" s="47"/>
      <c r="AC47" s="47"/>
      <c r="AD47" s="47"/>
      <c r="AE47" s="47"/>
      <c r="AF47" s="48"/>
      <c r="AG47" s="47"/>
      <c r="AH47" s="47"/>
      <c r="AI47" s="47"/>
      <c r="AJ47" s="47"/>
      <c r="AK47" s="48"/>
      <c r="AL47" s="32"/>
      <c r="AM47" s="33">
        <f t="shared" si="40"/>
        <v>0</v>
      </c>
      <c r="AN47" s="34">
        <f t="shared" si="41"/>
        <v>0</v>
      </c>
      <c r="AO47" s="35">
        <f t="shared" si="42"/>
        <v>0</v>
      </c>
      <c r="AP47" s="35">
        <f t="shared" si="43"/>
        <v>0</v>
      </c>
      <c r="AQ47" s="34">
        <f t="shared" si="4"/>
        <v>0</v>
      </c>
      <c r="AR47" s="49">
        <f t="shared" si="5"/>
        <v>0</v>
      </c>
      <c r="AS47" s="32"/>
      <c r="AT47" s="50">
        <f t="shared" si="44"/>
        <v>0</v>
      </c>
      <c r="AU47" s="51">
        <f t="shared" si="45"/>
        <v>0</v>
      </c>
      <c r="AV47" s="52">
        <f t="shared" si="46"/>
        <v>0</v>
      </c>
      <c r="AW47" s="53">
        <f t="shared" si="47"/>
        <v>0</v>
      </c>
      <c r="AX47" s="51">
        <f t="shared" si="48"/>
        <v>0</v>
      </c>
      <c r="AY47" s="40">
        <f t="shared" si="49"/>
        <v>0</v>
      </c>
      <c r="AZ47" s="41">
        <f t="shared" si="50"/>
        <v>0</v>
      </c>
      <c r="BA47" s="59"/>
      <c r="BB47" s="219">
        <f t="shared" si="18"/>
        <v>0</v>
      </c>
      <c r="BC47" s="219">
        <f t="shared" si="19"/>
        <v>0</v>
      </c>
      <c r="BD47" s="219">
        <f t="shared" si="20"/>
        <v>0</v>
      </c>
      <c r="BE47" s="59"/>
      <c r="BF47" s="33">
        <f t="shared" si="13"/>
        <v>0</v>
      </c>
      <c r="BG47" s="54">
        <f t="shared" si="14"/>
        <v>0</v>
      </c>
      <c r="BH47" s="55">
        <f t="shared" si="15"/>
        <v>0</v>
      </c>
      <c r="BI47" s="49">
        <f t="shared" si="16"/>
        <v>0</v>
      </c>
      <c r="BJ47" s="46">
        <f t="shared" si="51"/>
        <v>0</v>
      </c>
      <c r="BK47" s="59"/>
      <c r="BL47" s="59"/>
      <c r="BM47" s="59"/>
      <c r="BO47" s="15"/>
      <c r="BU47" s="15"/>
      <c r="BZ47" s="15"/>
      <c r="CE47" s="15"/>
      <c r="CJ47" s="15"/>
      <c r="CO47" s="15"/>
      <c r="CT47" s="15"/>
      <c r="CY47" s="15"/>
      <c r="DA47" s="109"/>
      <c r="DB47" s="106" t="s">
        <v>34</v>
      </c>
      <c r="DC47" s="107" t="str">
        <v>Gendre</v>
      </c>
      <c r="DD47" s="107" t="str">
        <v>Sangaré</v>
      </c>
      <c r="DE47" s="107" t="str">
        <v>Baret</v>
      </c>
      <c r="DF47" s="107" t="str">
        <v>Jamme</v>
      </c>
      <c r="DG47" s="107" t="str">
        <v/>
      </c>
      <c r="DH47" s="107" t="str">
        <v/>
      </c>
      <c r="DI47" s="107" t="str">
        <v/>
      </c>
      <c r="DJ47" s="107" t="str">
        <v/>
      </c>
      <c r="DK47" s="107" t="str">
        <v/>
      </c>
      <c r="DL47" s="107" t="str">
        <v/>
      </c>
      <c r="DM47" s="107" t="str">
        <v/>
      </c>
      <c r="DN47" s="107" t="str">
        <v/>
      </c>
      <c r="DO47" s="107" t="str">
        <v/>
      </c>
      <c r="DP47" s="107">
        <v>0</v>
      </c>
      <c r="DQ47" s="107">
        <v>0</v>
      </c>
      <c r="DR47" s="107">
        <v>0</v>
      </c>
      <c r="DS47" s="107">
        <v>0</v>
      </c>
      <c r="DT47" s="107">
        <v>0</v>
      </c>
      <c r="DU47" s="107">
        <v>0</v>
      </c>
      <c r="DV47" s="107">
        <v>0</v>
      </c>
      <c r="DW47" s="107" t="s">
        <v>25</v>
      </c>
      <c r="DX47" s="102"/>
    </row>
    <row r="48" spans="1:128" ht="17" x14ac:dyDescent="0.15">
      <c r="A48" s="28"/>
      <c r="B48" s="29"/>
      <c r="C48" s="47"/>
      <c r="D48" s="47"/>
      <c r="E48" s="47"/>
      <c r="F48" s="47"/>
      <c r="G48" s="48"/>
      <c r="H48" s="47"/>
      <c r="I48" s="47"/>
      <c r="J48" s="47"/>
      <c r="K48" s="47"/>
      <c r="L48" s="48"/>
      <c r="M48" s="47"/>
      <c r="N48" s="47"/>
      <c r="O48" s="47"/>
      <c r="P48" s="47"/>
      <c r="Q48" s="48"/>
      <c r="R48" s="47"/>
      <c r="S48" s="47"/>
      <c r="T48" s="47"/>
      <c r="U48" s="47"/>
      <c r="V48" s="48"/>
      <c r="W48" s="47"/>
      <c r="X48" s="47"/>
      <c r="Y48" s="47"/>
      <c r="Z48" s="47"/>
      <c r="AA48" s="48"/>
      <c r="AB48" s="47"/>
      <c r="AC48" s="47"/>
      <c r="AD48" s="47"/>
      <c r="AE48" s="47"/>
      <c r="AF48" s="48"/>
      <c r="AG48" s="47"/>
      <c r="AH48" s="47"/>
      <c r="AI48" s="47"/>
      <c r="AJ48" s="47"/>
      <c r="AK48" s="48"/>
      <c r="AL48" s="32"/>
      <c r="AM48" s="33">
        <f t="shared" si="40"/>
        <v>0</v>
      </c>
      <c r="AN48" s="34">
        <f t="shared" si="41"/>
        <v>0</v>
      </c>
      <c r="AO48" s="35">
        <f t="shared" si="42"/>
        <v>0</v>
      </c>
      <c r="AP48" s="35">
        <f t="shared" si="43"/>
        <v>0</v>
      </c>
      <c r="AQ48" s="34">
        <f t="shared" si="4"/>
        <v>0</v>
      </c>
      <c r="AR48" s="49">
        <f t="shared" si="5"/>
        <v>0</v>
      </c>
      <c r="AS48" s="32"/>
      <c r="AT48" s="50">
        <f t="shared" si="44"/>
        <v>0</v>
      </c>
      <c r="AU48" s="51">
        <f t="shared" si="45"/>
        <v>0</v>
      </c>
      <c r="AV48" s="52">
        <f t="shared" si="46"/>
        <v>0</v>
      </c>
      <c r="AW48" s="53">
        <f t="shared" si="47"/>
        <v>0</v>
      </c>
      <c r="AX48" s="51">
        <f t="shared" si="48"/>
        <v>0</v>
      </c>
      <c r="AY48" s="40">
        <f t="shared" si="49"/>
        <v>0</v>
      </c>
      <c r="AZ48" s="41">
        <f t="shared" si="50"/>
        <v>0</v>
      </c>
      <c r="BA48" s="59"/>
      <c r="BB48" s="219">
        <f t="shared" si="18"/>
        <v>0</v>
      </c>
      <c r="BC48" s="219">
        <f t="shared" si="19"/>
        <v>0</v>
      </c>
      <c r="BD48" s="219">
        <f t="shared" si="20"/>
        <v>0</v>
      </c>
      <c r="BE48" s="59"/>
      <c r="BF48" s="33">
        <f t="shared" si="13"/>
        <v>0</v>
      </c>
      <c r="BG48" s="54">
        <f t="shared" si="14"/>
        <v>0</v>
      </c>
      <c r="BH48" s="55">
        <f t="shared" si="15"/>
        <v>0</v>
      </c>
      <c r="BI48" s="49">
        <f t="shared" si="16"/>
        <v>0</v>
      </c>
      <c r="BJ48" s="46">
        <f t="shared" si="51"/>
        <v>0</v>
      </c>
      <c r="BK48" s="59"/>
      <c r="BL48" s="59"/>
      <c r="BM48" s="59"/>
      <c r="BO48" s="15"/>
      <c r="BU48" s="15"/>
      <c r="BZ48" s="15"/>
      <c r="CE48" s="15"/>
      <c r="CJ48" s="15"/>
      <c r="CO48" s="15"/>
      <c r="CT48" s="15"/>
      <c r="CY48" s="15"/>
      <c r="DA48" s="109"/>
      <c r="DB48" s="108"/>
      <c r="DC48" s="108"/>
      <c r="DD48" s="108"/>
      <c r="DE48" s="108"/>
      <c r="DF48" s="108"/>
      <c r="DG48" s="108"/>
      <c r="DH48" s="108"/>
      <c r="DI48" s="108"/>
      <c r="DJ48" s="108"/>
      <c r="DK48" s="108"/>
      <c r="DL48" s="108"/>
      <c r="DM48" s="108"/>
      <c r="DN48" s="108"/>
      <c r="DO48" s="108"/>
      <c r="DP48" s="108"/>
      <c r="DQ48" s="108"/>
      <c r="DR48" s="108"/>
      <c r="DS48" s="108"/>
      <c r="DT48" s="108"/>
      <c r="DU48" s="108"/>
      <c r="DV48" s="108"/>
      <c r="DW48" s="108"/>
      <c r="DX48" s="102"/>
    </row>
    <row r="49" spans="1:128" ht="17" x14ac:dyDescent="0.15">
      <c r="A49" s="57"/>
      <c r="B49" s="58"/>
      <c r="C49" s="47"/>
      <c r="D49" s="47"/>
      <c r="E49" s="47"/>
      <c r="F49" s="47"/>
      <c r="G49" s="48"/>
      <c r="H49" s="47"/>
      <c r="I49" s="47"/>
      <c r="J49" s="47"/>
      <c r="K49" s="47"/>
      <c r="L49" s="48"/>
      <c r="M49" s="47"/>
      <c r="N49" s="47"/>
      <c r="O49" s="47"/>
      <c r="P49" s="47"/>
      <c r="Q49" s="48"/>
      <c r="R49" s="47"/>
      <c r="S49" s="47"/>
      <c r="T49" s="47"/>
      <c r="U49" s="47"/>
      <c r="V49" s="48"/>
      <c r="W49" s="47"/>
      <c r="X49" s="47"/>
      <c r="Y49" s="47"/>
      <c r="Z49" s="47"/>
      <c r="AA49" s="48"/>
      <c r="AB49" s="47"/>
      <c r="AC49" s="47"/>
      <c r="AD49" s="47"/>
      <c r="AE49" s="47"/>
      <c r="AF49" s="48"/>
      <c r="AG49" s="47"/>
      <c r="AH49" s="47"/>
      <c r="AI49" s="47"/>
      <c r="AJ49" s="47"/>
      <c r="AK49" s="48"/>
      <c r="AL49" s="32"/>
      <c r="AM49" s="33">
        <f t="shared" si="40"/>
        <v>0</v>
      </c>
      <c r="AN49" s="34">
        <f t="shared" si="41"/>
        <v>0</v>
      </c>
      <c r="AO49" s="35">
        <f t="shared" si="42"/>
        <v>0</v>
      </c>
      <c r="AP49" s="35">
        <f t="shared" si="43"/>
        <v>0</v>
      </c>
      <c r="AQ49" s="34">
        <f t="shared" si="4"/>
        <v>0</v>
      </c>
      <c r="AR49" s="49">
        <f t="shared" si="5"/>
        <v>0</v>
      </c>
      <c r="AS49" s="32"/>
      <c r="AT49" s="50">
        <f t="shared" si="44"/>
        <v>0</v>
      </c>
      <c r="AU49" s="51">
        <f t="shared" si="45"/>
        <v>0</v>
      </c>
      <c r="AV49" s="52">
        <f t="shared" si="46"/>
        <v>0</v>
      </c>
      <c r="AW49" s="53">
        <f t="shared" si="47"/>
        <v>0</v>
      </c>
      <c r="AX49" s="51">
        <f t="shared" si="48"/>
        <v>0</v>
      </c>
      <c r="AY49" s="40">
        <f t="shared" si="49"/>
        <v>0</v>
      </c>
      <c r="AZ49" s="41">
        <f t="shared" si="50"/>
        <v>0</v>
      </c>
      <c r="BA49" s="59"/>
      <c r="BB49" s="219">
        <f t="shared" si="18"/>
        <v>0</v>
      </c>
      <c r="BC49" s="219">
        <f t="shared" si="19"/>
        <v>0</v>
      </c>
      <c r="BD49" s="219">
        <f t="shared" si="20"/>
        <v>0</v>
      </c>
      <c r="BE49" s="59"/>
      <c r="BF49" s="33">
        <f t="shared" si="13"/>
        <v>0</v>
      </c>
      <c r="BG49" s="54">
        <f t="shared" si="14"/>
        <v>0</v>
      </c>
      <c r="BH49" s="55">
        <f t="shared" si="15"/>
        <v>0</v>
      </c>
      <c r="BI49" s="49">
        <f t="shared" si="16"/>
        <v>0</v>
      </c>
      <c r="BJ49" s="46">
        <f t="shared" si="51"/>
        <v>0</v>
      </c>
      <c r="BK49" s="59"/>
      <c r="BL49" s="59"/>
      <c r="BM49" s="59"/>
      <c r="BO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DA49" s="109"/>
      <c r="DB49" s="307">
        <f>DB42+1</f>
        <v>43135</v>
      </c>
      <c r="DC49" s="308"/>
      <c r="DD49" s="308"/>
      <c r="DE49" s="308"/>
      <c r="DF49" s="308"/>
      <c r="DG49" s="308"/>
      <c r="DH49" s="308"/>
      <c r="DI49" s="308"/>
      <c r="DJ49" s="308"/>
      <c r="DK49" s="308"/>
      <c r="DL49" s="308"/>
      <c r="DM49" s="308"/>
      <c r="DN49" s="308"/>
      <c r="DO49" s="308"/>
      <c r="DP49" s="308"/>
      <c r="DQ49" s="308"/>
      <c r="DR49" s="308"/>
      <c r="DS49" s="308"/>
      <c r="DT49" s="308"/>
      <c r="DU49" s="308"/>
      <c r="DV49" s="308"/>
      <c r="DW49" s="309"/>
      <c r="DX49" s="102"/>
    </row>
    <row r="50" spans="1:128" ht="17" x14ac:dyDescent="0.15">
      <c r="A50" s="57"/>
      <c r="B50" s="58"/>
      <c r="C50" s="47"/>
      <c r="D50" s="47"/>
      <c r="E50" s="47"/>
      <c r="F50" s="47"/>
      <c r="G50" s="48"/>
      <c r="H50" s="47"/>
      <c r="I50" s="47"/>
      <c r="J50" s="47"/>
      <c r="K50" s="47"/>
      <c r="L50" s="48"/>
      <c r="M50" s="47"/>
      <c r="N50" s="47"/>
      <c r="O50" s="47"/>
      <c r="P50" s="47"/>
      <c r="Q50" s="48"/>
      <c r="R50" s="47"/>
      <c r="S50" s="47"/>
      <c r="T50" s="47"/>
      <c r="U50" s="47"/>
      <c r="V50" s="48"/>
      <c r="W50" s="47"/>
      <c r="X50" s="47"/>
      <c r="Y50" s="47"/>
      <c r="Z50" s="47"/>
      <c r="AA50" s="48"/>
      <c r="AB50" s="47"/>
      <c r="AC50" s="47"/>
      <c r="AD50" s="47"/>
      <c r="AE50" s="47"/>
      <c r="AF50" s="48"/>
      <c r="AG50" s="47"/>
      <c r="AH50" s="47"/>
      <c r="AI50" s="47"/>
      <c r="AJ50" s="47"/>
      <c r="AK50" s="48"/>
      <c r="AL50" s="32"/>
      <c r="AM50" s="33">
        <f t="shared" si="40"/>
        <v>0</v>
      </c>
      <c r="AN50" s="34">
        <f t="shared" si="41"/>
        <v>0</v>
      </c>
      <c r="AO50" s="35">
        <f t="shared" si="42"/>
        <v>0</v>
      </c>
      <c r="AP50" s="35">
        <f t="shared" si="43"/>
        <v>0</v>
      </c>
      <c r="AQ50" s="34">
        <f t="shared" si="4"/>
        <v>0</v>
      </c>
      <c r="AR50" s="49">
        <f t="shared" si="5"/>
        <v>0</v>
      </c>
      <c r="AS50" s="32"/>
      <c r="AT50" s="50">
        <f t="shared" si="44"/>
        <v>0</v>
      </c>
      <c r="AU50" s="51">
        <f t="shared" si="45"/>
        <v>0</v>
      </c>
      <c r="AV50" s="52">
        <f t="shared" si="46"/>
        <v>0</v>
      </c>
      <c r="AW50" s="53">
        <f t="shared" si="47"/>
        <v>0</v>
      </c>
      <c r="AX50" s="51">
        <f t="shared" si="48"/>
        <v>0</v>
      </c>
      <c r="AY50" s="40">
        <f t="shared" si="49"/>
        <v>0</v>
      </c>
      <c r="AZ50" s="41">
        <f t="shared" si="50"/>
        <v>0</v>
      </c>
      <c r="BA50" s="59"/>
      <c r="BB50" s="219">
        <f t="shared" si="18"/>
        <v>0</v>
      </c>
      <c r="BC50" s="219">
        <f t="shared" si="19"/>
        <v>0</v>
      </c>
      <c r="BD50" s="219">
        <f t="shared" si="20"/>
        <v>0</v>
      </c>
      <c r="BE50" s="59"/>
      <c r="BF50" s="33">
        <f t="shared" si="13"/>
        <v>0</v>
      </c>
      <c r="BG50" s="54">
        <f t="shared" si="14"/>
        <v>0</v>
      </c>
      <c r="BH50" s="55">
        <f t="shared" si="15"/>
        <v>0</v>
      </c>
      <c r="BI50" s="49">
        <f t="shared" si="16"/>
        <v>0</v>
      </c>
      <c r="BJ50" s="46">
        <f t="shared" si="51"/>
        <v>0</v>
      </c>
      <c r="BK50" s="59"/>
      <c r="BL50" s="59"/>
      <c r="BM50" s="59"/>
      <c r="BO50" s="15"/>
      <c r="DA50" s="109"/>
      <c r="DB50" s="106" t="s">
        <v>30</v>
      </c>
      <c r="DC50" s="107" t="str">
        <f t="array" ref="DC50:DV54">TRANSPOSE(CU29:CY48)</f>
        <v>Diantété</v>
      </c>
      <c r="DD50" s="107" t="str">
        <v>Gendre</v>
      </c>
      <c r="DE50" s="107" t="str">
        <v>Baret</v>
      </c>
      <c r="DF50" s="107" t="str">
        <v>Sangaré</v>
      </c>
      <c r="DG50" s="107" t="str">
        <v/>
      </c>
      <c r="DH50" s="107" t="str">
        <v/>
      </c>
      <c r="DI50" s="107" t="str">
        <v/>
      </c>
      <c r="DJ50" s="107" t="str">
        <v/>
      </c>
      <c r="DK50" s="107" t="str">
        <v/>
      </c>
      <c r="DL50" s="107" t="str">
        <v/>
      </c>
      <c r="DM50" s="107" t="str">
        <v/>
      </c>
      <c r="DN50" s="107" t="str">
        <v/>
      </c>
      <c r="DO50" s="107" t="str">
        <v/>
      </c>
      <c r="DP50" s="107" t="str">
        <v/>
      </c>
      <c r="DQ50" s="107" t="str">
        <v/>
      </c>
      <c r="DR50" s="107">
        <v>0</v>
      </c>
      <c r="DS50" s="107">
        <v>0</v>
      </c>
      <c r="DT50" s="107">
        <v>0</v>
      </c>
      <c r="DU50" s="107">
        <v>0</v>
      </c>
      <c r="DV50" s="107">
        <v>0</v>
      </c>
      <c r="DW50" s="107" t="s">
        <v>25</v>
      </c>
      <c r="DX50" s="102"/>
    </row>
    <row r="51" spans="1:128" ht="17" x14ac:dyDescent="0.15">
      <c r="A51" s="57"/>
      <c r="B51" s="58"/>
      <c r="C51" s="47"/>
      <c r="D51" s="47"/>
      <c r="E51" s="47"/>
      <c r="F51" s="47"/>
      <c r="G51" s="48"/>
      <c r="H51" s="47"/>
      <c r="I51" s="47"/>
      <c r="J51" s="47"/>
      <c r="K51" s="47"/>
      <c r="L51" s="48"/>
      <c r="M51" s="47"/>
      <c r="N51" s="47"/>
      <c r="O51" s="47"/>
      <c r="P51" s="47"/>
      <c r="Q51" s="48"/>
      <c r="R51" s="47"/>
      <c r="S51" s="47"/>
      <c r="T51" s="47"/>
      <c r="U51" s="47"/>
      <c r="V51" s="48"/>
      <c r="W51" s="47"/>
      <c r="X51" s="47"/>
      <c r="Y51" s="47"/>
      <c r="Z51" s="47"/>
      <c r="AA51" s="48"/>
      <c r="AB51" s="47"/>
      <c r="AC51" s="47"/>
      <c r="AD51" s="47"/>
      <c r="AE51" s="47"/>
      <c r="AF51" s="48"/>
      <c r="AG51" s="47"/>
      <c r="AH51" s="47"/>
      <c r="AI51" s="47"/>
      <c r="AJ51" s="47"/>
      <c r="AK51" s="48"/>
      <c r="AL51" s="32"/>
      <c r="AM51" s="33">
        <f t="shared" si="40"/>
        <v>0</v>
      </c>
      <c r="AN51" s="34">
        <f t="shared" si="41"/>
        <v>0</v>
      </c>
      <c r="AO51" s="35">
        <f t="shared" si="42"/>
        <v>0</v>
      </c>
      <c r="AP51" s="35">
        <f t="shared" si="43"/>
        <v>0</v>
      </c>
      <c r="AQ51" s="34">
        <f t="shared" si="4"/>
        <v>0</v>
      </c>
      <c r="AR51" s="49">
        <f t="shared" si="5"/>
        <v>0</v>
      </c>
      <c r="AS51" s="32"/>
      <c r="AT51" s="50">
        <f t="shared" si="44"/>
        <v>0</v>
      </c>
      <c r="AU51" s="51">
        <f t="shared" si="45"/>
        <v>0</v>
      </c>
      <c r="AV51" s="52">
        <f t="shared" si="46"/>
        <v>0</v>
      </c>
      <c r="AW51" s="53">
        <f t="shared" si="47"/>
        <v>0</v>
      </c>
      <c r="AX51" s="51">
        <f t="shared" si="48"/>
        <v>0</v>
      </c>
      <c r="AY51" s="40">
        <f t="shared" si="49"/>
        <v>0</v>
      </c>
      <c r="AZ51" s="41">
        <f t="shared" si="50"/>
        <v>0</v>
      </c>
      <c r="BA51" s="59"/>
      <c r="BB51" s="219">
        <f t="shared" si="18"/>
        <v>0</v>
      </c>
      <c r="BC51" s="219">
        <f t="shared" si="19"/>
        <v>0</v>
      </c>
      <c r="BD51" s="219">
        <f t="shared" si="20"/>
        <v>0</v>
      </c>
      <c r="BE51" s="59"/>
      <c r="BF51" s="33">
        <f t="shared" si="13"/>
        <v>0</v>
      </c>
      <c r="BG51" s="54">
        <f t="shared" si="14"/>
        <v>0</v>
      </c>
      <c r="BH51" s="55">
        <f t="shared" si="15"/>
        <v>0</v>
      </c>
      <c r="BI51" s="49">
        <f t="shared" si="16"/>
        <v>0</v>
      </c>
      <c r="BJ51" s="46">
        <f t="shared" si="51"/>
        <v>0</v>
      </c>
      <c r="BK51" s="59"/>
      <c r="BL51" s="59"/>
      <c r="BM51" s="59"/>
      <c r="BO51" s="15"/>
      <c r="BP51" s="15"/>
      <c r="DA51" s="109"/>
      <c r="DB51" s="106" t="s">
        <v>31</v>
      </c>
      <c r="DC51" s="107" t="str">
        <v>Berton</v>
      </c>
      <c r="DD51" s="107" t="str">
        <v>Delort</v>
      </c>
      <c r="DE51" s="107" t="str">
        <v>Diantété</v>
      </c>
      <c r="DF51" s="107" t="str">
        <v>Baret</v>
      </c>
      <c r="DG51" s="107" t="str">
        <v>Sangaré</v>
      </c>
      <c r="DH51" s="107" t="str">
        <v>Tohno.T</v>
      </c>
      <c r="DI51" s="107" t="str">
        <v/>
      </c>
      <c r="DJ51" s="107" t="str">
        <v/>
      </c>
      <c r="DK51" s="107" t="str">
        <v/>
      </c>
      <c r="DL51" s="107" t="str">
        <v/>
      </c>
      <c r="DM51" s="107" t="str">
        <v/>
      </c>
      <c r="DN51" s="107" t="str">
        <v/>
      </c>
      <c r="DO51" s="107" t="str">
        <v/>
      </c>
      <c r="DP51" s="107" t="str">
        <v/>
      </c>
      <c r="DQ51" s="107" t="str">
        <v/>
      </c>
      <c r="DR51" s="107">
        <v>0</v>
      </c>
      <c r="DS51" s="107">
        <v>0</v>
      </c>
      <c r="DT51" s="107">
        <v>0</v>
      </c>
      <c r="DU51" s="107">
        <v>0</v>
      </c>
      <c r="DV51" s="107">
        <v>0</v>
      </c>
      <c r="DW51" s="107" t="s">
        <v>25</v>
      </c>
      <c r="DX51" s="102"/>
    </row>
    <row r="52" spans="1:128" ht="17" x14ac:dyDescent="0.15">
      <c r="A52" s="57"/>
      <c r="B52" s="58"/>
      <c r="C52" s="47"/>
      <c r="D52" s="47"/>
      <c r="E52" s="47"/>
      <c r="F52" s="47"/>
      <c r="G52" s="48"/>
      <c r="H52" s="47"/>
      <c r="I52" s="47"/>
      <c r="J52" s="47"/>
      <c r="K52" s="47"/>
      <c r="L52" s="48"/>
      <c r="M52" s="47"/>
      <c r="N52" s="47"/>
      <c r="O52" s="47"/>
      <c r="P52" s="47"/>
      <c r="Q52" s="48"/>
      <c r="R52" s="47"/>
      <c r="S52" s="47"/>
      <c r="T52" s="47"/>
      <c r="U52" s="47"/>
      <c r="V52" s="48"/>
      <c r="W52" s="47"/>
      <c r="X52" s="47"/>
      <c r="Y52" s="47"/>
      <c r="Z52" s="47"/>
      <c r="AA52" s="48"/>
      <c r="AB52" s="47"/>
      <c r="AC52" s="47"/>
      <c r="AD52" s="47"/>
      <c r="AE52" s="47"/>
      <c r="AF52" s="48"/>
      <c r="AG52" s="47"/>
      <c r="AH52" s="47"/>
      <c r="AI52" s="47"/>
      <c r="AJ52" s="47"/>
      <c r="AK52" s="48"/>
      <c r="AL52" s="32"/>
      <c r="AM52" s="33">
        <f t="shared" si="40"/>
        <v>0</v>
      </c>
      <c r="AN52" s="34">
        <f t="shared" si="41"/>
        <v>0</v>
      </c>
      <c r="AO52" s="35">
        <f t="shared" si="42"/>
        <v>0</v>
      </c>
      <c r="AP52" s="35">
        <f t="shared" si="43"/>
        <v>0</v>
      </c>
      <c r="AQ52" s="34">
        <f t="shared" si="4"/>
        <v>0</v>
      </c>
      <c r="AR52" s="49">
        <f t="shared" si="5"/>
        <v>0</v>
      </c>
      <c r="AS52" s="32"/>
      <c r="AT52" s="50">
        <f t="shared" si="44"/>
        <v>0</v>
      </c>
      <c r="AU52" s="51">
        <f t="shared" si="45"/>
        <v>0</v>
      </c>
      <c r="AV52" s="52">
        <f t="shared" si="46"/>
        <v>0</v>
      </c>
      <c r="AW52" s="53">
        <f t="shared" si="47"/>
        <v>0</v>
      </c>
      <c r="AX52" s="51">
        <f t="shared" si="48"/>
        <v>0</v>
      </c>
      <c r="AY52" s="40">
        <f t="shared" si="49"/>
        <v>0</v>
      </c>
      <c r="AZ52" s="41">
        <f t="shared" si="50"/>
        <v>0</v>
      </c>
      <c r="BA52" s="59"/>
      <c r="BB52" s="219">
        <f t="shared" si="18"/>
        <v>0</v>
      </c>
      <c r="BC52" s="219">
        <f t="shared" si="19"/>
        <v>0</v>
      </c>
      <c r="BD52" s="219">
        <f t="shared" si="20"/>
        <v>0</v>
      </c>
      <c r="BE52" s="59"/>
      <c r="BF52" s="33">
        <f t="shared" si="13"/>
        <v>0</v>
      </c>
      <c r="BG52" s="54">
        <f t="shared" si="14"/>
        <v>0</v>
      </c>
      <c r="BH52" s="55">
        <f t="shared" si="15"/>
        <v>0</v>
      </c>
      <c r="BI52" s="49">
        <f t="shared" si="16"/>
        <v>0</v>
      </c>
      <c r="BJ52" s="46">
        <f t="shared" si="51"/>
        <v>0</v>
      </c>
      <c r="BK52" s="59"/>
      <c r="BL52" s="59"/>
      <c r="BM52" s="59"/>
      <c r="DA52" s="109">
        <f>'05'!$AI99</f>
        <v>2</v>
      </c>
      <c r="DB52" s="106" t="s">
        <v>32</v>
      </c>
      <c r="DC52" s="112" t="str">
        <v>Xu</v>
      </c>
      <c r="DD52" s="113" t="str">
        <f ca="1"/>
        <v>Jamme</v>
      </c>
      <c r="DE52" s="113" t="str">
        <f ca="1"/>
        <v>Delort</v>
      </c>
      <c r="DF52" s="114" t="str">
        <f ca="1"/>
        <v>Chambaudry</v>
      </c>
      <c r="DG52" s="107" t="str">
        <f ca="1"/>
        <v>Sangaré</v>
      </c>
      <c r="DH52" s="107" t="str">
        <f ca="1"/>
        <v>Baret</v>
      </c>
      <c r="DI52" s="107" t="str">
        <f ca="1"/>
        <v>Tohno.T</v>
      </c>
      <c r="DJ52" s="107" t="str">
        <f ca="1"/>
        <v>Diantété</v>
      </c>
      <c r="DK52" s="107" t="str">
        <f ca="1"/>
        <v/>
      </c>
      <c r="DL52" s="107" t="str">
        <f ca="1"/>
        <v/>
      </c>
      <c r="DM52" s="107" t="str">
        <f ca="1"/>
        <v/>
      </c>
      <c r="DN52" s="107" t="str">
        <f ca="1"/>
        <v/>
      </c>
      <c r="DO52" s="107" t="str">
        <f ca="1"/>
        <v/>
      </c>
      <c r="DP52" s="107" t="str">
        <f ca="1"/>
        <v/>
      </c>
      <c r="DQ52" s="107" t="str">
        <f ca="1"/>
        <v/>
      </c>
      <c r="DR52" s="107" t="str">
        <f ca="1"/>
        <v/>
      </c>
      <c r="DS52" s="107" t="str">
        <f ca="1"/>
        <v/>
      </c>
      <c r="DT52" s="107">
        <f ca="1"/>
        <v>0</v>
      </c>
      <c r="DU52" s="107">
        <v>0</v>
      </c>
      <c r="DV52" s="107">
        <v>0</v>
      </c>
      <c r="DW52" s="107" t="s">
        <v>25</v>
      </c>
      <c r="DX52" s="102"/>
    </row>
    <row r="53" spans="1:128" ht="17" x14ac:dyDescent="0.15">
      <c r="A53" s="57"/>
      <c r="B53" s="58"/>
      <c r="C53" s="47"/>
      <c r="D53" s="47"/>
      <c r="E53" s="47"/>
      <c r="F53" s="47"/>
      <c r="G53" s="48"/>
      <c r="H53" s="47"/>
      <c r="I53" s="47"/>
      <c r="J53" s="47"/>
      <c r="K53" s="47"/>
      <c r="L53" s="48"/>
      <c r="M53" s="47"/>
      <c r="N53" s="47"/>
      <c r="O53" s="47"/>
      <c r="P53" s="47"/>
      <c r="Q53" s="48"/>
      <c r="R53" s="47"/>
      <c r="S53" s="47"/>
      <c r="T53" s="47"/>
      <c r="U53" s="47"/>
      <c r="V53" s="48"/>
      <c r="W53" s="47"/>
      <c r="X53" s="47"/>
      <c r="Y53" s="47"/>
      <c r="Z53" s="47"/>
      <c r="AA53" s="48"/>
      <c r="AB53" s="47"/>
      <c r="AC53" s="47"/>
      <c r="AD53" s="47"/>
      <c r="AE53" s="47"/>
      <c r="AF53" s="48"/>
      <c r="AG53" s="47"/>
      <c r="AH53" s="47"/>
      <c r="AI53" s="47"/>
      <c r="AJ53" s="47"/>
      <c r="AK53" s="48"/>
      <c r="AL53" s="32"/>
      <c r="AM53" s="33">
        <f t="shared" si="40"/>
        <v>0</v>
      </c>
      <c r="AN53" s="34">
        <f t="shared" si="41"/>
        <v>0</v>
      </c>
      <c r="AO53" s="35">
        <f t="shared" si="42"/>
        <v>0</v>
      </c>
      <c r="AP53" s="35">
        <f t="shared" si="43"/>
        <v>0</v>
      </c>
      <c r="AQ53" s="34">
        <f t="shared" si="4"/>
        <v>0</v>
      </c>
      <c r="AR53" s="49">
        <f t="shared" si="5"/>
        <v>0</v>
      </c>
      <c r="AS53" s="32"/>
      <c r="AT53" s="50">
        <f t="shared" si="44"/>
        <v>0</v>
      </c>
      <c r="AU53" s="51">
        <f t="shared" si="45"/>
        <v>0</v>
      </c>
      <c r="AV53" s="52">
        <f t="shared" si="46"/>
        <v>0</v>
      </c>
      <c r="AW53" s="53">
        <f t="shared" si="47"/>
        <v>0</v>
      </c>
      <c r="AX53" s="51">
        <f t="shared" si="48"/>
        <v>0</v>
      </c>
      <c r="AY53" s="40">
        <f t="shared" si="49"/>
        <v>0</v>
      </c>
      <c r="AZ53" s="41">
        <f t="shared" si="50"/>
        <v>0</v>
      </c>
      <c r="BA53" s="59"/>
      <c r="BB53" s="219">
        <f t="shared" si="18"/>
        <v>0</v>
      </c>
      <c r="BC53" s="219">
        <f t="shared" si="19"/>
        <v>0</v>
      </c>
      <c r="BD53" s="219">
        <f t="shared" si="20"/>
        <v>0</v>
      </c>
      <c r="BE53" s="59"/>
      <c r="BF53" s="33">
        <f t="shared" si="13"/>
        <v>0</v>
      </c>
      <c r="BG53" s="54">
        <f t="shared" si="14"/>
        <v>0</v>
      </c>
      <c r="BH53" s="55">
        <f t="shared" si="15"/>
        <v>0</v>
      </c>
      <c r="BI53" s="49">
        <f t="shared" si="16"/>
        <v>0</v>
      </c>
      <c r="BJ53" s="46">
        <f t="shared" si="51"/>
        <v>0</v>
      </c>
      <c r="BK53" s="59"/>
      <c r="BL53" s="59"/>
      <c r="BM53" s="59"/>
      <c r="DA53" s="109">
        <f>'05'!$AJ99</f>
        <v>4</v>
      </c>
      <c r="DB53" s="106" t="s">
        <v>33</v>
      </c>
      <c r="DC53" s="115" t="str">
        <v>Chambaudry</v>
      </c>
      <c r="DD53" s="116" t="str">
        <v>Gendre</v>
      </c>
      <c r="DE53" s="116" t="str">
        <v>Sangaré</v>
      </c>
      <c r="DF53" s="113" t="str">
        <f ca="1"/>
        <v>Jamme</v>
      </c>
      <c r="DG53" s="113" t="str">
        <f ca="1"/>
        <v>Penichon</v>
      </c>
      <c r="DH53" s="107" t="str">
        <f ca="1"/>
        <v>Delort</v>
      </c>
      <c r="DI53" s="107" t="str">
        <f ca="1"/>
        <v>Baret</v>
      </c>
      <c r="DJ53" s="107" t="str">
        <f ca="1"/>
        <v>Tohno.T</v>
      </c>
      <c r="DK53" s="107" t="str">
        <f ca="1"/>
        <v>Diantété</v>
      </c>
      <c r="DL53" s="107" t="str">
        <f ca="1"/>
        <v/>
      </c>
      <c r="DM53" s="107" t="str">
        <f ca="1"/>
        <v/>
      </c>
      <c r="DN53" s="107" t="str">
        <f ca="1"/>
        <v/>
      </c>
      <c r="DO53" s="107" t="str">
        <f ca="1"/>
        <v/>
      </c>
      <c r="DP53" s="107" t="str">
        <f ca="1"/>
        <v/>
      </c>
      <c r="DQ53" s="107" t="str">
        <f ca="1"/>
        <v/>
      </c>
      <c r="DR53" s="107" t="str">
        <f ca="1"/>
        <v/>
      </c>
      <c r="DS53" s="107" t="str">
        <f ca="1"/>
        <v/>
      </c>
      <c r="DT53" s="107">
        <f ca="1"/>
        <v>0</v>
      </c>
      <c r="DU53" s="107">
        <v>0</v>
      </c>
      <c r="DV53" s="107">
        <v>0</v>
      </c>
      <c r="DW53" s="107" t="s">
        <v>25</v>
      </c>
      <c r="DX53" s="102"/>
    </row>
    <row r="54" spans="1:128" ht="17" x14ac:dyDescent="0.15">
      <c r="A54" s="57"/>
      <c r="B54" s="58"/>
      <c r="C54" s="47"/>
      <c r="D54" s="47"/>
      <c r="E54" s="47"/>
      <c r="F54" s="47"/>
      <c r="G54" s="48"/>
      <c r="H54" s="47"/>
      <c r="I54" s="47"/>
      <c r="J54" s="47"/>
      <c r="K54" s="47"/>
      <c r="L54" s="48"/>
      <c r="M54" s="47"/>
      <c r="N54" s="47"/>
      <c r="O54" s="47"/>
      <c r="P54" s="47"/>
      <c r="Q54" s="48"/>
      <c r="R54" s="47"/>
      <c r="S54" s="47"/>
      <c r="T54" s="47"/>
      <c r="U54" s="47"/>
      <c r="V54" s="48"/>
      <c r="W54" s="47"/>
      <c r="X54" s="47"/>
      <c r="Y54" s="47"/>
      <c r="Z54" s="47"/>
      <c r="AA54" s="48"/>
      <c r="AB54" s="47"/>
      <c r="AC54" s="47"/>
      <c r="AD54" s="47"/>
      <c r="AE54" s="47"/>
      <c r="AF54" s="48"/>
      <c r="AG54" s="47"/>
      <c r="AH54" s="47"/>
      <c r="AI54" s="47"/>
      <c r="AJ54" s="47"/>
      <c r="AK54" s="48"/>
      <c r="AL54" s="32"/>
      <c r="AM54" s="33">
        <f t="shared" si="40"/>
        <v>0</v>
      </c>
      <c r="AN54" s="34">
        <f t="shared" si="41"/>
        <v>0</v>
      </c>
      <c r="AO54" s="35">
        <f t="shared" si="42"/>
        <v>0</v>
      </c>
      <c r="AP54" s="35">
        <f t="shared" si="43"/>
        <v>0</v>
      </c>
      <c r="AQ54" s="34">
        <f t="shared" si="4"/>
        <v>0</v>
      </c>
      <c r="AR54" s="49">
        <f t="shared" si="5"/>
        <v>0</v>
      </c>
      <c r="AS54" s="32"/>
      <c r="AT54" s="50">
        <f t="shared" si="44"/>
        <v>0</v>
      </c>
      <c r="AU54" s="51">
        <f t="shared" si="45"/>
        <v>0</v>
      </c>
      <c r="AV54" s="52">
        <f t="shared" si="46"/>
        <v>0</v>
      </c>
      <c r="AW54" s="53">
        <f t="shared" si="47"/>
        <v>0</v>
      </c>
      <c r="AX54" s="51">
        <f t="shared" si="48"/>
        <v>0</v>
      </c>
      <c r="AY54" s="40">
        <f t="shared" si="49"/>
        <v>0</v>
      </c>
      <c r="AZ54" s="41">
        <f t="shared" si="50"/>
        <v>0</v>
      </c>
      <c r="BA54" s="59"/>
      <c r="BB54" s="219">
        <f t="shared" si="18"/>
        <v>0</v>
      </c>
      <c r="BC54" s="219">
        <f t="shared" si="19"/>
        <v>0</v>
      </c>
      <c r="BD54" s="219">
        <f t="shared" si="20"/>
        <v>0</v>
      </c>
      <c r="BE54" s="59"/>
      <c r="BF54" s="33">
        <f t="shared" si="13"/>
        <v>0</v>
      </c>
      <c r="BG54" s="54">
        <f t="shared" si="14"/>
        <v>0</v>
      </c>
      <c r="BH54" s="55">
        <f t="shared" si="15"/>
        <v>0</v>
      </c>
      <c r="BI54" s="49">
        <f t="shared" si="16"/>
        <v>0</v>
      </c>
      <c r="BJ54" s="46">
        <f t="shared" si="51"/>
        <v>0</v>
      </c>
      <c r="BK54" s="59"/>
      <c r="BL54" s="59"/>
      <c r="BM54" s="59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DA54" s="109"/>
      <c r="DB54" s="106" t="s">
        <v>34</v>
      </c>
      <c r="DC54" s="107" t="str">
        <v>Baret</v>
      </c>
      <c r="DD54" s="107" t="str">
        <v>Jamme</v>
      </c>
      <c r="DE54" s="107" t="str">
        <v>Penichon</v>
      </c>
      <c r="DF54" s="107" t="str">
        <v>Delort</v>
      </c>
      <c r="DG54" s="107" t="str">
        <v>Sangaré</v>
      </c>
      <c r="DH54" s="107" t="str">
        <v/>
      </c>
      <c r="DI54" s="107" t="str">
        <v/>
      </c>
      <c r="DJ54" s="107" t="str">
        <v/>
      </c>
      <c r="DK54" s="107" t="str">
        <v/>
      </c>
      <c r="DL54" s="107" t="str">
        <v/>
      </c>
      <c r="DM54" s="107" t="str">
        <v/>
      </c>
      <c r="DN54" s="107" t="str">
        <v/>
      </c>
      <c r="DO54" s="107" t="str">
        <v/>
      </c>
      <c r="DP54" s="107">
        <v>0</v>
      </c>
      <c r="DQ54" s="107">
        <v>0</v>
      </c>
      <c r="DR54" s="107">
        <v>0</v>
      </c>
      <c r="DS54" s="107">
        <v>0</v>
      </c>
      <c r="DT54" s="107">
        <v>0</v>
      </c>
      <c r="DU54" s="107">
        <v>0</v>
      </c>
      <c r="DV54" s="107">
        <v>0</v>
      </c>
      <c r="DW54" s="107" t="s">
        <v>25</v>
      </c>
      <c r="DX54" s="102"/>
    </row>
    <row r="55" spans="1:128" ht="17" x14ac:dyDescent="0.15">
      <c r="A55" s="57"/>
      <c r="B55" s="58"/>
      <c r="C55" s="47"/>
      <c r="D55" s="47"/>
      <c r="E55" s="47"/>
      <c r="F55" s="47"/>
      <c r="G55" s="48"/>
      <c r="H55" s="47"/>
      <c r="I55" s="47"/>
      <c r="J55" s="47"/>
      <c r="K55" s="47"/>
      <c r="L55" s="48"/>
      <c r="M55" s="47"/>
      <c r="N55" s="47"/>
      <c r="O55" s="47"/>
      <c r="P55" s="47"/>
      <c r="Q55" s="48"/>
      <c r="R55" s="47"/>
      <c r="S55" s="47"/>
      <c r="T55" s="47"/>
      <c r="U55" s="47"/>
      <c r="V55" s="48"/>
      <c r="W55" s="47"/>
      <c r="X55" s="47"/>
      <c r="Y55" s="47"/>
      <c r="Z55" s="47"/>
      <c r="AA55" s="48"/>
      <c r="AB55" s="47"/>
      <c r="AC55" s="47"/>
      <c r="AD55" s="47"/>
      <c r="AE55" s="47"/>
      <c r="AF55" s="48"/>
      <c r="AG55" s="47"/>
      <c r="AH55" s="47"/>
      <c r="AI55" s="47"/>
      <c r="AJ55" s="47"/>
      <c r="AK55" s="48"/>
      <c r="AL55" s="32"/>
      <c r="AM55" s="33">
        <f t="shared" si="40"/>
        <v>0</v>
      </c>
      <c r="AN55" s="34">
        <f t="shared" si="41"/>
        <v>0</v>
      </c>
      <c r="AO55" s="35">
        <f t="shared" si="42"/>
        <v>0</v>
      </c>
      <c r="AP55" s="35">
        <f t="shared" si="43"/>
        <v>0</v>
      </c>
      <c r="AQ55" s="34">
        <f t="shared" si="4"/>
        <v>0</v>
      </c>
      <c r="AR55" s="49">
        <f t="shared" si="5"/>
        <v>0</v>
      </c>
      <c r="AS55" s="32"/>
      <c r="AT55" s="50">
        <f t="shared" si="44"/>
        <v>0</v>
      </c>
      <c r="AU55" s="51">
        <f t="shared" si="45"/>
        <v>0</v>
      </c>
      <c r="AV55" s="52">
        <f t="shared" si="46"/>
        <v>0</v>
      </c>
      <c r="AW55" s="53">
        <f t="shared" si="47"/>
        <v>0</v>
      </c>
      <c r="AX55" s="51">
        <f t="shared" si="48"/>
        <v>0</v>
      </c>
      <c r="AY55" s="40">
        <f t="shared" si="49"/>
        <v>0</v>
      </c>
      <c r="AZ55" s="41">
        <f t="shared" si="50"/>
        <v>0</v>
      </c>
      <c r="BA55" s="59"/>
      <c r="BB55" s="219">
        <f t="shared" si="18"/>
        <v>0</v>
      </c>
      <c r="BC55" s="219">
        <f t="shared" si="19"/>
        <v>0</v>
      </c>
      <c r="BD55" s="219">
        <f t="shared" si="20"/>
        <v>0</v>
      </c>
      <c r="BE55" s="59"/>
      <c r="BF55" s="33">
        <f t="shared" si="13"/>
        <v>0</v>
      </c>
      <c r="BG55" s="54">
        <f t="shared" si="14"/>
        <v>0</v>
      </c>
      <c r="BH55" s="55">
        <f t="shared" si="15"/>
        <v>0</v>
      </c>
      <c r="BI55" s="49">
        <f t="shared" si="16"/>
        <v>0</v>
      </c>
      <c r="BJ55" s="46">
        <f t="shared" si="51"/>
        <v>0</v>
      </c>
      <c r="BK55" s="59"/>
      <c r="BL55" s="59"/>
      <c r="BM55" s="59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DA55" s="109"/>
      <c r="DB55" s="102"/>
      <c r="DC55" s="102"/>
      <c r="DD55" s="102"/>
      <c r="DE55" s="102"/>
      <c r="DF55" s="102"/>
      <c r="DG55" s="102"/>
      <c r="DH55" s="102"/>
      <c r="DI55" s="102"/>
      <c r="DJ55" s="102"/>
      <c r="DK55" s="102"/>
      <c r="DL55" s="102"/>
      <c r="DM55" s="102"/>
      <c r="DN55" s="102"/>
      <c r="DO55" s="102"/>
      <c r="DP55" s="102"/>
      <c r="DQ55" s="102"/>
      <c r="DR55" s="102"/>
      <c r="DS55" s="102"/>
      <c r="DT55" s="102"/>
      <c r="DU55" s="102"/>
      <c r="DV55" s="102"/>
      <c r="DW55" s="102"/>
      <c r="DX55" s="102"/>
    </row>
    <row r="56" spans="1:128" ht="17" x14ac:dyDescent="0.15">
      <c r="A56" s="57"/>
      <c r="B56" s="58"/>
      <c r="C56" s="47"/>
      <c r="D56" s="47"/>
      <c r="E56" s="47"/>
      <c r="F56" s="47"/>
      <c r="G56" s="48"/>
      <c r="H56" s="47"/>
      <c r="I56" s="47"/>
      <c r="J56" s="47"/>
      <c r="K56" s="47"/>
      <c r="L56" s="48"/>
      <c r="M56" s="47"/>
      <c r="N56" s="47"/>
      <c r="O56" s="47"/>
      <c r="P56" s="47"/>
      <c r="Q56" s="48"/>
      <c r="R56" s="47"/>
      <c r="S56" s="47"/>
      <c r="T56" s="47"/>
      <c r="U56" s="47"/>
      <c r="V56" s="48"/>
      <c r="W56" s="47"/>
      <c r="X56" s="47"/>
      <c r="Y56" s="47"/>
      <c r="Z56" s="47"/>
      <c r="AA56" s="48"/>
      <c r="AB56" s="47"/>
      <c r="AC56" s="47"/>
      <c r="AD56" s="47"/>
      <c r="AE56" s="47"/>
      <c r="AF56" s="48"/>
      <c r="AG56" s="47"/>
      <c r="AH56" s="47"/>
      <c r="AI56" s="47"/>
      <c r="AJ56" s="47"/>
      <c r="AK56" s="48"/>
      <c r="AL56" s="32"/>
      <c r="AM56" s="33">
        <f t="shared" si="40"/>
        <v>0</v>
      </c>
      <c r="AN56" s="34">
        <f t="shared" si="41"/>
        <v>0</v>
      </c>
      <c r="AO56" s="35">
        <f t="shared" si="42"/>
        <v>0</v>
      </c>
      <c r="AP56" s="35">
        <f t="shared" si="43"/>
        <v>0</v>
      </c>
      <c r="AQ56" s="34">
        <f t="shared" si="4"/>
        <v>0</v>
      </c>
      <c r="AR56" s="49">
        <f t="shared" si="5"/>
        <v>0</v>
      </c>
      <c r="AS56" s="32"/>
      <c r="AT56" s="50">
        <f t="shared" si="44"/>
        <v>0</v>
      </c>
      <c r="AU56" s="51">
        <f t="shared" si="45"/>
        <v>0</v>
      </c>
      <c r="AV56" s="52">
        <f t="shared" si="46"/>
        <v>0</v>
      </c>
      <c r="AW56" s="53">
        <f t="shared" si="47"/>
        <v>0</v>
      </c>
      <c r="AX56" s="51">
        <f t="shared" si="48"/>
        <v>0</v>
      </c>
      <c r="AY56" s="40">
        <f t="shared" si="49"/>
        <v>0</v>
      </c>
      <c r="AZ56" s="41">
        <f t="shared" si="50"/>
        <v>0</v>
      </c>
      <c r="BA56" s="59"/>
      <c r="BB56" s="219">
        <f t="shared" si="18"/>
        <v>0</v>
      </c>
      <c r="BC56" s="219">
        <f t="shared" si="19"/>
        <v>0</v>
      </c>
      <c r="BD56" s="219">
        <f t="shared" si="20"/>
        <v>0</v>
      </c>
      <c r="BE56" s="59"/>
      <c r="BF56" s="33">
        <f t="shared" si="13"/>
        <v>0</v>
      </c>
      <c r="BG56" s="54">
        <f t="shared" si="14"/>
        <v>0</v>
      </c>
      <c r="BH56" s="55">
        <f t="shared" si="15"/>
        <v>0</v>
      </c>
      <c r="BI56" s="49">
        <f t="shared" si="16"/>
        <v>0</v>
      </c>
      <c r="BJ56" s="46">
        <f t="shared" si="51"/>
        <v>0</v>
      </c>
      <c r="BK56" s="59"/>
      <c r="BL56" s="59"/>
      <c r="BM56" s="59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DA56" s="117"/>
      <c r="DB56" s="104"/>
      <c r="DC56" s="104"/>
      <c r="DD56" s="118" t="s">
        <v>35</v>
      </c>
      <c r="DE56" s="104"/>
      <c r="DF56" s="104"/>
      <c r="DG56" s="104"/>
      <c r="DH56" s="104"/>
      <c r="DI56" s="104"/>
      <c r="DJ56" s="104"/>
      <c r="DK56" s="104"/>
      <c r="DL56" s="104"/>
      <c r="DM56" s="104"/>
      <c r="DN56" s="104"/>
      <c r="DO56" s="104"/>
      <c r="DP56" s="104"/>
      <c r="DQ56" s="104"/>
      <c r="DR56" s="104"/>
      <c r="DS56" s="104"/>
      <c r="DT56" s="104"/>
      <c r="DU56" s="104"/>
      <c r="DV56" s="104"/>
      <c r="DW56" s="104"/>
      <c r="DX56" s="104"/>
    </row>
    <row r="57" spans="1:128" ht="17" x14ac:dyDescent="0.15">
      <c r="A57" s="57"/>
      <c r="B57" s="58"/>
      <c r="C57" s="47"/>
      <c r="D57" s="47"/>
      <c r="E57" s="47"/>
      <c r="F57" s="47"/>
      <c r="G57" s="48"/>
      <c r="H57" s="47"/>
      <c r="I57" s="47"/>
      <c r="J57" s="47"/>
      <c r="K57" s="47"/>
      <c r="L57" s="48"/>
      <c r="M57" s="47"/>
      <c r="N57" s="47"/>
      <c r="O57" s="47"/>
      <c r="P57" s="47"/>
      <c r="Q57" s="48"/>
      <c r="R57" s="47"/>
      <c r="S57" s="47"/>
      <c r="T57" s="47"/>
      <c r="U57" s="47"/>
      <c r="V57" s="48"/>
      <c r="W57" s="47"/>
      <c r="X57" s="47"/>
      <c r="Y57" s="47"/>
      <c r="Z57" s="47"/>
      <c r="AA57" s="48"/>
      <c r="AB57" s="47"/>
      <c r="AC57" s="47"/>
      <c r="AD57" s="47"/>
      <c r="AE57" s="47"/>
      <c r="AF57" s="48"/>
      <c r="AG57" s="47"/>
      <c r="AH57" s="47"/>
      <c r="AI57" s="47"/>
      <c r="AJ57" s="47"/>
      <c r="AK57" s="48"/>
      <c r="AL57" s="32"/>
      <c r="AM57" s="33">
        <f t="shared" si="40"/>
        <v>0</v>
      </c>
      <c r="AN57" s="34">
        <f t="shared" si="41"/>
        <v>0</v>
      </c>
      <c r="AO57" s="35">
        <f t="shared" si="42"/>
        <v>0</v>
      </c>
      <c r="AP57" s="35">
        <f t="shared" si="43"/>
        <v>0</v>
      </c>
      <c r="AQ57" s="34">
        <f t="shared" si="4"/>
        <v>0</v>
      </c>
      <c r="AR57" s="49">
        <f t="shared" si="5"/>
        <v>0</v>
      </c>
      <c r="AS57" s="32"/>
      <c r="AT57" s="50">
        <f t="shared" si="44"/>
        <v>0</v>
      </c>
      <c r="AU57" s="51">
        <f t="shared" si="45"/>
        <v>0</v>
      </c>
      <c r="AV57" s="52">
        <f t="shared" si="46"/>
        <v>0</v>
      </c>
      <c r="AW57" s="53">
        <f t="shared" si="47"/>
        <v>0</v>
      </c>
      <c r="AX57" s="51">
        <f t="shared" si="48"/>
        <v>0</v>
      </c>
      <c r="AY57" s="40">
        <f t="shared" si="49"/>
        <v>0</v>
      </c>
      <c r="AZ57" s="41">
        <f t="shared" si="50"/>
        <v>0</v>
      </c>
      <c r="BA57" s="59"/>
      <c r="BB57" s="219">
        <f t="shared" si="18"/>
        <v>0</v>
      </c>
      <c r="BC57" s="219">
        <f t="shared" si="19"/>
        <v>0</v>
      </c>
      <c r="BD57" s="219">
        <f t="shared" si="20"/>
        <v>0</v>
      </c>
      <c r="BE57" s="59"/>
      <c r="BF57" s="33">
        <f t="shared" si="13"/>
        <v>0</v>
      </c>
      <c r="BG57" s="54">
        <f t="shared" si="14"/>
        <v>0</v>
      </c>
      <c r="BH57" s="55">
        <f t="shared" si="15"/>
        <v>0</v>
      </c>
      <c r="BI57" s="49">
        <f t="shared" si="16"/>
        <v>0</v>
      </c>
      <c r="BJ57" s="46">
        <f t="shared" si="51"/>
        <v>0</v>
      </c>
      <c r="BK57" s="59"/>
      <c r="BL57" s="59"/>
      <c r="BM57" s="59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DA57" s="117"/>
      <c r="DB57" s="104"/>
      <c r="DC57" s="104"/>
      <c r="DD57" s="104"/>
      <c r="DE57" s="104"/>
      <c r="DF57" s="104"/>
      <c r="DG57" s="104"/>
      <c r="DH57" s="104"/>
      <c r="DI57" s="104"/>
      <c r="DJ57" s="104"/>
      <c r="DK57" s="104"/>
      <c r="DL57" s="104"/>
      <c r="DM57" s="104"/>
      <c r="DN57" s="104"/>
      <c r="DO57" s="104"/>
      <c r="DP57" s="104"/>
      <c r="DQ57" s="104"/>
      <c r="DR57" s="104"/>
      <c r="DS57" s="104"/>
      <c r="DT57" s="104"/>
      <c r="DU57" s="104"/>
      <c r="DV57" s="104"/>
      <c r="DW57" s="104"/>
      <c r="DX57" s="104"/>
    </row>
    <row r="58" spans="1:128" ht="17" x14ac:dyDescent="0.15">
      <c r="A58" s="57"/>
      <c r="B58" s="58"/>
      <c r="C58" s="47"/>
      <c r="D58" s="47"/>
      <c r="E58" s="47"/>
      <c r="F58" s="47"/>
      <c r="G58" s="48"/>
      <c r="H58" s="47"/>
      <c r="I58" s="47"/>
      <c r="J58" s="47"/>
      <c r="K58" s="47"/>
      <c r="L58" s="48"/>
      <c r="M58" s="47"/>
      <c r="N58" s="47"/>
      <c r="O58" s="47"/>
      <c r="P58" s="47"/>
      <c r="Q58" s="48"/>
      <c r="R58" s="47"/>
      <c r="S58" s="47"/>
      <c r="T58" s="47"/>
      <c r="U58" s="47"/>
      <c r="V58" s="48"/>
      <c r="W58" s="47"/>
      <c r="X58" s="47"/>
      <c r="Y58" s="47"/>
      <c r="Z58" s="47"/>
      <c r="AA58" s="48"/>
      <c r="AB58" s="47"/>
      <c r="AC58" s="47"/>
      <c r="AD58" s="47"/>
      <c r="AE58" s="47"/>
      <c r="AF58" s="48"/>
      <c r="AG58" s="47"/>
      <c r="AH58" s="47"/>
      <c r="AI58" s="47"/>
      <c r="AJ58" s="47"/>
      <c r="AK58" s="48"/>
      <c r="AL58" s="32"/>
      <c r="AM58" s="33">
        <f t="shared" si="40"/>
        <v>0</v>
      </c>
      <c r="AN58" s="34">
        <f t="shared" si="41"/>
        <v>0</v>
      </c>
      <c r="AO58" s="35">
        <f t="shared" si="42"/>
        <v>0</v>
      </c>
      <c r="AP58" s="35">
        <f t="shared" si="43"/>
        <v>0</v>
      </c>
      <c r="AQ58" s="34">
        <f t="shared" si="4"/>
        <v>0</v>
      </c>
      <c r="AR58" s="49">
        <f t="shared" si="5"/>
        <v>0</v>
      </c>
      <c r="AS58" s="32"/>
      <c r="AT58" s="50">
        <f t="shared" si="44"/>
        <v>0</v>
      </c>
      <c r="AU58" s="51">
        <f t="shared" si="45"/>
        <v>0</v>
      </c>
      <c r="AV58" s="52">
        <f t="shared" si="46"/>
        <v>0</v>
      </c>
      <c r="AW58" s="53">
        <f t="shared" si="47"/>
        <v>0</v>
      </c>
      <c r="AX58" s="51">
        <f t="shared" si="48"/>
        <v>0</v>
      </c>
      <c r="AY58" s="40">
        <f t="shared" si="49"/>
        <v>0</v>
      </c>
      <c r="AZ58" s="41">
        <f t="shared" si="50"/>
        <v>0</v>
      </c>
      <c r="BA58" s="59"/>
      <c r="BB58" s="219">
        <f t="shared" si="18"/>
        <v>0</v>
      </c>
      <c r="BC58" s="219">
        <f t="shared" si="19"/>
        <v>0</v>
      </c>
      <c r="BD58" s="219">
        <f t="shared" si="20"/>
        <v>0</v>
      </c>
      <c r="BE58" s="59"/>
      <c r="BF58" s="33">
        <f t="shared" si="13"/>
        <v>0</v>
      </c>
      <c r="BG58" s="54">
        <f t="shared" si="14"/>
        <v>0</v>
      </c>
      <c r="BH58" s="55">
        <f t="shared" si="15"/>
        <v>0</v>
      </c>
      <c r="BI58" s="49">
        <f t="shared" si="16"/>
        <v>0</v>
      </c>
      <c r="BJ58" s="46">
        <f t="shared" si="51"/>
        <v>0</v>
      </c>
      <c r="BK58" s="59"/>
      <c r="BL58" s="59"/>
      <c r="BM58" s="59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DA58" s="117"/>
      <c r="DB58" s="104"/>
      <c r="DC58" s="104"/>
      <c r="DD58" s="104"/>
      <c r="DE58" s="104"/>
      <c r="DF58" s="104"/>
      <c r="DG58" s="104"/>
      <c r="DH58" s="104"/>
      <c r="DI58" s="104"/>
      <c r="DJ58" s="104"/>
      <c r="DK58" s="104"/>
      <c r="DL58" s="104"/>
      <c r="DM58" s="104"/>
      <c r="DN58" s="104"/>
      <c r="DO58" s="104"/>
      <c r="DP58" s="104"/>
      <c r="DQ58" s="104"/>
      <c r="DR58" s="104"/>
      <c r="DS58" s="104"/>
      <c r="DT58" s="104"/>
      <c r="DU58" s="104"/>
      <c r="DV58" s="104"/>
      <c r="DW58" s="104"/>
      <c r="DX58" s="104"/>
    </row>
    <row r="59" spans="1:128" ht="17" x14ac:dyDescent="0.15">
      <c r="A59" s="57"/>
      <c r="B59" s="58"/>
      <c r="C59" s="47"/>
      <c r="D59" s="47"/>
      <c r="E59" s="47"/>
      <c r="F59" s="47"/>
      <c r="G59" s="48"/>
      <c r="H59" s="47"/>
      <c r="I59" s="47"/>
      <c r="J59" s="47"/>
      <c r="K59" s="47"/>
      <c r="L59" s="48"/>
      <c r="M59" s="47"/>
      <c r="N59" s="47"/>
      <c r="O59" s="47"/>
      <c r="P59" s="47"/>
      <c r="Q59" s="48"/>
      <c r="R59" s="47"/>
      <c r="S59" s="47"/>
      <c r="T59" s="47"/>
      <c r="U59" s="47"/>
      <c r="V59" s="48"/>
      <c r="W59" s="47"/>
      <c r="X59" s="47"/>
      <c r="Y59" s="47"/>
      <c r="Z59" s="47"/>
      <c r="AA59" s="48"/>
      <c r="AB59" s="47"/>
      <c r="AC59" s="47"/>
      <c r="AD59" s="47"/>
      <c r="AE59" s="47"/>
      <c r="AF59" s="48"/>
      <c r="AG59" s="47"/>
      <c r="AH59" s="47"/>
      <c r="AI59" s="47"/>
      <c r="AJ59" s="47"/>
      <c r="AK59" s="48"/>
      <c r="AL59" s="32"/>
      <c r="AM59" s="33">
        <f t="shared" si="40"/>
        <v>0</v>
      </c>
      <c r="AN59" s="34">
        <f t="shared" si="41"/>
        <v>0</v>
      </c>
      <c r="AO59" s="35">
        <f t="shared" si="42"/>
        <v>0</v>
      </c>
      <c r="AP59" s="35">
        <f t="shared" si="43"/>
        <v>0</v>
      </c>
      <c r="AQ59" s="34">
        <f t="shared" si="4"/>
        <v>0</v>
      </c>
      <c r="AR59" s="49">
        <f t="shared" si="5"/>
        <v>0</v>
      </c>
      <c r="AS59" s="32"/>
      <c r="AT59" s="50">
        <f t="shared" si="44"/>
        <v>0</v>
      </c>
      <c r="AU59" s="51">
        <f t="shared" si="45"/>
        <v>0</v>
      </c>
      <c r="AV59" s="52">
        <f t="shared" si="46"/>
        <v>0</v>
      </c>
      <c r="AW59" s="53">
        <f t="shared" si="47"/>
        <v>0</v>
      </c>
      <c r="AX59" s="51">
        <f t="shared" si="48"/>
        <v>0</v>
      </c>
      <c r="AY59" s="40">
        <f t="shared" si="49"/>
        <v>0</v>
      </c>
      <c r="AZ59" s="41">
        <f t="shared" si="50"/>
        <v>0</v>
      </c>
      <c r="BA59" s="59"/>
      <c r="BB59" s="219">
        <f t="shared" si="18"/>
        <v>0</v>
      </c>
      <c r="BC59" s="219">
        <f t="shared" si="19"/>
        <v>0</v>
      </c>
      <c r="BD59" s="219">
        <f t="shared" si="20"/>
        <v>0</v>
      </c>
      <c r="BE59" s="59"/>
      <c r="BF59" s="33">
        <f t="shared" si="13"/>
        <v>0</v>
      </c>
      <c r="BG59" s="54">
        <f t="shared" si="14"/>
        <v>0</v>
      </c>
      <c r="BH59" s="55">
        <f t="shared" si="15"/>
        <v>0</v>
      </c>
      <c r="BI59" s="49">
        <f t="shared" si="16"/>
        <v>0</v>
      </c>
      <c r="BJ59" s="46">
        <f t="shared" si="51"/>
        <v>0</v>
      </c>
      <c r="BK59" s="59"/>
      <c r="BL59" s="59"/>
      <c r="BM59" s="59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DA59" s="117"/>
      <c r="DB59" s="104"/>
      <c r="DC59" s="104"/>
      <c r="DD59" s="104"/>
      <c r="DE59" s="104"/>
      <c r="DF59" s="104"/>
      <c r="DG59" s="104"/>
      <c r="DH59" s="104"/>
      <c r="DI59" s="104"/>
      <c r="DJ59" s="104"/>
      <c r="DK59" s="104"/>
      <c r="DL59" s="104"/>
      <c r="DM59" s="104"/>
      <c r="DN59" s="104"/>
      <c r="DO59" s="104"/>
      <c r="DP59" s="104"/>
      <c r="DQ59" s="104"/>
      <c r="DR59" s="104"/>
      <c r="DS59" s="104"/>
      <c r="DT59" s="104"/>
      <c r="DU59" s="104"/>
      <c r="DV59" s="104"/>
      <c r="DW59" s="104"/>
      <c r="DX59" s="104"/>
    </row>
    <row r="60" spans="1:128" ht="17" x14ac:dyDescent="0.15">
      <c r="A60" s="57"/>
      <c r="B60" s="58"/>
      <c r="C60" s="47"/>
      <c r="D60" s="47"/>
      <c r="E60" s="47"/>
      <c r="F60" s="47"/>
      <c r="G60" s="48"/>
      <c r="H60" s="47"/>
      <c r="I60" s="47"/>
      <c r="J60" s="47"/>
      <c r="K60" s="47"/>
      <c r="L60" s="48"/>
      <c r="M60" s="47"/>
      <c r="N60" s="47"/>
      <c r="O60" s="47"/>
      <c r="P60" s="47"/>
      <c r="Q60" s="48"/>
      <c r="R60" s="47"/>
      <c r="S60" s="47"/>
      <c r="T60" s="47"/>
      <c r="U60" s="47"/>
      <c r="V60" s="48"/>
      <c r="W60" s="47"/>
      <c r="X60" s="47"/>
      <c r="Y60" s="47"/>
      <c r="Z60" s="47"/>
      <c r="AA60" s="48"/>
      <c r="AB60" s="47"/>
      <c r="AC60" s="47"/>
      <c r="AD60" s="47"/>
      <c r="AE60" s="47"/>
      <c r="AF60" s="48"/>
      <c r="AG60" s="47"/>
      <c r="AH60" s="47"/>
      <c r="AI60" s="47"/>
      <c r="AJ60" s="47"/>
      <c r="AK60" s="48"/>
      <c r="AL60" s="32"/>
      <c r="AM60" s="33">
        <f t="shared" si="40"/>
        <v>0</v>
      </c>
      <c r="AN60" s="34">
        <f t="shared" si="41"/>
        <v>0</v>
      </c>
      <c r="AO60" s="35">
        <f t="shared" si="42"/>
        <v>0</v>
      </c>
      <c r="AP60" s="35">
        <f t="shared" si="43"/>
        <v>0</v>
      </c>
      <c r="AQ60" s="34">
        <f t="shared" si="4"/>
        <v>0</v>
      </c>
      <c r="AR60" s="49">
        <f t="shared" si="5"/>
        <v>0</v>
      </c>
      <c r="AS60" s="32"/>
      <c r="AT60" s="50">
        <f t="shared" si="44"/>
        <v>0</v>
      </c>
      <c r="AU60" s="51">
        <f t="shared" si="45"/>
        <v>0</v>
      </c>
      <c r="AV60" s="52">
        <f t="shared" si="46"/>
        <v>0</v>
      </c>
      <c r="AW60" s="53">
        <f t="shared" si="47"/>
        <v>0</v>
      </c>
      <c r="AX60" s="51">
        <f t="shared" si="48"/>
        <v>0</v>
      </c>
      <c r="AY60" s="40">
        <f t="shared" si="49"/>
        <v>0</v>
      </c>
      <c r="AZ60" s="41">
        <f t="shared" si="50"/>
        <v>0</v>
      </c>
      <c r="BA60" s="59"/>
      <c r="BB60" s="219">
        <f t="shared" si="18"/>
        <v>0</v>
      </c>
      <c r="BC60" s="219">
        <f t="shared" si="19"/>
        <v>0</v>
      </c>
      <c r="BD60" s="219">
        <f t="shared" si="20"/>
        <v>0</v>
      </c>
      <c r="BE60" s="59"/>
      <c r="BF60" s="33">
        <f t="shared" si="13"/>
        <v>0</v>
      </c>
      <c r="BG60" s="54">
        <f t="shared" si="14"/>
        <v>0</v>
      </c>
      <c r="BH60" s="55">
        <f t="shared" si="15"/>
        <v>0</v>
      </c>
      <c r="BI60" s="49">
        <f t="shared" si="16"/>
        <v>0</v>
      </c>
      <c r="BJ60" s="46">
        <f t="shared" si="51"/>
        <v>0</v>
      </c>
      <c r="BK60" s="59"/>
      <c r="BL60" s="59"/>
      <c r="BM60" s="59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DA60" s="117"/>
      <c r="DB60" s="104"/>
      <c r="DC60" s="104"/>
      <c r="DD60" s="104"/>
      <c r="DE60" s="104"/>
      <c r="DF60" s="104"/>
      <c r="DG60" s="104"/>
      <c r="DH60" s="104"/>
      <c r="DI60" s="104"/>
      <c r="DJ60" s="104"/>
      <c r="DK60" s="104"/>
      <c r="DL60" s="104"/>
      <c r="DM60" s="104"/>
      <c r="DN60" s="104"/>
      <c r="DO60" s="104"/>
      <c r="DP60" s="104"/>
      <c r="DQ60" s="104"/>
      <c r="DR60" s="104"/>
      <c r="DS60" s="104"/>
      <c r="DT60" s="104"/>
      <c r="DU60" s="104"/>
      <c r="DV60" s="104"/>
      <c r="DW60" s="104"/>
      <c r="DX60" s="104"/>
    </row>
    <row r="61" spans="1:128" ht="17" x14ac:dyDescent="0.15">
      <c r="A61" s="57"/>
      <c r="B61" s="58"/>
      <c r="C61" s="47"/>
      <c r="D61" s="47"/>
      <c r="E61" s="47"/>
      <c r="F61" s="47"/>
      <c r="G61" s="48"/>
      <c r="H61" s="47"/>
      <c r="I61" s="47"/>
      <c r="J61" s="47"/>
      <c r="K61" s="47"/>
      <c r="L61" s="48"/>
      <c r="M61" s="47"/>
      <c r="N61" s="47"/>
      <c r="O61" s="47"/>
      <c r="P61" s="47"/>
      <c r="Q61" s="48"/>
      <c r="R61" s="47"/>
      <c r="S61" s="47"/>
      <c r="T61" s="47"/>
      <c r="U61" s="47"/>
      <c r="V61" s="48"/>
      <c r="W61" s="47"/>
      <c r="X61" s="47"/>
      <c r="Y61" s="47"/>
      <c r="Z61" s="47"/>
      <c r="AA61" s="48"/>
      <c r="AB61" s="47"/>
      <c r="AC61" s="47"/>
      <c r="AD61" s="47"/>
      <c r="AE61" s="47"/>
      <c r="AF61" s="48"/>
      <c r="AG61" s="47"/>
      <c r="AH61" s="47"/>
      <c r="AI61" s="47"/>
      <c r="AJ61" s="47"/>
      <c r="AK61" s="48"/>
      <c r="AL61" s="32"/>
      <c r="AM61" s="33">
        <f t="shared" si="40"/>
        <v>0</v>
      </c>
      <c r="AN61" s="34">
        <f t="shared" si="41"/>
        <v>0</v>
      </c>
      <c r="AO61" s="35">
        <f t="shared" si="42"/>
        <v>0</v>
      </c>
      <c r="AP61" s="35">
        <f t="shared" si="43"/>
        <v>0</v>
      </c>
      <c r="AQ61" s="34">
        <f t="shared" si="4"/>
        <v>0</v>
      </c>
      <c r="AR61" s="49">
        <f t="shared" si="5"/>
        <v>0</v>
      </c>
      <c r="AS61" s="32"/>
      <c r="AT61" s="50">
        <f t="shared" si="44"/>
        <v>0</v>
      </c>
      <c r="AU61" s="51">
        <f t="shared" si="45"/>
        <v>0</v>
      </c>
      <c r="AV61" s="52">
        <f t="shared" si="46"/>
        <v>0</v>
      </c>
      <c r="AW61" s="53">
        <f t="shared" si="47"/>
        <v>0</v>
      </c>
      <c r="AX61" s="51">
        <f t="shared" si="48"/>
        <v>0</v>
      </c>
      <c r="AY61" s="40">
        <f t="shared" si="49"/>
        <v>0</v>
      </c>
      <c r="AZ61" s="41">
        <f t="shared" si="50"/>
        <v>0</v>
      </c>
      <c r="BA61" s="59"/>
      <c r="BB61" s="219">
        <f t="shared" si="18"/>
        <v>0</v>
      </c>
      <c r="BC61" s="219">
        <f t="shared" si="19"/>
        <v>0</v>
      </c>
      <c r="BD61" s="219">
        <f t="shared" si="20"/>
        <v>0</v>
      </c>
      <c r="BE61" s="59"/>
      <c r="BF61" s="33">
        <f t="shared" si="13"/>
        <v>0</v>
      </c>
      <c r="BG61" s="54">
        <f t="shared" si="14"/>
        <v>0</v>
      </c>
      <c r="BH61" s="55">
        <f t="shared" si="15"/>
        <v>0</v>
      </c>
      <c r="BI61" s="49">
        <f t="shared" si="16"/>
        <v>0</v>
      </c>
      <c r="BJ61" s="46">
        <f t="shared" si="51"/>
        <v>0</v>
      </c>
      <c r="BK61" s="59"/>
      <c r="BL61" s="59"/>
      <c r="BM61" s="59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DA61" s="117"/>
      <c r="DB61" s="104"/>
      <c r="DC61" s="104"/>
      <c r="DD61" s="104"/>
      <c r="DE61" s="104"/>
      <c r="DF61" s="104"/>
      <c r="DG61" s="104"/>
      <c r="DH61" s="104"/>
      <c r="DI61" s="104"/>
      <c r="DJ61" s="104"/>
      <c r="DK61" s="104"/>
      <c r="DL61" s="104"/>
      <c r="DM61" s="104"/>
      <c r="DN61" s="104"/>
      <c r="DO61" s="104"/>
      <c r="DP61" s="104"/>
      <c r="DQ61" s="104"/>
      <c r="DR61" s="104"/>
      <c r="DS61" s="104"/>
      <c r="DT61" s="104"/>
      <c r="DU61" s="104"/>
      <c r="DV61" s="104"/>
      <c r="DW61" s="104"/>
      <c r="DX61" s="104"/>
    </row>
    <row r="62" spans="1:128" ht="17" x14ac:dyDescent="0.15">
      <c r="A62" s="57"/>
      <c r="B62" s="58"/>
      <c r="C62" s="47"/>
      <c r="D62" s="47"/>
      <c r="E62" s="47"/>
      <c r="F62" s="47"/>
      <c r="G62" s="48"/>
      <c r="H62" s="47"/>
      <c r="I62" s="47"/>
      <c r="J62" s="47"/>
      <c r="K62" s="47"/>
      <c r="L62" s="48"/>
      <c r="M62" s="47"/>
      <c r="N62" s="47"/>
      <c r="O62" s="47"/>
      <c r="P62" s="47"/>
      <c r="Q62" s="48"/>
      <c r="R62" s="47"/>
      <c r="S62" s="47"/>
      <c r="T62" s="47"/>
      <c r="U62" s="47"/>
      <c r="V62" s="48"/>
      <c r="W62" s="47"/>
      <c r="X62" s="47"/>
      <c r="Y62" s="47"/>
      <c r="Z62" s="47"/>
      <c r="AA62" s="48"/>
      <c r="AB62" s="47"/>
      <c r="AC62" s="47"/>
      <c r="AD62" s="47"/>
      <c r="AE62" s="47"/>
      <c r="AF62" s="48"/>
      <c r="AG62" s="47"/>
      <c r="AH62" s="47"/>
      <c r="AI62" s="47"/>
      <c r="AJ62" s="47"/>
      <c r="AK62" s="48"/>
      <c r="AL62" s="32"/>
      <c r="AM62" s="33">
        <f t="shared" si="40"/>
        <v>0</v>
      </c>
      <c r="AN62" s="34">
        <f t="shared" si="41"/>
        <v>0</v>
      </c>
      <c r="AO62" s="35">
        <f t="shared" si="42"/>
        <v>0</v>
      </c>
      <c r="AP62" s="35">
        <f t="shared" si="43"/>
        <v>0</v>
      </c>
      <c r="AQ62" s="34">
        <f t="shared" si="4"/>
        <v>0</v>
      </c>
      <c r="AR62" s="49">
        <f t="shared" si="5"/>
        <v>0</v>
      </c>
      <c r="AS62" s="32"/>
      <c r="AT62" s="50">
        <f t="shared" si="44"/>
        <v>0</v>
      </c>
      <c r="AU62" s="51">
        <f t="shared" si="45"/>
        <v>0</v>
      </c>
      <c r="AV62" s="52">
        <f t="shared" si="46"/>
        <v>0</v>
      </c>
      <c r="AW62" s="53">
        <f t="shared" si="47"/>
        <v>0</v>
      </c>
      <c r="AX62" s="51">
        <f t="shared" si="48"/>
        <v>0</v>
      </c>
      <c r="AY62" s="40">
        <f t="shared" si="49"/>
        <v>0</v>
      </c>
      <c r="AZ62" s="41">
        <f t="shared" si="50"/>
        <v>0</v>
      </c>
      <c r="BA62" s="59"/>
      <c r="BB62" s="219">
        <f t="shared" si="18"/>
        <v>0</v>
      </c>
      <c r="BC62" s="219">
        <f t="shared" si="19"/>
        <v>0</v>
      </c>
      <c r="BD62" s="219">
        <f t="shared" si="20"/>
        <v>0</v>
      </c>
      <c r="BE62" s="59"/>
      <c r="BF62" s="33">
        <f t="shared" si="13"/>
        <v>0</v>
      </c>
      <c r="BG62" s="54">
        <f t="shared" si="14"/>
        <v>0</v>
      </c>
      <c r="BH62" s="55">
        <f t="shared" si="15"/>
        <v>0</v>
      </c>
      <c r="BI62" s="49">
        <f t="shared" si="16"/>
        <v>0</v>
      </c>
      <c r="BJ62" s="46">
        <f t="shared" si="51"/>
        <v>0</v>
      </c>
      <c r="BK62" s="59"/>
      <c r="BL62" s="59"/>
      <c r="BM62" s="59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DA62" s="117"/>
      <c r="DB62" s="104"/>
      <c r="DC62" s="104"/>
      <c r="DD62" s="104"/>
      <c r="DE62" s="104"/>
      <c r="DF62" s="104"/>
      <c r="DG62" s="104"/>
      <c r="DH62" s="104"/>
      <c r="DI62" s="104"/>
      <c r="DJ62" s="104"/>
      <c r="DK62" s="104"/>
      <c r="DL62" s="104"/>
      <c r="DM62" s="104"/>
      <c r="DN62" s="104"/>
      <c r="DO62" s="104"/>
      <c r="DP62" s="104"/>
      <c r="DQ62" s="104"/>
      <c r="DR62" s="104"/>
      <c r="DS62" s="104"/>
      <c r="DT62" s="104"/>
      <c r="DU62" s="104"/>
      <c r="DV62" s="104"/>
      <c r="DW62" s="104"/>
      <c r="DX62" s="104"/>
    </row>
    <row r="63" spans="1:128" ht="17" x14ac:dyDescent="0.15">
      <c r="A63" s="57"/>
      <c r="B63" s="58"/>
      <c r="C63" s="47"/>
      <c r="D63" s="47"/>
      <c r="E63" s="47"/>
      <c r="F63" s="47"/>
      <c r="G63" s="48"/>
      <c r="H63" s="47"/>
      <c r="I63" s="47"/>
      <c r="J63" s="47"/>
      <c r="K63" s="47"/>
      <c r="L63" s="48"/>
      <c r="M63" s="47"/>
      <c r="N63" s="47"/>
      <c r="O63" s="47"/>
      <c r="P63" s="47"/>
      <c r="Q63" s="48"/>
      <c r="R63" s="47"/>
      <c r="S63" s="47"/>
      <c r="T63" s="47"/>
      <c r="U63" s="47"/>
      <c r="V63" s="48"/>
      <c r="W63" s="47"/>
      <c r="X63" s="47"/>
      <c r="Y63" s="47"/>
      <c r="Z63" s="47"/>
      <c r="AA63" s="48"/>
      <c r="AB63" s="47"/>
      <c r="AC63" s="47"/>
      <c r="AD63" s="47"/>
      <c r="AE63" s="47"/>
      <c r="AF63" s="48"/>
      <c r="AG63" s="47"/>
      <c r="AH63" s="47"/>
      <c r="AI63" s="47"/>
      <c r="AJ63" s="47"/>
      <c r="AK63" s="48"/>
      <c r="AL63" s="32"/>
      <c r="AM63" s="33">
        <f t="shared" si="40"/>
        <v>0</v>
      </c>
      <c r="AN63" s="34">
        <f t="shared" si="41"/>
        <v>0</v>
      </c>
      <c r="AO63" s="35">
        <f t="shared" si="42"/>
        <v>0</v>
      </c>
      <c r="AP63" s="35">
        <f t="shared" si="43"/>
        <v>0</v>
      </c>
      <c r="AQ63" s="34">
        <f t="shared" si="4"/>
        <v>0</v>
      </c>
      <c r="AR63" s="49">
        <f t="shared" si="5"/>
        <v>0</v>
      </c>
      <c r="AS63" s="32"/>
      <c r="AT63" s="50">
        <f t="shared" si="44"/>
        <v>0</v>
      </c>
      <c r="AU63" s="51">
        <f t="shared" si="45"/>
        <v>0</v>
      </c>
      <c r="AV63" s="52">
        <f t="shared" si="46"/>
        <v>0</v>
      </c>
      <c r="AW63" s="53">
        <f t="shared" si="47"/>
        <v>0</v>
      </c>
      <c r="AX63" s="51">
        <f t="shared" si="48"/>
        <v>0</v>
      </c>
      <c r="AY63" s="40">
        <f t="shared" si="49"/>
        <v>0</v>
      </c>
      <c r="AZ63" s="41">
        <f t="shared" si="50"/>
        <v>0</v>
      </c>
      <c r="BA63" s="59"/>
      <c r="BB63" s="219">
        <f t="shared" si="18"/>
        <v>0</v>
      </c>
      <c r="BC63" s="219">
        <f t="shared" si="19"/>
        <v>0</v>
      </c>
      <c r="BD63" s="219">
        <f t="shared" si="20"/>
        <v>0</v>
      </c>
      <c r="BE63" s="59"/>
      <c r="BF63" s="33">
        <f t="shared" si="13"/>
        <v>0</v>
      </c>
      <c r="BG63" s="54">
        <f t="shared" si="14"/>
        <v>0</v>
      </c>
      <c r="BH63" s="55">
        <f t="shared" si="15"/>
        <v>0</v>
      </c>
      <c r="BI63" s="49">
        <f t="shared" si="16"/>
        <v>0</v>
      </c>
      <c r="BJ63" s="46">
        <f t="shared" si="51"/>
        <v>0</v>
      </c>
      <c r="BK63" s="59"/>
      <c r="BL63" s="59"/>
      <c r="BM63" s="59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DA63" s="117"/>
      <c r="DB63" s="104"/>
      <c r="DC63" s="104"/>
      <c r="DD63" s="104"/>
      <c r="DE63" s="104"/>
      <c r="DF63" s="104"/>
      <c r="DG63" s="104"/>
      <c r="DH63" s="104"/>
      <c r="DI63" s="104"/>
      <c r="DJ63" s="104"/>
      <c r="DK63" s="104"/>
      <c r="DL63" s="104"/>
      <c r="DM63" s="104"/>
      <c r="DN63" s="104"/>
      <c r="DO63" s="104"/>
      <c r="DP63" s="104"/>
      <c r="DQ63" s="104"/>
      <c r="DR63" s="104"/>
      <c r="DS63" s="104"/>
      <c r="DT63" s="104"/>
      <c r="DU63" s="104"/>
      <c r="DV63" s="104"/>
      <c r="DW63" s="104"/>
      <c r="DX63" s="104"/>
    </row>
    <row r="64" spans="1:128" ht="17" x14ac:dyDescent="0.15">
      <c r="A64" s="57"/>
      <c r="B64" s="58"/>
      <c r="C64" s="47"/>
      <c r="D64" s="47"/>
      <c r="E64" s="47"/>
      <c r="F64" s="47"/>
      <c r="G64" s="48"/>
      <c r="H64" s="47"/>
      <c r="I64" s="47"/>
      <c r="J64" s="47"/>
      <c r="K64" s="47"/>
      <c r="L64" s="48"/>
      <c r="M64" s="47"/>
      <c r="N64" s="47"/>
      <c r="O64" s="47"/>
      <c r="P64" s="47"/>
      <c r="Q64" s="48"/>
      <c r="R64" s="47"/>
      <c r="S64" s="47"/>
      <c r="T64" s="47"/>
      <c r="U64" s="47"/>
      <c r="V64" s="48"/>
      <c r="W64" s="47"/>
      <c r="X64" s="47"/>
      <c r="Y64" s="47"/>
      <c r="Z64" s="47"/>
      <c r="AA64" s="48"/>
      <c r="AB64" s="47"/>
      <c r="AC64" s="47"/>
      <c r="AD64" s="47"/>
      <c r="AE64" s="47"/>
      <c r="AF64" s="48"/>
      <c r="AG64" s="47"/>
      <c r="AH64" s="47"/>
      <c r="AI64" s="47"/>
      <c r="AJ64" s="47"/>
      <c r="AK64" s="48"/>
      <c r="AL64" s="32"/>
      <c r="AM64" s="33">
        <f t="shared" si="40"/>
        <v>0</v>
      </c>
      <c r="AN64" s="34">
        <f t="shared" si="41"/>
        <v>0</v>
      </c>
      <c r="AO64" s="35">
        <f t="shared" si="42"/>
        <v>0</v>
      </c>
      <c r="AP64" s="35">
        <f t="shared" si="43"/>
        <v>0</v>
      </c>
      <c r="AQ64" s="34">
        <f t="shared" si="4"/>
        <v>0</v>
      </c>
      <c r="AR64" s="49">
        <f t="shared" si="5"/>
        <v>0</v>
      </c>
      <c r="AS64" s="32"/>
      <c r="AT64" s="50">
        <f t="shared" si="44"/>
        <v>0</v>
      </c>
      <c r="AU64" s="51">
        <f t="shared" si="45"/>
        <v>0</v>
      </c>
      <c r="AV64" s="52">
        <f t="shared" si="46"/>
        <v>0</v>
      </c>
      <c r="AW64" s="53">
        <f t="shared" si="47"/>
        <v>0</v>
      </c>
      <c r="AX64" s="51">
        <f t="shared" si="48"/>
        <v>0</v>
      </c>
      <c r="AY64" s="40">
        <f t="shared" si="49"/>
        <v>0</v>
      </c>
      <c r="AZ64" s="41">
        <f t="shared" si="50"/>
        <v>0</v>
      </c>
      <c r="BA64" s="59"/>
      <c r="BB64" s="219">
        <f t="shared" si="18"/>
        <v>0</v>
      </c>
      <c r="BC64" s="219">
        <f t="shared" si="19"/>
        <v>0</v>
      </c>
      <c r="BD64" s="219">
        <f t="shared" si="20"/>
        <v>0</v>
      </c>
      <c r="BE64" s="59"/>
      <c r="BF64" s="33">
        <f t="shared" si="13"/>
        <v>0</v>
      </c>
      <c r="BG64" s="54">
        <f t="shared" si="14"/>
        <v>0</v>
      </c>
      <c r="BH64" s="55">
        <f t="shared" si="15"/>
        <v>0</v>
      </c>
      <c r="BI64" s="49">
        <f t="shared" si="16"/>
        <v>0</v>
      </c>
      <c r="BJ64" s="46">
        <f t="shared" si="51"/>
        <v>0</v>
      </c>
      <c r="BK64" s="59"/>
      <c r="BL64" s="59"/>
      <c r="BM64" s="59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DA64" s="117"/>
      <c r="DB64" s="104"/>
      <c r="DC64" s="104"/>
      <c r="DD64" s="104"/>
      <c r="DE64" s="104"/>
      <c r="DF64" s="104"/>
      <c r="DG64" s="104"/>
      <c r="DH64" s="104"/>
      <c r="DI64" s="104"/>
      <c r="DJ64" s="104"/>
      <c r="DK64" s="104"/>
      <c r="DL64" s="104"/>
      <c r="DM64" s="104"/>
      <c r="DN64" s="104"/>
      <c r="DO64" s="104"/>
      <c r="DP64" s="104"/>
      <c r="DQ64" s="104"/>
      <c r="DR64" s="104"/>
      <c r="DS64" s="104"/>
      <c r="DT64" s="104"/>
      <c r="DU64" s="104"/>
      <c r="DV64" s="104"/>
      <c r="DW64" s="104"/>
      <c r="DX64" s="104"/>
    </row>
    <row r="65" spans="1:128" ht="17" x14ac:dyDescent="0.15">
      <c r="A65" s="57"/>
      <c r="B65" s="58"/>
      <c r="C65" s="47"/>
      <c r="D65" s="47"/>
      <c r="E65" s="47"/>
      <c r="F65" s="47"/>
      <c r="G65" s="48"/>
      <c r="H65" s="47"/>
      <c r="I65" s="47"/>
      <c r="J65" s="47"/>
      <c r="K65" s="47"/>
      <c r="L65" s="48"/>
      <c r="M65" s="47"/>
      <c r="N65" s="47"/>
      <c r="O65" s="47"/>
      <c r="P65" s="47"/>
      <c r="Q65" s="48"/>
      <c r="R65" s="47"/>
      <c r="S65" s="47"/>
      <c r="T65" s="47"/>
      <c r="U65" s="47"/>
      <c r="V65" s="48"/>
      <c r="W65" s="47"/>
      <c r="X65" s="47"/>
      <c r="Y65" s="47"/>
      <c r="Z65" s="47"/>
      <c r="AA65" s="48"/>
      <c r="AB65" s="47"/>
      <c r="AC65" s="47"/>
      <c r="AD65" s="47"/>
      <c r="AE65" s="47"/>
      <c r="AF65" s="48"/>
      <c r="AG65" s="47"/>
      <c r="AH65" s="47"/>
      <c r="AI65" s="47"/>
      <c r="AJ65" s="47"/>
      <c r="AK65" s="48"/>
      <c r="AL65" s="32"/>
      <c r="AM65" s="33">
        <f t="shared" si="40"/>
        <v>0</v>
      </c>
      <c r="AN65" s="34">
        <f t="shared" si="41"/>
        <v>0</v>
      </c>
      <c r="AO65" s="35">
        <f t="shared" si="42"/>
        <v>0</v>
      </c>
      <c r="AP65" s="35">
        <f t="shared" si="43"/>
        <v>0</v>
      </c>
      <c r="AQ65" s="34">
        <f t="shared" si="4"/>
        <v>0</v>
      </c>
      <c r="AR65" s="49">
        <f t="shared" si="5"/>
        <v>0</v>
      </c>
      <c r="AS65" s="32"/>
      <c r="AT65" s="50">
        <f t="shared" si="44"/>
        <v>0</v>
      </c>
      <c r="AU65" s="51">
        <f t="shared" si="45"/>
        <v>0</v>
      </c>
      <c r="AV65" s="52">
        <f t="shared" si="46"/>
        <v>0</v>
      </c>
      <c r="AW65" s="53">
        <f t="shared" si="47"/>
        <v>0</v>
      </c>
      <c r="AX65" s="51">
        <f t="shared" si="48"/>
        <v>0</v>
      </c>
      <c r="AY65" s="40">
        <f t="shared" si="49"/>
        <v>0</v>
      </c>
      <c r="AZ65" s="41">
        <f t="shared" si="50"/>
        <v>0</v>
      </c>
      <c r="BA65" s="59"/>
      <c r="BB65" s="219">
        <f t="shared" si="18"/>
        <v>0</v>
      </c>
      <c r="BC65" s="219">
        <f t="shared" si="19"/>
        <v>0</v>
      </c>
      <c r="BD65" s="219">
        <f t="shared" si="20"/>
        <v>0</v>
      </c>
      <c r="BE65" s="59"/>
      <c r="BF65" s="33">
        <f t="shared" si="13"/>
        <v>0</v>
      </c>
      <c r="BG65" s="54">
        <f t="shared" si="14"/>
        <v>0</v>
      </c>
      <c r="BH65" s="55">
        <f t="shared" si="15"/>
        <v>0</v>
      </c>
      <c r="BI65" s="49">
        <f t="shared" si="16"/>
        <v>0</v>
      </c>
      <c r="BJ65" s="46">
        <f t="shared" si="51"/>
        <v>0</v>
      </c>
      <c r="BK65" s="59"/>
      <c r="BL65" s="59"/>
      <c r="BM65" s="59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DA65" s="117"/>
      <c r="DB65" s="104"/>
      <c r="DC65" s="104"/>
      <c r="DD65" s="104"/>
      <c r="DE65" s="104"/>
      <c r="DF65" s="104"/>
      <c r="DG65" s="104"/>
      <c r="DH65" s="104"/>
      <c r="DI65" s="104"/>
      <c r="DJ65" s="104"/>
      <c r="DK65" s="104"/>
      <c r="DL65" s="104"/>
      <c r="DM65" s="104"/>
      <c r="DN65" s="104"/>
      <c r="DO65" s="104"/>
      <c r="DP65" s="104"/>
      <c r="DQ65" s="104"/>
      <c r="DR65" s="104"/>
      <c r="DS65" s="104"/>
      <c r="DT65" s="104"/>
      <c r="DU65" s="104"/>
      <c r="DV65" s="104"/>
      <c r="DW65" s="104"/>
      <c r="DX65" s="104"/>
    </row>
    <row r="66" spans="1:128" ht="17" x14ac:dyDescent="0.15">
      <c r="A66" s="57"/>
      <c r="B66" s="58"/>
      <c r="C66" s="47"/>
      <c r="D66" s="47"/>
      <c r="E66" s="47"/>
      <c r="F66" s="47"/>
      <c r="G66" s="48"/>
      <c r="H66" s="47"/>
      <c r="I66" s="47"/>
      <c r="J66" s="47"/>
      <c r="K66" s="47"/>
      <c r="L66" s="48"/>
      <c r="M66" s="47"/>
      <c r="N66" s="47"/>
      <c r="O66" s="47"/>
      <c r="P66" s="47"/>
      <c r="Q66" s="48"/>
      <c r="R66" s="47"/>
      <c r="S66" s="47"/>
      <c r="T66" s="47"/>
      <c r="U66" s="47"/>
      <c r="V66" s="48"/>
      <c r="W66" s="47"/>
      <c r="X66" s="47"/>
      <c r="Y66" s="47"/>
      <c r="Z66" s="47"/>
      <c r="AA66" s="48"/>
      <c r="AB66" s="47"/>
      <c r="AC66" s="47"/>
      <c r="AD66" s="47"/>
      <c r="AE66" s="47"/>
      <c r="AF66" s="48"/>
      <c r="AG66" s="47"/>
      <c r="AH66" s="47"/>
      <c r="AI66" s="47"/>
      <c r="AJ66" s="47"/>
      <c r="AK66" s="48"/>
      <c r="AL66" s="32"/>
      <c r="AM66" s="33">
        <f t="shared" si="40"/>
        <v>0</v>
      </c>
      <c r="AN66" s="34">
        <f t="shared" si="41"/>
        <v>0</v>
      </c>
      <c r="AO66" s="35">
        <f t="shared" si="42"/>
        <v>0</v>
      </c>
      <c r="AP66" s="35">
        <f t="shared" si="43"/>
        <v>0</v>
      </c>
      <c r="AQ66" s="34">
        <f t="shared" si="4"/>
        <v>0</v>
      </c>
      <c r="AR66" s="49">
        <f t="shared" si="5"/>
        <v>0</v>
      </c>
      <c r="AS66" s="32"/>
      <c r="AT66" s="50">
        <f t="shared" si="44"/>
        <v>0</v>
      </c>
      <c r="AU66" s="51">
        <f t="shared" si="45"/>
        <v>0</v>
      </c>
      <c r="AV66" s="52">
        <f t="shared" si="46"/>
        <v>0</v>
      </c>
      <c r="AW66" s="53">
        <f t="shared" si="47"/>
        <v>0</v>
      </c>
      <c r="AX66" s="51">
        <f t="shared" si="48"/>
        <v>0</v>
      </c>
      <c r="AY66" s="40">
        <f t="shared" si="49"/>
        <v>0</v>
      </c>
      <c r="AZ66" s="41">
        <f t="shared" si="50"/>
        <v>0</v>
      </c>
      <c r="BA66" s="59"/>
      <c r="BB66" s="219">
        <f t="shared" si="18"/>
        <v>0</v>
      </c>
      <c r="BC66" s="219">
        <f t="shared" si="19"/>
        <v>0</v>
      </c>
      <c r="BD66" s="219">
        <f t="shared" si="20"/>
        <v>0</v>
      </c>
      <c r="BE66" s="59"/>
      <c r="BF66" s="33">
        <f t="shared" si="13"/>
        <v>0</v>
      </c>
      <c r="BG66" s="54">
        <f t="shared" si="14"/>
        <v>0</v>
      </c>
      <c r="BH66" s="55">
        <f t="shared" si="15"/>
        <v>0</v>
      </c>
      <c r="BI66" s="49">
        <f t="shared" si="16"/>
        <v>0</v>
      </c>
      <c r="BJ66" s="46">
        <f t="shared" si="51"/>
        <v>0</v>
      </c>
      <c r="BK66" s="59"/>
      <c r="BL66" s="59"/>
      <c r="BM66" s="59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DA66" s="117"/>
      <c r="DB66" s="104"/>
      <c r="DC66" s="104"/>
      <c r="DD66" s="104"/>
      <c r="DE66" s="104"/>
      <c r="DF66" s="104"/>
      <c r="DG66" s="104"/>
      <c r="DH66" s="104"/>
      <c r="DI66" s="104"/>
      <c r="DJ66" s="104"/>
      <c r="DK66" s="104"/>
      <c r="DL66" s="104"/>
      <c r="DM66" s="104"/>
      <c r="DN66" s="104"/>
      <c r="DO66" s="104"/>
      <c r="DP66" s="104"/>
      <c r="DQ66" s="104"/>
      <c r="DR66" s="104"/>
      <c r="DS66" s="104"/>
      <c r="DT66" s="104"/>
      <c r="DU66" s="104"/>
      <c r="DV66" s="104"/>
      <c r="DW66" s="104"/>
      <c r="DX66" s="104"/>
    </row>
    <row r="67" spans="1:128" ht="17" x14ac:dyDescent="0.15">
      <c r="A67" s="57"/>
      <c r="B67" s="58"/>
      <c r="C67" s="47"/>
      <c r="D67" s="47"/>
      <c r="E67" s="47"/>
      <c r="F67" s="47"/>
      <c r="G67" s="48"/>
      <c r="H67" s="47"/>
      <c r="I67" s="47"/>
      <c r="J67" s="47"/>
      <c r="K67" s="47"/>
      <c r="L67" s="48"/>
      <c r="M67" s="47"/>
      <c r="N67" s="47"/>
      <c r="O67" s="47"/>
      <c r="P67" s="47"/>
      <c r="Q67" s="48"/>
      <c r="R67" s="47"/>
      <c r="S67" s="47"/>
      <c r="T67" s="47"/>
      <c r="U67" s="47"/>
      <c r="V67" s="48"/>
      <c r="W67" s="47"/>
      <c r="X67" s="47"/>
      <c r="Y67" s="47"/>
      <c r="Z67" s="47"/>
      <c r="AA67" s="48"/>
      <c r="AB67" s="47"/>
      <c r="AC67" s="47"/>
      <c r="AD67" s="47"/>
      <c r="AE67" s="47"/>
      <c r="AF67" s="48"/>
      <c r="AG67" s="47"/>
      <c r="AH67" s="47"/>
      <c r="AI67" s="47"/>
      <c r="AJ67" s="47"/>
      <c r="AK67" s="48"/>
      <c r="AL67" s="32"/>
      <c r="AM67" s="33">
        <f t="shared" si="40"/>
        <v>0</v>
      </c>
      <c r="AN67" s="34">
        <f t="shared" si="41"/>
        <v>0</v>
      </c>
      <c r="AO67" s="35">
        <f t="shared" si="42"/>
        <v>0</v>
      </c>
      <c r="AP67" s="35">
        <f t="shared" si="43"/>
        <v>0</v>
      </c>
      <c r="AQ67" s="34">
        <f t="shared" si="4"/>
        <v>0</v>
      </c>
      <c r="AR67" s="49">
        <f t="shared" si="5"/>
        <v>0</v>
      </c>
      <c r="AS67" s="32"/>
      <c r="AT67" s="50">
        <f t="shared" si="44"/>
        <v>0</v>
      </c>
      <c r="AU67" s="51">
        <f t="shared" si="45"/>
        <v>0</v>
      </c>
      <c r="AV67" s="52">
        <f t="shared" si="46"/>
        <v>0</v>
      </c>
      <c r="AW67" s="53">
        <f t="shared" si="47"/>
        <v>0</v>
      </c>
      <c r="AX67" s="51">
        <f t="shared" si="48"/>
        <v>0</v>
      </c>
      <c r="AY67" s="40">
        <f t="shared" si="49"/>
        <v>0</v>
      </c>
      <c r="AZ67" s="41">
        <f t="shared" si="50"/>
        <v>0</v>
      </c>
      <c r="BA67" s="59"/>
      <c r="BB67" s="219">
        <f t="shared" si="18"/>
        <v>0</v>
      </c>
      <c r="BC67" s="219">
        <f t="shared" si="19"/>
        <v>0</v>
      </c>
      <c r="BD67" s="219">
        <f t="shared" si="20"/>
        <v>0</v>
      </c>
      <c r="BE67" s="59"/>
      <c r="BF67" s="33">
        <f t="shared" si="13"/>
        <v>0</v>
      </c>
      <c r="BG67" s="54">
        <f t="shared" si="14"/>
        <v>0</v>
      </c>
      <c r="BH67" s="55">
        <f t="shared" si="15"/>
        <v>0</v>
      </c>
      <c r="BI67" s="49">
        <f t="shared" si="16"/>
        <v>0</v>
      </c>
      <c r="BJ67" s="46">
        <f t="shared" si="51"/>
        <v>0</v>
      </c>
      <c r="BK67" s="59"/>
      <c r="BL67" s="59"/>
      <c r="BM67" s="59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DA67" s="117"/>
      <c r="DB67" s="104"/>
      <c r="DC67" s="104"/>
      <c r="DD67" s="104"/>
      <c r="DE67" s="104"/>
      <c r="DF67" s="104"/>
      <c r="DG67" s="104"/>
      <c r="DH67" s="104"/>
      <c r="DI67" s="104"/>
      <c r="DJ67" s="104"/>
      <c r="DK67" s="104"/>
      <c r="DL67" s="104"/>
      <c r="DM67" s="104"/>
      <c r="DN67" s="104"/>
      <c r="DO67" s="104"/>
      <c r="DP67" s="104"/>
      <c r="DQ67" s="104"/>
      <c r="DR67" s="104"/>
      <c r="DS67" s="104"/>
      <c r="DT67" s="104"/>
      <c r="DU67" s="104"/>
      <c r="DV67" s="104"/>
      <c r="DW67" s="104"/>
      <c r="DX67" s="104"/>
    </row>
    <row r="68" spans="1:128" ht="17" x14ac:dyDescent="0.15">
      <c r="A68" s="57"/>
      <c r="B68" s="58"/>
      <c r="C68" s="47"/>
      <c r="D68" s="47"/>
      <c r="E68" s="47"/>
      <c r="F68" s="47"/>
      <c r="G68" s="48"/>
      <c r="H68" s="47"/>
      <c r="I68" s="47"/>
      <c r="J68" s="47"/>
      <c r="K68" s="47"/>
      <c r="L68" s="48"/>
      <c r="M68" s="47"/>
      <c r="N68" s="47"/>
      <c r="O68" s="47"/>
      <c r="P68" s="47"/>
      <c r="Q68" s="48"/>
      <c r="R68" s="47"/>
      <c r="S68" s="47"/>
      <c r="T68" s="47"/>
      <c r="U68" s="47"/>
      <c r="V68" s="48"/>
      <c r="W68" s="47"/>
      <c r="X68" s="47"/>
      <c r="Y68" s="47"/>
      <c r="Z68" s="47"/>
      <c r="AA68" s="48"/>
      <c r="AB68" s="47"/>
      <c r="AC68" s="47"/>
      <c r="AD68" s="47"/>
      <c r="AE68" s="47"/>
      <c r="AF68" s="48"/>
      <c r="AG68" s="47"/>
      <c r="AH68" s="47"/>
      <c r="AI68" s="47"/>
      <c r="AJ68" s="47"/>
      <c r="AK68" s="48"/>
      <c r="AL68" s="32"/>
      <c r="AM68" s="33">
        <f t="shared" si="40"/>
        <v>0</v>
      </c>
      <c r="AN68" s="34">
        <f t="shared" si="41"/>
        <v>0</v>
      </c>
      <c r="AO68" s="35">
        <f t="shared" si="42"/>
        <v>0</v>
      </c>
      <c r="AP68" s="35">
        <f t="shared" si="43"/>
        <v>0</v>
      </c>
      <c r="AQ68" s="34">
        <f t="shared" si="4"/>
        <v>0</v>
      </c>
      <c r="AR68" s="49">
        <f t="shared" si="5"/>
        <v>0</v>
      </c>
      <c r="AS68" s="32"/>
      <c r="AT68" s="50">
        <f t="shared" si="44"/>
        <v>0</v>
      </c>
      <c r="AU68" s="51">
        <f t="shared" si="45"/>
        <v>0</v>
      </c>
      <c r="AV68" s="52">
        <f t="shared" si="46"/>
        <v>0</v>
      </c>
      <c r="AW68" s="53">
        <f t="shared" si="47"/>
        <v>0</v>
      </c>
      <c r="AX68" s="51">
        <f t="shared" si="48"/>
        <v>0</v>
      </c>
      <c r="AY68" s="40">
        <f t="shared" si="49"/>
        <v>0</v>
      </c>
      <c r="AZ68" s="41">
        <f t="shared" si="50"/>
        <v>0</v>
      </c>
      <c r="BA68" s="59"/>
      <c r="BB68" s="219">
        <f t="shared" si="18"/>
        <v>0</v>
      </c>
      <c r="BC68" s="219">
        <f t="shared" si="19"/>
        <v>0</v>
      </c>
      <c r="BD68" s="219">
        <f t="shared" si="20"/>
        <v>0</v>
      </c>
      <c r="BE68" s="59"/>
      <c r="BF68" s="33">
        <f t="shared" si="13"/>
        <v>0</v>
      </c>
      <c r="BG68" s="54">
        <f t="shared" si="14"/>
        <v>0</v>
      </c>
      <c r="BH68" s="55">
        <f t="shared" si="15"/>
        <v>0</v>
      </c>
      <c r="BI68" s="49">
        <f t="shared" si="16"/>
        <v>0</v>
      </c>
      <c r="BJ68" s="46">
        <f t="shared" si="51"/>
        <v>0</v>
      </c>
      <c r="BK68" s="59"/>
      <c r="BL68" s="59"/>
      <c r="BM68" s="59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DA68" s="117"/>
      <c r="DB68" s="104"/>
      <c r="DC68" s="104"/>
      <c r="DD68" s="104"/>
      <c r="DE68" s="104"/>
      <c r="DF68" s="104"/>
      <c r="DG68" s="104"/>
      <c r="DH68" s="104"/>
      <c r="DI68" s="104"/>
      <c r="DJ68" s="104"/>
      <c r="DK68" s="104"/>
      <c r="DL68" s="104"/>
      <c r="DM68" s="104"/>
      <c r="DN68" s="104"/>
      <c r="DO68" s="104"/>
      <c r="DP68" s="104"/>
      <c r="DQ68" s="104"/>
      <c r="DR68" s="104"/>
      <c r="DS68" s="104"/>
      <c r="DT68" s="104"/>
      <c r="DU68" s="104"/>
      <c r="DV68" s="104"/>
      <c r="DW68" s="104"/>
      <c r="DX68" s="104"/>
    </row>
    <row r="69" spans="1:128" ht="17" x14ac:dyDescent="0.15">
      <c r="A69" s="57"/>
      <c r="B69" s="58"/>
      <c r="C69" s="47"/>
      <c r="D69" s="47"/>
      <c r="E69" s="47"/>
      <c r="F69" s="47"/>
      <c r="G69" s="48"/>
      <c r="H69" s="47"/>
      <c r="I69" s="47"/>
      <c r="J69" s="47"/>
      <c r="K69" s="47"/>
      <c r="L69" s="48"/>
      <c r="M69" s="47"/>
      <c r="N69" s="47"/>
      <c r="O69" s="47"/>
      <c r="P69" s="47"/>
      <c r="Q69" s="48"/>
      <c r="R69" s="47"/>
      <c r="S69" s="47"/>
      <c r="T69" s="47"/>
      <c r="U69" s="47"/>
      <c r="V69" s="48"/>
      <c r="W69" s="47"/>
      <c r="X69" s="47"/>
      <c r="Y69" s="47"/>
      <c r="Z69" s="47"/>
      <c r="AA69" s="48"/>
      <c r="AB69" s="47"/>
      <c r="AC69" s="47"/>
      <c r="AD69" s="47"/>
      <c r="AE69" s="47"/>
      <c r="AF69" s="48"/>
      <c r="AG69" s="47"/>
      <c r="AH69" s="47"/>
      <c r="AI69" s="47"/>
      <c r="AJ69" s="47"/>
      <c r="AK69" s="48"/>
      <c r="AL69" s="32"/>
      <c r="AM69" s="33">
        <f t="shared" si="40"/>
        <v>0</v>
      </c>
      <c r="AN69" s="34">
        <f t="shared" si="41"/>
        <v>0</v>
      </c>
      <c r="AO69" s="35">
        <f t="shared" si="42"/>
        <v>0</v>
      </c>
      <c r="AP69" s="35">
        <f t="shared" si="43"/>
        <v>0</v>
      </c>
      <c r="AQ69" s="34">
        <f t="shared" si="4"/>
        <v>0</v>
      </c>
      <c r="AR69" s="49">
        <f t="shared" si="5"/>
        <v>0</v>
      </c>
      <c r="AS69" s="32"/>
      <c r="AT69" s="50">
        <f t="shared" si="44"/>
        <v>0</v>
      </c>
      <c r="AU69" s="51">
        <f t="shared" si="45"/>
        <v>0</v>
      </c>
      <c r="AV69" s="52">
        <f t="shared" si="46"/>
        <v>0</v>
      </c>
      <c r="AW69" s="53">
        <f t="shared" si="47"/>
        <v>0</v>
      </c>
      <c r="AX69" s="51">
        <f t="shared" si="48"/>
        <v>0</v>
      </c>
      <c r="AY69" s="40">
        <f t="shared" si="49"/>
        <v>0</v>
      </c>
      <c r="AZ69" s="41">
        <f t="shared" si="50"/>
        <v>0</v>
      </c>
      <c r="BA69" s="59"/>
      <c r="BB69" s="219">
        <f t="shared" si="18"/>
        <v>0</v>
      </c>
      <c r="BC69" s="219">
        <f t="shared" si="19"/>
        <v>0</v>
      </c>
      <c r="BD69" s="219">
        <f t="shared" si="20"/>
        <v>0</v>
      </c>
      <c r="BE69" s="59"/>
      <c r="BF69" s="33">
        <f t="shared" si="13"/>
        <v>0</v>
      </c>
      <c r="BG69" s="54">
        <f t="shared" si="14"/>
        <v>0</v>
      </c>
      <c r="BH69" s="55">
        <f t="shared" si="15"/>
        <v>0</v>
      </c>
      <c r="BI69" s="49">
        <f t="shared" si="16"/>
        <v>0</v>
      </c>
      <c r="BJ69" s="46">
        <f t="shared" si="51"/>
        <v>0</v>
      </c>
      <c r="BK69" s="59"/>
      <c r="BL69" s="59"/>
      <c r="BM69" s="59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DA69" s="117"/>
      <c r="DB69" s="104"/>
      <c r="DC69" s="104"/>
      <c r="DD69" s="104"/>
      <c r="DE69" s="104"/>
      <c r="DF69" s="104"/>
      <c r="DG69" s="104"/>
      <c r="DH69" s="104"/>
      <c r="DI69" s="104"/>
      <c r="DJ69" s="104"/>
      <c r="DK69" s="104"/>
      <c r="DL69" s="104"/>
      <c r="DM69" s="104"/>
      <c r="DN69" s="104"/>
      <c r="DO69" s="104"/>
      <c r="DP69" s="104"/>
      <c r="DQ69" s="104"/>
      <c r="DR69" s="104"/>
      <c r="DS69" s="104"/>
      <c r="DT69" s="104"/>
      <c r="DU69" s="104"/>
      <c r="DV69" s="104"/>
      <c r="DW69" s="104"/>
      <c r="DX69" s="104"/>
    </row>
    <row r="70" spans="1:128" ht="17" x14ac:dyDescent="0.15">
      <c r="A70" s="57"/>
      <c r="B70" s="58"/>
      <c r="C70" s="47"/>
      <c r="D70" s="47"/>
      <c r="E70" s="47"/>
      <c r="F70" s="47"/>
      <c r="G70" s="48"/>
      <c r="H70" s="47"/>
      <c r="I70" s="47"/>
      <c r="J70" s="47"/>
      <c r="K70" s="47"/>
      <c r="L70" s="48"/>
      <c r="M70" s="47"/>
      <c r="N70" s="47"/>
      <c r="O70" s="47"/>
      <c r="P70" s="47"/>
      <c r="Q70" s="48"/>
      <c r="R70" s="47"/>
      <c r="S70" s="47"/>
      <c r="T70" s="47"/>
      <c r="U70" s="47"/>
      <c r="V70" s="48"/>
      <c r="W70" s="47"/>
      <c r="X70" s="47"/>
      <c r="Y70" s="47"/>
      <c r="Z70" s="47"/>
      <c r="AA70" s="48"/>
      <c r="AB70" s="47"/>
      <c r="AC70" s="47"/>
      <c r="AD70" s="47"/>
      <c r="AE70" s="47"/>
      <c r="AF70" s="48"/>
      <c r="AG70" s="47"/>
      <c r="AH70" s="47"/>
      <c r="AI70" s="47"/>
      <c r="AJ70" s="47"/>
      <c r="AK70" s="48"/>
      <c r="AL70" s="32"/>
      <c r="AM70" s="33">
        <f t="shared" si="40"/>
        <v>0</v>
      </c>
      <c r="AN70" s="34">
        <f t="shared" si="41"/>
        <v>0</v>
      </c>
      <c r="AO70" s="35">
        <f t="shared" si="42"/>
        <v>0</v>
      </c>
      <c r="AP70" s="35">
        <f t="shared" si="43"/>
        <v>0</v>
      </c>
      <c r="AQ70" s="34">
        <f t="shared" si="4"/>
        <v>0</v>
      </c>
      <c r="AR70" s="49">
        <f t="shared" si="5"/>
        <v>0</v>
      </c>
      <c r="AS70" s="32"/>
      <c r="AT70" s="50">
        <f t="shared" si="44"/>
        <v>0</v>
      </c>
      <c r="AU70" s="51">
        <f t="shared" si="45"/>
        <v>0</v>
      </c>
      <c r="AV70" s="52">
        <f t="shared" si="46"/>
        <v>0</v>
      </c>
      <c r="AW70" s="53">
        <f t="shared" si="47"/>
        <v>0</v>
      </c>
      <c r="AX70" s="51">
        <f t="shared" si="48"/>
        <v>0</v>
      </c>
      <c r="AY70" s="40">
        <f t="shared" si="49"/>
        <v>0</v>
      </c>
      <c r="AZ70" s="41">
        <f t="shared" si="50"/>
        <v>0</v>
      </c>
      <c r="BA70" s="59"/>
      <c r="BB70" s="219">
        <f t="shared" si="18"/>
        <v>0</v>
      </c>
      <c r="BC70" s="219">
        <f t="shared" si="19"/>
        <v>0</v>
      </c>
      <c r="BD70" s="219">
        <f t="shared" si="20"/>
        <v>0</v>
      </c>
      <c r="BE70" s="59"/>
      <c r="BF70" s="33">
        <f t="shared" si="13"/>
        <v>0</v>
      </c>
      <c r="BG70" s="54">
        <f t="shared" si="14"/>
        <v>0</v>
      </c>
      <c r="BH70" s="55">
        <f t="shared" si="15"/>
        <v>0</v>
      </c>
      <c r="BI70" s="49">
        <f t="shared" si="16"/>
        <v>0</v>
      </c>
      <c r="BJ70" s="46">
        <f t="shared" si="51"/>
        <v>0</v>
      </c>
      <c r="BK70" s="59"/>
      <c r="BL70" s="59"/>
      <c r="BM70" s="59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DA70" s="117"/>
      <c r="DB70" s="104"/>
      <c r="DC70" s="104"/>
      <c r="DD70" s="104"/>
      <c r="DE70" s="104"/>
      <c r="DF70" s="104"/>
      <c r="DG70" s="104"/>
      <c r="DH70" s="104"/>
      <c r="DI70" s="104"/>
      <c r="DJ70" s="104"/>
      <c r="DK70" s="104"/>
      <c r="DL70" s="104"/>
      <c r="DM70" s="104"/>
      <c r="DN70" s="104"/>
      <c r="DO70" s="104"/>
      <c r="DP70" s="104"/>
      <c r="DQ70" s="104"/>
      <c r="DR70" s="104"/>
      <c r="DS70" s="104"/>
      <c r="DT70" s="104"/>
      <c r="DU70" s="104"/>
      <c r="DV70" s="104"/>
      <c r="DW70" s="104"/>
      <c r="DX70" s="104"/>
    </row>
    <row r="71" spans="1:128" ht="17" x14ac:dyDescent="0.15">
      <c r="A71" s="57"/>
      <c r="B71" s="58"/>
      <c r="C71" s="47"/>
      <c r="D71" s="47"/>
      <c r="E71" s="47"/>
      <c r="F71" s="47"/>
      <c r="G71" s="48"/>
      <c r="H71" s="47"/>
      <c r="I71" s="47"/>
      <c r="J71" s="47"/>
      <c r="K71" s="47"/>
      <c r="L71" s="48"/>
      <c r="M71" s="47"/>
      <c r="N71" s="47"/>
      <c r="O71" s="47"/>
      <c r="P71" s="47"/>
      <c r="Q71" s="48"/>
      <c r="R71" s="47"/>
      <c r="S71" s="47"/>
      <c r="T71" s="47"/>
      <c r="U71" s="47"/>
      <c r="V71" s="48"/>
      <c r="W71" s="47"/>
      <c r="X71" s="47"/>
      <c r="Y71" s="47"/>
      <c r="Z71" s="47"/>
      <c r="AA71" s="48"/>
      <c r="AB71" s="47"/>
      <c r="AC71" s="47"/>
      <c r="AD71" s="47"/>
      <c r="AE71" s="47"/>
      <c r="AF71" s="48"/>
      <c r="AG71" s="47"/>
      <c r="AH71" s="47"/>
      <c r="AI71" s="47"/>
      <c r="AJ71" s="47"/>
      <c r="AK71" s="48"/>
      <c r="AL71" s="32"/>
      <c r="AM71" s="33">
        <f t="shared" ref="AM71:AM96" si="52">COUNTIF(C71,"oui")+COUNTIF(H71,"oui")+COUNTIF(M71,"oui")+COUNTIF(R71,"oui")+COUNTIF(W71,"oui")+COUNTIF(AB71,"oui")+COUNTIF(AG71,"oui")+BF71</f>
        <v>0</v>
      </c>
      <c r="AN71" s="34">
        <f t="shared" ref="AN71:AN96" si="53">COUNTIF(D71,"oui")+COUNTIF(I71,"oui")+COUNTIF(N71,"oui")+COUNTIF(S71,"oui")+COUNTIF(X71,"oui")+COUNTIF(AC71,"oui")+COUNTIF(AH71,"oui")+BG71</f>
        <v>0</v>
      </c>
      <c r="AO71" s="35">
        <f t="shared" ref="AO71:AO96" si="54">COUNTIF(E71,"oui")+COUNTIF(J71,"oui")+COUNTIF(O71,"oui")+COUNTIF(T71,"oui")+COUNTIF(Y71,"oui")+COUNTIF(AD71,"oui")+COUNTIF(AI71,"oui")+AV71</f>
        <v>0</v>
      </c>
      <c r="AP71" s="35">
        <f t="shared" ref="AP71:AP96" si="55">COUNTIF(F71,"oui")+COUNTIF(K71,"oui")+COUNTIF(P71,"oui")+COUNTIF(U71,"oui")+COUNTIF(Z71,"oui")+COUNTIF(AE71,"oui")+COUNTIF(AJ71,"oui")+AY71</f>
        <v>0</v>
      </c>
      <c r="AQ71" s="34">
        <f t="shared" ref="AQ71:AQ96" si="56">COUNTIF(G71,"oui")+COUNTIF(L71,"oui")+COUNTIF(Q71,"oui")+COUNTIF(V71,"oui")+COUNTIF(AA71,"oui")+COUNTIF(AF71,"oui")+COUNTIF(AK71,"oui")</f>
        <v>0</v>
      </c>
      <c r="AR71" s="49">
        <f t="shared" ref="AR71:AR96" si="57">SUM(AM71:AQ71)</f>
        <v>0</v>
      </c>
      <c r="AS71" s="32"/>
      <c r="AT71" s="50">
        <f t="shared" ref="AT71:AT96" si="58">COUNTIFS($C$5:$AK$5,$AT$5,$C71:$AK71,"V*")-COUNTIFS($C$5:$AK$5,$AT$5,$C71:$AK71,"VT")</f>
        <v>0</v>
      </c>
      <c r="AU71" s="51">
        <f t="shared" ref="AU71:AU96" si="59">COUNTIFS($C$5:$AK$5,$AT$5,$C71:$AK71,"F*")</f>
        <v>0</v>
      </c>
      <c r="AV71" s="52">
        <f t="shared" ref="AV71:AV96" si="60">COUNTIFS($C$5:$AK$5,$AT$5,$C71:$AK71,"G")+AT71+AU71</f>
        <v>0</v>
      </c>
      <c r="AW71" s="53">
        <f t="shared" ref="AW71:AW96" si="61">COUNTIFS($C$5:$AK$5,$AW$5,$C71:$AK71,"V*")-COUNTIFS($C$5:$AK$5,$AW$5,$C71:$AK71,"VT")</f>
        <v>0</v>
      </c>
      <c r="AX71" s="51">
        <f t="shared" ref="AX71:AX96" si="62">COUNTIFS($C$5:$AK$5,$AW$5,$C71:$AK71,"F*")</f>
        <v>0</v>
      </c>
      <c r="AY71" s="40">
        <f t="shared" ref="AY71:AY96" si="63">COUNTIFS($C$5:$AK$5,$AW$5,$C71:$AK71,"G")+AW71+AX71</f>
        <v>0</v>
      </c>
      <c r="AZ71" s="41">
        <f t="shared" ref="AZ71:AZ96" si="64">+AV71+AY71</f>
        <v>0</v>
      </c>
      <c r="BA71" s="59"/>
      <c r="BB71" s="219">
        <f t="shared" ref="BB71:BB96" si="65">COUNTIF($C71:$AK71,"VT")</f>
        <v>0</v>
      </c>
      <c r="BC71" s="219">
        <f t="shared" si="19"/>
        <v>0</v>
      </c>
      <c r="BD71" s="219">
        <f t="shared" si="20"/>
        <v>0</v>
      </c>
      <c r="BE71" s="59"/>
      <c r="BF71" s="33">
        <f t="shared" ref="BF71:BF96" si="66">COUNTIF($C71,"BT")+COUNTIF($H71,"BT")+COUNTIF($M71,"BT")+COUNTIF($R71,"BT")+COUNTIF($W71,"BT")+COUNTIF($AB71,"BT")+COUNTIF($AG71,"BT")</f>
        <v>0</v>
      </c>
      <c r="BG71" s="54">
        <f t="shared" ref="BG71:BG96" si="67">COUNTIF($C71,"BR")+COUNTIF($H71,"BR")+COUNTIF($M71,"BR")+COUNTIF($R71,"BR")+COUNTIF($W71,"BR")+COUNTIF($AB71,"BR")+COUNTIF($AG71,"BR")</f>
        <v>0</v>
      </c>
      <c r="BH71" s="55">
        <f t="shared" ref="BH71:BH96" si="68">COUNTIF($D71,"BT")+COUNTIF($I71,"BT")+COUNTIF($N71,"BT")+COUNTIF($S71,"BT")+COUNTIF($X71,"BT")+COUNTIF($AC71,"BT")+COUNTIF($AH71,"BT")</f>
        <v>0</v>
      </c>
      <c r="BI71" s="49">
        <f t="shared" ref="BI71:BI96" si="69">COUNTIF($D71,"BR")+COUNTIF($I71,"BR")+COUNTIF($N71,"BR")+COUNTIF($S71,"BR")+COUNTIF($X71,"BR")+COUNTIF($AC71,"BR")+COUNTIF($AH71,"BR")</f>
        <v>0</v>
      </c>
      <c r="BJ71" s="46">
        <f t="shared" ref="BJ71:BJ96" si="70">SUM(BF71:BI71)</f>
        <v>0</v>
      </c>
      <c r="BK71" s="59"/>
      <c r="BL71" s="59"/>
      <c r="BM71" s="59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DA71" s="117"/>
      <c r="DB71" s="104"/>
      <c r="DC71" s="104"/>
      <c r="DD71" s="104"/>
      <c r="DE71" s="104"/>
      <c r="DF71" s="104"/>
      <c r="DG71" s="104"/>
      <c r="DH71" s="104"/>
      <c r="DI71" s="104"/>
      <c r="DJ71" s="104"/>
      <c r="DK71" s="104"/>
      <c r="DL71" s="104"/>
      <c r="DM71" s="104"/>
      <c r="DN71" s="104"/>
      <c r="DO71" s="104"/>
      <c r="DP71" s="104"/>
      <c r="DQ71" s="104"/>
      <c r="DR71" s="104"/>
      <c r="DS71" s="104"/>
      <c r="DT71" s="104"/>
      <c r="DU71" s="104"/>
      <c r="DV71" s="104"/>
      <c r="DW71" s="104"/>
      <c r="DX71" s="104"/>
    </row>
    <row r="72" spans="1:128" ht="17" x14ac:dyDescent="0.15">
      <c r="A72" s="57"/>
      <c r="B72" s="58"/>
      <c r="C72" s="47"/>
      <c r="D72" s="47"/>
      <c r="E72" s="47"/>
      <c r="F72" s="47"/>
      <c r="G72" s="48"/>
      <c r="H72" s="47"/>
      <c r="I72" s="47"/>
      <c r="J72" s="47"/>
      <c r="K72" s="47"/>
      <c r="L72" s="48"/>
      <c r="M72" s="47"/>
      <c r="N72" s="47"/>
      <c r="O72" s="47"/>
      <c r="P72" s="47"/>
      <c r="Q72" s="48"/>
      <c r="R72" s="47"/>
      <c r="S72" s="47"/>
      <c r="T72" s="47"/>
      <c r="U72" s="47"/>
      <c r="V72" s="48"/>
      <c r="W72" s="47"/>
      <c r="X72" s="47"/>
      <c r="Y72" s="47"/>
      <c r="Z72" s="47"/>
      <c r="AA72" s="48"/>
      <c r="AB72" s="47"/>
      <c r="AC72" s="47"/>
      <c r="AD72" s="47"/>
      <c r="AE72" s="47"/>
      <c r="AF72" s="48"/>
      <c r="AG72" s="47"/>
      <c r="AH72" s="47"/>
      <c r="AI72" s="47"/>
      <c r="AJ72" s="47"/>
      <c r="AK72" s="48"/>
      <c r="AL72" s="32"/>
      <c r="AM72" s="33">
        <f t="shared" si="52"/>
        <v>0</v>
      </c>
      <c r="AN72" s="34">
        <f t="shared" si="53"/>
        <v>0</v>
      </c>
      <c r="AO72" s="35">
        <f t="shared" si="54"/>
        <v>0</v>
      </c>
      <c r="AP72" s="35">
        <f t="shared" si="55"/>
        <v>0</v>
      </c>
      <c r="AQ72" s="34">
        <f t="shared" si="56"/>
        <v>0</v>
      </c>
      <c r="AR72" s="49">
        <f t="shared" si="57"/>
        <v>0</v>
      </c>
      <c r="AS72" s="32"/>
      <c r="AT72" s="50">
        <f t="shared" si="58"/>
        <v>0</v>
      </c>
      <c r="AU72" s="51">
        <f t="shared" si="59"/>
        <v>0</v>
      </c>
      <c r="AV72" s="52">
        <f t="shared" si="60"/>
        <v>0</v>
      </c>
      <c r="AW72" s="53">
        <f t="shared" si="61"/>
        <v>0</v>
      </c>
      <c r="AX72" s="51">
        <f t="shared" si="62"/>
        <v>0</v>
      </c>
      <c r="AY72" s="40">
        <f t="shared" si="63"/>
        <v>0</v>
      </c>
      <c r="AZ72" s="41">
        <f t="shared" si="64"/>
        <v>0</v>
      </c>
      <c r="BA72" s="59"/>
      <c r="BB72" s="219">
        <f t="shared" si="65"/>
        <v>0</v>
      </c>
      <c r="BC72" s="219">
        <f t="shared" ref="BC72:BC96" si="71">COUNTIF($C72:$AK72,"V*")-COUNTIF($C72:$AK72,"VT")</f>
        <v>0</v>
      </c>
      <c r="BD72" s="219">
        <f t="shared" ref="BD72:BD96" si="72">COUNTIF($C72:$AK72,"f*")</f>
        <v>0</v>
      </c>
      <c r="BE72" s="59"/>
      <c r="BF72" s="33">
        <f t="shared" si="66"/>
        <v>0</v>
      </c>
      <c r="BG72" s="54">
        <f t="shared" si="67"/>
        <v>0</v>
      </c>
      <c r="BH72" s="55">
        <f t="shared" si="68"/>
        <v>0</v>
      </c>
      <c r="BI72" s="49">
        <f t="shared" si="69"/>
        <v>0</v>
      </c>
      <c r="BJ72" s="46">
        <f t="shared" si="70"/>
        <v>0</v>
      </c>
      <c r="BK72" s="59"/>
      <c r="BL72" s="59"/>
      <c r="BM72" s="59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DA72" s="117"/>
      <c r="DB72" s="104"/>
      <c r="DC72" s="104"/>
      <c r="DD72" s="104"/>
      <c r="DE72" s="104"/>
      <c r="DF72" s="104"/>
      <c r="DG72" s="104"/>
      <c r="DH72" s="104"/>
      <c r="DI72" s="104"/>
      <c r="DJ72" s="104"/>
      <c r="DK72" s="104"/>
      <c r="DL72" s="104"/>
      <c r="DM72" s="104"/>
      <c r="DN72" s="104"/>
      <c r="DO72" s="104"/>
      <c r="DP72" s="104"/>
      <c r="DQ72" s="104"/>
      <c r="DR72" s="104"/>
      <c r="DS72" s="104"/>
      <c r="DT72" s="104"/>
      <c r="DU72" s="104"/>
      <c r="DV72" s="104"/>
      <c r="DW72" s="104"/>
      <c r="DX72" s="104"/>
    </row>
    <row r="73" spans="1:128" ht="17" x14ac:dyDescent="0.15">
      <c r="A73" s="57"/>
      <c r="B73" s="58"/>
      <c r="C73" s="47"/>
      <c r="D73" s="47"/>
      <c r="E73" s="47"/>
      <c r="F73" s="47"/>
      <c r="G73" s="48"/>
      <c r="H73" s="47"/>
      <c r="I73" s="47"/>
      <c r="J73" s="47"/>
      <c r="K73" s="47"/>
      <c r="L73" s="48"/>
      <c r="M73" s="47"/>
      <c r="N73" s="47"/>
      <c r="O73" s="47"/>
      <c r="P73" s="47"/>
      <c r="Q73" s="48"/>
      <c r="R73" s="47"/>
      <c r="S73" s="47"/>
      <c r="T73" s="47"/>
      <c r="U73" s="47"/>
      <c r="V73" s="48"/>
      <c r="W73" s="47"/>
      <c r="X73" s="47"/>
      <c r="Y73" s="47"/>
      <c r="Z73" s="47"/>
      <c r="AA73" s="48"/>
      <c r="AB73" s="47"/>
      <c r="AC73" s="47"/>
      <c r="AD73" s="47"/>
      <c r="AE73" s="47"/>
      <c r="AF73" s="48"/>
      <c r="AG73" s="47"/>
      <c r="AH73" s="47"/>
      <c r="AI73" s="47"/>
      <c r="AJ73" s="47"/>
      <c r="AK73" s="48"/>
      <c r="AL73" s="32"/>
      <c r="AM73" s="33">
        <f t="shared" si="52"/>
        <v>0</v>
      </c>
      <c r="AN73" s="34">
        <f t="shared" si="53"/>
        <v>0</v>
      </c>
      <c r="AO73" s="35">
        <f t="shared" si="54"/>
        <v>0</v>
      </c>
      <c r="AP73" s="35">
        <f t="shared" si="55"/>
        <v>0</v>
      </c>
      <c r="AQ73" s="34">
        <f t="shared" si="56"/>
        <v>0</v>
      </c>
      <c r="AR73" s="49">
        <f t="shared" si="57"/>
        <v>0</v>
      </c>
      <c r="AS73" s="32"/>
      <c r="AT73" s="50">
        <f t="shared" si="58"/>
        <v>0</v>
      </c>
      <c r="AU73" s="51">
        <f t="shared" si="59"/>
        <v>0</v>
      </c>
      <c r="AV73" s="52">
        <f t="shared" si="60"/>
        <v>0</v>
      </c>
      <c r="AW73" s="53">
        <f t="shared" si="61"/>
        <v>0</v>
      </c>
      <c r="AX73" s="51">
        <f t="shared" si="62"/>
        <v>0</v>
      </c>
      <c r="AY73" s="40">
        <f t="shared" si="63"/>
        <v>0</v>
      </c>
      <c r="AZ73" s="41">
        <f t="shared" si="64"/>
        <v>0</v>
      </c>
      <c r="BA73" s="59"/>
      <c r="BB73" s="219">
        <f t="shared" si="65"/>
        <v>0</v>
      </c>
      <c r="BC73" s="219">
        <f t="shared" si="71"/>
        <v>0</v>
      </c>
      <c r="BD73" s="219">
        <f t="shared" si="72"/>
        <v>0</v>
      </c>
      <c r="BE73" s="59"/>
      <c r="BF73" s="33">
        <f t="shared" si="66"/>
        <v>0</v>
      </c>
      <c r="BG73" s="54">
        <f t="shared" si="67"/>
        <v>0</v>
      </c>
      <c r="BH73" s="55">
        <f t="shared" si="68"/>
        <v>0</v>
      </c>
      <c r="BI73" s="49">
        <f t="shared" si="69"/>
        <v>0</v>
      </c>
      <c r="BJ73" s="46">
        <f t="shared" si="70"/>
        <v>0</v>
      </c>
      <c r="BK73" s="59"/>
      <c r="BL73" s="59"/>
      <c r="BM73" s="59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DA73" s="117"/>
      <c r="DB73" s="104"/>
      <c r="DC73" s="104"/>
      <c r="DD73" s="104"/>
      <c r="DE73" s="104"/>
      <c r="DF73" s="104"/>
      <c r="DG73" s="104"/>
      <c r="DH73" s="104"/>
      <c r="DI73" s="104"/>
      <c r="DJ73" s="104"/>
      <c r="DK73" s="104"/>
      <c r="DL73" s="104"/>
      <c r="DM73" s="104"/>
      <c r="DN73" s="104"/>
      <c r="DO73" s="104"/>
      <c r="DP73" s="104"/>
      <c r="DQ73" s="104"/>
      <c r="DR73" s="104"/>
      <c r="DS73" s="104"/>
      <c r="DT73" s="104"/>
      <c r="DU73" s="104"/>
      <c r="DV73" s="104"/>
      <c r="DW73" s="104"/>
      <c r="DX73" s="104"/>
    </row>
    <row r="74" spans="1:128" ht="17" x14ac:dyDescent="0.15">
      <c r="A74" s="57"/>
      <c r="B74" s="58"/>
      <c r="C74" s="47"/>
      <c r="D74" s="47"/>
      <c r="E74" s="47"/>
      <c r="F74" s="47"/>
      <c r="G74" s="48"/>
      <c r="H74" s="47"/>
      <c r="I74" s="47"/>
      <c r="J74" s="47"/>
      <c r="K74" s="47"/>
      <c r="L74" s="48"/>
      <c r="M74" s="47"/>
      <c r="N74" s="47"/>
      <c r="O74" s="47"/>
      <c r="P74" s="47"/>
      <c r="Q74" s="48"/>
      <c r="R74" s="47"/>
      <c r="S74" s="47"/>
      <c r="T74" s="47"/>
      <c r="U74" s="47"/>
      <c r="V74" s="48"/>
      <c r="W74" s="47"/>
      <c r="X74" s="47"/>
      <c r="Y74" s="47"/>
      <c r="Z74" s="47"/>
      <c r="AA74" s="48"/>
      <c r="AB74" s="47"/>
      <c r="AC74" s="47"/>
      <c r="AD74" s="47"/>
      <c r="AE74" s="47"/>
      <c r="AF74" s="48"/>
      <c r="AG74" s="47"/>
      <c r="AH74" s="47"/>
      <c r="AI74" s="47"/>
      <c r="AJ74" s="47"/>
      <c r="AK74" s="48"/>
      <c r="AL74" s="32"/>
      <c r="AM74" s="33">
        <f t="shared" si="52"/>
        <v>0</v>
      </c>
      <c r="AN74" s="34">
        <f t="shared" si="53"/>
        <v>0</v>
      </c>
      <c r="AO74" s="35">
        <f t="shared" si="54"/>
        <v>0</v>
      </c>
      <c r="AP74" s="35">
        <f t="shared" si="55"/>
        <v>0</v>
      </c>
      <c r="AQ74" s="34">
        <f t="shared" si="56"/>
        <v>0</v>
      </c>
      <c r="AR74" s="49">
        <f t="shared" si="57"/>
        <v>0</v>
      </c>
      <c r="AS74" s="32"/>
      <c r="AT74" s="50">
        <f t="shared" si="58"/>
        <v>0</v>
      </c>
      <c r="AU74" s="51">
        <f t="shared" si="59"/>
        <v>0</v>
      </c>
      <c r="AV74" s="52">
        <f t="shared" si="60"/>
        <v>0</v>
      </c>
      <c r="AW74" s="53">
        <f t="shared" si="61"/>
        <v>0</v>
      </c>
      <c r="AX74" s="51">
        <f t="shared" si="62"/>
        <v>0</v>
      </c>
      <c r="AY74" s="40">
        <f t="shared" si="63"/>
        <v>0</v>
      </c>
      <c r="AZ74" s="41">
        <f t="shared" si="64"/>
        <v>0</v>
      </c>
      <c r="BA74" s="59"/>
      <c r="BB74" s="219">
        <f t="shared" si="65"/>
        <v>0</v>
      </c>
      <c r="BC74" s="219">
        <f t="shared" si="71"/>
        <v>0</v>
      </c>
      <c r="BD74" s="219">
        <f t="shared" si="72"/>
        <v>0</v>
      </c>
      <c r="BE74" s="59"/>
      <c r="BF74" s="33">
        <f t="shared" si="66"/>
        <v>0</v>
      </c>
      <c r="BG74" s="54">
        <f t="shared" si="67"/>
        <v>0</v>
      </c>
      <c r="BH74" s="55">
        <f t="shared" si="68"/>
        <v>0</v>
      </c>
      <c r="BI74" s="49">
        <f t="shared" si="69"/>
        <v>0</v>
      </c>
      <c r="BJ74" s="46">
        <f t="shared" si="70"/>
        <v>0</v>
      </c>
      <c r="BK74" s="59"/>
      <c r="BL74" s="59"/>
      <c r="BM74" s="59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DA74" s="117"/>
      <c r="DB74" s="104"/>
      <c r="DC74" s="104"/>
      <c r="DD74" s="104"/>
      <c r="DE74" s="104"/>
      <c r="DF74" s="104"/>
      <c r="DG74" s="104"/>
      <c r="DH74" s="104"/>
      <c r="DI74" s="104"/>
      <c r="DJ74" s="104"/>
      <c r="DK74" s="104"/>
      <c r="DL74" s="104"/>
      <c r="DM74" s="104"/>
      <c r="DN74" s="104"/>
      <c r="DO74" s="104"/>
      <c r="DP74" s="104"/>
      <c r="DQ74" s="104"/>
      <c r="DR74" s="104"/>
      <c r="DS74" s="104"/>
      <c r="DT74" s="104"/>
      <c r="DU74" s="104"/>
      <c r="DV74" s="104"/>
      <c r="DW74" s="104"/>
      <c r="DX74" s="104"/>
    </row>
    <row r="75" spans="1:128" ht="17" x14ac:dyDescent="0.15">
      <c r="A75" s="57"/>
      <c r="B75" s="58"/>
      <c r="C75" s="47"/>
      <c r="D75" s="47"/>
      <c r="E75" s="47"/>
      <c r="F75" s="47"/>
      <c r="G75" s="48"/>
      <c r="H75" s="47"/>
      <c r="I75" s="47"/>
      <c r="J75" s="47"/>
      <c r="K75" s="47"/>
      <c r="L75" s="48"/>
      <c r="M75" s="47"/>
      <c r="N75" s="47"/>
      <c r="O75" s="47"/>
      <c r="P75" s="47"/>
      <c r="Q75" s="48"/>
      <c r="R75" s="47"/>
      <c r="S75" s="47"/>
      <c r="T75" s="47"/>
      <c r="U75" s="47"/>
      <c r="V75" s="48"/>
      <c r="W75" s="47"/>
      <c r="X75" s="47"/>
      <c r="Y75" s="47"/>
      <c r="Z75" s="47"/>
      <c r="AA75" s="48"/>
      <c r="AB75" s="47"/>
      <c r="AC75" s="47"/>
      <c r="AD75" s="47"/>
      <c r="AE75" s="47"/>
      <c r="AF75" s="48"/>
      <c r="AG75" s="47"/>
      <c r="AH75" s="47"/>
      <c r="AI75" s="47"/>
      <c r="AJ75" s="47"/>
      <c r="AK75" s="48"/>
      <c r="AL75" s="32"/>
      <c r="AM75" s="33">
        <f t="shared" si="52"/>
        <v>0</v>
      </c>
      <c r="AN75" s="34">
        <f t="shared" si="53"/>
        <v>0</v>
      </c>
      <c r="AO75" s="35">
        <f t="shared" si="54"/>
        <v>0</v>
      </c>
      <c r="AP75" s="35">
        <f t="shared" si="55"/>
        <v>0</v>
      </c>
      <c r="AQ75" s="34">
        <f t="shared" si="56"/>
        <v>0</v>
      </c>
      <c r="AR75" s="49">
        <f t="shared" si="57"/>
        <v>0</v>
      </c>
      <c r="AS75" s="32"/>
      <c r="AT75" s="50">
        <f t="shared" si="58"/>
        <v>0</v>
      </c>
      <c r="AU75" s="51">
        <f t="shared" si="59"/>
        <v>0</v>
      </c>
      <c r="AV75" s="52">
        <f t="shared" si="60"/>
        <v>0</v>
      </c>
      <c r="AW75" s="53">
        <f t="shared" si="61"/>
        <v>0</v>
      </c>
      <c r="AX75" s="51">
        <f t="shared" si="62"/>
        <v>0</v>
      </c>
      <c r="AY75" s="40">
        <f t="shared" si="63"/>
        <v>0</v>
      </c>
      <c r="AZ75" s="41">
        <f t="shared" si="64"/>
        <v>0</v>
      </c>
      <c r="BA75" s="59"/>
      <c r="BB75" s="219">
        <f t="shared" si="65"/>
        <v>0</v>
      </c>
      <c r="BC75" s="219">
        <f t="shared" si="71"/>
        <v>0</v>
      </c>
      <c r="BD75" s="219">
        <f t="shared" si="72"/>
        <v>0</v>
      </c>
      <c r="BE75" s="59"/>
      <c r="BF75" s="33">
        <f t="shared" si="66"/>
        <v>0</v>
      </c>
      <c r="BG75" s="54">
        <f t="shared" si="67"/>
        <v>0</v>
      </c>
      <c r="BH75" s="55">
        <f t="shared" si="68"/>
        <v>0</v>
      </c>
      <c r="BI75" s="49">
        <f t="shared" si="69"/>
        <v>0</v>
      </c>
      <c r="BJ75" s="46">
        <f t="shared" si="70"/>
        <v>0</v>
      </c>
      <c r="BK75" s="59"/>
      <c r="BL75" s="59"/>
      <c r="BM75" s="59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DA75" s="117"/>
      <c r="DB75" s="104"/>
      <c r="DC75" s="104"/>
      <c r="DD75" s="104"/>
      <c r="DE75" s="104"/>
      <c r="DF75" s="104"/>
      <c r="DG75" s="104"/>
      <c r="DH75" s="104"/>
      <c r="DI75" s="104"/>
      <c r="DJ75" s="104"/>
      <c r="DK75" s="104"/>
      <c r="DL75" s="104"/>
      <c r="DM75" s="104"/>
      <c r="DN75" s="104"/>
      <c r="DO75" s="104"/>
      <c r="DP75" s="104"/>
      <c r="DQ75" s="104"/>
      <c r="DR75" s="104"/>
      <c r="DS75" s="104"/>
      <c r="DT75" s="104"/>
      <c r="DU75" s="104"/>
      <c r="DV75" s="104"/>
      <c r="DW75" s="104"/>
      <c r="DX75" s="104"/>
    </row>
    <row r="76" spans="1:128" ht="17" x14ac:dyDescent="0.15">
      <c r="A76" s="57"/>
      <c r="B76" s="58"/>
      <c r="C76" s="47"/>
      <c r="D76" s="47"/>
      <c r="E76" s="47"/>
      <c r="F76" s="47"/>
      <c r="G76" s="48"/>
      <c r="H76" s="47"/>
      <c r="I76" s="47"/>
      <c r="J76" s="47"/>
      <c r="K76" s="47"/>
      <c r="L76" s="48"/>
      <c r="M76" s="47"/>
      <c r="N76" s="47"/>
      <c r="O76" s="47"/>
      <c r="P76" s="47"/>
      <c r="Q76" s="48"/>
      <c r="R76" s="47"/>
      <c r="S76" s="47"/>
      <c r="T76" s="47"/>
      <c r="U76" s="47"/>
      <c r="V76" s="48"/>
      <c r="W76" s="47"/>
      <c r="X76" s="47"/>
      <c r="Y76" s="47"/>
      <c r="Z76" s="47"/>
      <c r="AA76" s="48"/>
      <c r="AB76" s="47"/>
      <c r="AC76" s="47"/>
      <c r="AD76" s="47"/>
      <c r="AE76" s="47"/>
      <c r="AF76" s="48"/>
      <c r="AG76" s="47"/>
      <c r="AH76" s="47"/>
      <c r="AI76" s="47"/>
      <c r="AJ76" s="47"/>
      <c r="AK76" s="48"/>
      <c r="AL76" s="32"/>
      <c r="AM76" s="33">
        <f t="shared" si="52"/>
        <v>0</v>
      </c>
      <c r="AN76" s="34">
        <f t="shared" si="53"/>
        <v>0</v>
      </c>
      <c r="AO76" s="35">
        <f t="shared" si="54"/>
        <v>0</v>
      </c>
      <c r="AP76" s="35">
        <f t="shared" si="55"/>
        <v>0</v>
      </c>
      <c r="AQ76" s="34">
        <f t="shared" si="56"/>
        <v>0</v>
      </c>
      <c r="AR76" s="49">
        <f t="shared" si="57"/>
        <v>0</v>
      </c>
      <c r="AS76" s="32"/>
      <c r="AT76" s="50">
        <f t="shared" si="58"/>
        <v>0</v>
      </c>
      <c r="AU76" s="51">
        <f t="shared" si="59"/>
        <v>0</v>
      </c>
      <c r="AV76" s="52">
        <f t="shared" si="60"/>
        <v>0</v>
      </c>
      <c r="AW76" s="53">
        <f t="shared" si="61"/>
        <v>0</v>
      </c>
      <c r="AX76" s="51">
        <f t="shared" si="62"/>
        <v>0</v>
      </c>
      <c r="AY76" s="40">
        <f t="shared" si="63"/>
        <v>0</v>
      </c>
      <c r="AZ76" s="41">
        <f t="shared" si="64"/>
        <v>0</v>
      </c>
      <c r="BA76" s="59"/>
      <c r="BB76" s="219">
        <f t="shared" si="65"/>
        <v>0</v>
      </c>
      <c r="BC76" s="219">
        <f t="shared" si="71"/>
        <v>0</v>
      </c>
      <c r="BD76" s="219">
        <f t="shared" si="72"/>
        <v>0</v>
      </c>
      <c r="BE76" s="59"/>
      <c r="BF76" s="33">
        <f t="shared" si="66"/>
        <v>0</v>
      </c>
      <c r="BG76" s="54">
        <f t="shared" si="67"/>
        <v>0</v>
      </c>
      <c r="BH76" s="55">
        <f t="shared" si="68"/>
        <v>0</v>
      </c>
      <c r="BI76" s="49">
        <f t="shared" si="69"/>
        <v>0</v>
      </c>
      <c r="BJ76" s="46">
        <f t="shared" si="70"/>
        <v>0</v>
      </c>
      <c r="BK76" s="59"/>
      <c r="BL76" s="59"/>
      <c r="BM76" s="59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DA76" s="117"/>
      <c r="DB76" s="104"/>
      <c r="DC76" s="104"/>
      <c r="DD76" s="104"/>
      <c r="DE76" s="104"/>
      <c r="DF76" s="104"/>
      <c r="DG76" s="104"/>
      <c r="DH76" s="104"/>
      <c r="DI76" s="104"/>
      <c r="DJ76" s="104"/>
      <c r="DK76" s="104"/>
      <c r="DL76" s="104"/>
      <c r="DM76" s="104"/>
      <c r="DN76" s="104"/>
      <c r="DO76" s="104"/>
      <c r="DP76" s="104"/>
      <c r="DQ76" s="104"/>
      <c r="DR76" s="104"/>
      <c r="DS76" s="104"/>
      <c r="DT76" s="104"/>
      <c r="DU76" s="104"/>
      <c r="DV76" s="104"/>
      <c r="DW76" s="104"/>
      <c r="DX76" s="104"/>
    </row>
    <row r="77" spans="1:128" ht="17" x14ac:dyDescent="0.15">
      <c r="A77" s="57"/>
      <c r="B77" s="58"/>
      <c r="C77" s="47"/>
      <c r="D77" s="47"/>
      <c r="E77" s="47"/>
      <c r="F77" s="47"/>
      <c r="G77" s="48"/>
      <c r="H77" s="47"/>
      <c r="I77" s="47"/>
      <c r="J77" s="47"/>
      <c r="K77" s="47"/>
      <c r="L77" s="48"/>
      <c r="M77" s="47"/>
      <c r="N77" s="47"/>
      <c r="O77" s="47"/>
      <c r="P77" s="47"/>
      <c r="Q77" s="48"/>
      <c r="R77" s="47"/>
      <c r="S77" s="47"/>
      <c r="T77" s="47"/>
      <c r="U77" s="47"/>
      <c r="V77" s="48"/>
      <c r="W77" s="47"/>
      <c r="X77" s="47"/>
      <c r="Y77" s="47"/>
      <c r="Z77" s="47"/>
      <c r="AA77" s="48"/>
      <c r="AB77" s="47"/>
      <c r="AC77" s="47"/>
      <c r="AD77" s="47"/>
      <c r="AE77" s="47"/>
      <c r="AF77" s="48"/>
      <c r="AG77" s="47"/>
      <c r="AH77" s="47"/>
      <c r="AI77" s="47"/>
      <c r="AJ77" s="47"/>
      <c r="AK77" s="48"/>
      <c r="AL77" s="32"/>
      <c r="AM77" s="33">
        <f t="shared" si="52"/>
        <v>0</v>
      </c>
      <c r="AN77" s="34">
        <f t="shared" si="53"/>
        <v>0</v>
      </c>
      <c r="AO77" s="35">
        <f t="shared" si="54"/>
        <v>0</v>
      </c>
      <c r="AP77" s="35">
        <f t="shared" si="55"/>
        <v>0</v>
      </c>
      <c r="AQ77" s="34">
        <f t="shared" si="56"/>
        <v>0</v>
      </c>
      <c r="AR77" s="49">
        <f t="shared" si="57"/>
        <v>0</v>
      </c>
      <c r="AS77" s="32"/>
      <c r="AT77" s="50">
        <f t="shared" si="58"/>
        <v>0</v>
      </c>
      <c r="AU77" s="51">
        <f t="shared" si="59"/>
        <v>0</v>
      </c>
      <c r="AV77" s="52">
        <f t="shared" si="60"/>
        <v>0</v>
      </c>
      <c r="AW77" s="53">
        <f t="shared" si="61"/>
        <v>0</v>
      </c>
      <c r="AX77" s="51">
        <f t="shared" si="62"/>
        <v>0</v>
      </c>
      <c r="AY77" s="40">
        <f t="shared" si="63"/>
        <v>0</v>
      </c>
      <c r="AZ77" s="41">
        <f t="shared" si="64"/>
        <v>0</v>
      </c>
      <c r="BA77" s="59"/>
      <c r="BB77" s="219">
        <f t="shared" si="65"/>
        <v>0</v>
      </c>
      <c r="BC77" s="219">
        <f t="shared" si="71"/>
        <v>0</v>
      </c>
      <c r="BD77" s="219">
        <f t="shared" si="72"/>
        <v>0</v>
      </c>
      <c r="BE77" s="59"/>
      <c r="BF77" s="33">
        <f t="shared" si="66"/>
        <v>0</v>
      </c>
      <c r="BG77" s="54">
        <f t="shared" si="67"/>
        <v>0</v>
      </c>
      <c r="BH77" s="55">
        <f t="shared" si="68"/>
        <v>0</v>
      </c>
      <c r="BI77" s="49">
        <f t="shared" si="69"/>
        <v>0</v>
      </c>
      <c r="BJ77" s="46">
        <f t="shared" si="70"/>
        <v>0</v>
      </c>
      <c r="BK77" s="59"/>
      <c r="BL77" s="59"/>
      <c r="BM77" s="59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DA77" s="117"/>
      <c r="DB77" s="104"/>
      <c r="DC77" s="104"/>
      <c r="DD77" s="104"/>
      <c r="DE77" s="104"/>
      <c r="DF77" s="104"/>
      <c r="DG77" s="104"/>
      <c r="DH77" s="104"/>
      <c r="DI77" s="104"/>
      <c r="DJ77" s="104"/>
      <c r="DK77" s="104"/>
      <c r="DL77" s="104"/>
      <c r="DM77" s="104"/>
      <c r="DN77" s="104"/>
      <c r="DO77" s="104"/>
      <c r="DP77" s="104"/>
      <c r="DQ77" s="104"/>
      <c r="DR77" s="104"/>
      <c r="DS77" s="104"/>
      <c r="DT77" s="104"/>
      <c r="DU77" s="104"/>
      <c r="DV77" s="104"/>
      <c r="DW77" s="104"/>
      <c r="DX77" s="104"/>
    </row>
    <row r="78" spans="1:128" ht="17" x14ac:dyDescent="0.15">
      <c r="A78" s="57"/>
      <c r="B78" s="58"/>
      <c r="C78" s="47"/>
      <c r="D78" s="47"/>
      <c r="E78" s="47"/>
      <c r="F78" s="47"/>
      <c r="G78" s="48"/>
      <c r="H78" s="47"/>
      <c r="I78" s="47"/>
      <c r="J78" s="47"/>
      <c r="K78" s="47"/>
      <c r="L78" s="48"/>
      <c r="M78" s="47"/>
      <c r="N78" s="47"/>
      <c r="O78" s="47"/>
      <c r="P78" s="47"/>
      <c r="Q78" s="48"/>
      <c r="R78" s="47"/>
      <c r="S78" s="47"/>
      <c r="T78" s="47"/>
      <c r="U78" s="47"/>
      <c r="V78" s="48"/>
      <c r="W78" s="47"/>
      <c r="X78" s="47"/>
      <c r="Y78" s="47"/>
      <c r="Z78" s="47"/>
      <c r="AA78" s="48"/>
      <c r="AB78" s="47"/>
      <c r="AC78" s="47"/>
      <c r="AD78" s="47"/>
      <c r="AE78" s="47"/>
      <c r="AF78" s="48"/>
      <c r="AG78" s="47"/>
      <c r="AH78" s="47"/>
      <c r="AI78" s="47"/>
      <c r="AJ78" s="47"/>
      <c r="AK78" s="48"/>
      <c r="AL78" s="32"/>
      <c r="AM78" s="33">
        <f t="shared" si="52"/>
        <v>0</v>
      </c>
      <c r="AN78" s="34">
        <f t="shared" si="53"/>
        <v>0</v>
      </c>
      <c r="AO78" s="35">
        <f t="shared" si="54"/>
        <v>0</v>
      </c>
      <c r="AP78" s="35">
        <f t="shared" si="55"/>
        <v>0</v>
      </c>
      <c r="AQ78" s="34">
        <f t="shared" si="56"/>
        <v>0</v>
      </c>
      <c r="AR78" s="49">
        <f t="shared" si="57"/>
        <v>0</v>
      </c>
      <c r="AS78" s="32"/>
      <c r="AT78" s="50">
        <f t="shared" si="58"/>
        <v>0</v>
      </c>
      <c r="AU78" s="51">
        <f t="shared" si="59"/>
        <v>0</v>
      </c>
      <c r="AV78" s="52">
        <f t="shared" si="60"/>
        <v>0</v>
      </c>
      <c r="AW78" s="53">
        <f t="shared" si="61"/>
        <v>0</v>
      </c>
      <c r="AX78" s="51">
        <f t="shared" si="62"/>
        <v>0</v>
      </c>
      <c r="AY78" s="40">
        <f t="shared" si="63"/>
        <v>0</v>
      </c>
      <c r="AZ78" s="41">
        <f t="shared" si="64"/>
        <v>0</v>
      </c>
      <c r="BA78" s="59"/>
      <c r="BB78" s="219">
        <f t="shared" si="65"/>
        <v>0</v>
      </c>
      <c r="BC78" s="219">
        <f t="shared" si="71"/>
        <v>0</v>
      </c>
      <c r="BD78" s="219">
        <f t="shared" si="72"/>
        <v>0</v>
      </c>
      <c r="BE78" s="59"/>
      <c r="BF78" s="33">
        <f t="shared" si="66"/>
        <v>0</v>
      </c>
      <c r="BG78" s="54">
        <f t="shared" si="67"/>
        <v>0</v>
      </c>
      <c r="BH78" s="55">
        <f t="shared" si="68"/>
        <v>0</v>
      </c>
      <c r="BI78" s="49">
        <f t="shared" si="69"/>
        <v>0</v>
      </c>
      <c r="BJ78" s="46">
        <f t="shared" si="70"/>
        <v>0</v>
      </c>
      <c r="BK78" s="59"/>
      <c r="BL78" s="59"/>
      <c r="BM78" s="59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DA78" s="117"/>
      <c r="DB78" s="104"/>
      <c r="DC78" s="104"/>
      <c r="DD78" s="104"/>
      <c r="DE78" s="104"/>
      <c r="DF78" s="104"/>
      <c r="DG78" s="104"/>
      <c r="DH78" s="104"/>
      <c r="DI78" s="104"/>
      <c r="DJ78" s="104"/>
      <c r="DK78" s="104"/>
      <c r="DL78" s="104"/>
      <c r="DM78" s="104"/>
      <c r="DN78" s="104"/>
      <c r="DO78" s="104"/>
      <c r="DP78" s="104"/>
      <c r="DQ78" s="104"/>
      <c r="DR78" s="104"/>
      <c r="DS78" s="104"/>
      <c r="DT78" s="104"/>
      <c r="DU78" s="104"/>
      <c r="DV78" s="104"/>
      <c r="DW78" s="104"/>
      <c r="DX78" s="104"/>
    </row>
    <row r="79" spans="1:128" ht="17" x14ac:dyDescent="0.15">
      <c r="A79" s="57"/>
      <c r="B79" s="58"/>
      <c r="C79" s="47"/>
      <c r="D79" s="47"/>
      <c r="E79" s="47"/>
      <c r="F79" s="47"/>
      <c r="G79" s="48"/>
      <c r="H79" s="47"/>
      <c r="I79" s="47"/>
      <c r="J79" s="47"/>
      <c r="K79" s="47"/>
      <c r="L79" s="48"/>
      <c r="M79" s="47"/>
      <c r="N79" s="47"/>
      <c r="O79" s="47"/>
      <c r="P79" s="47"/>
      <c r="Q79" s="48"/>
      <c r="R79" s="47"/>
      <c r="S79" s="47"/>
      <c r="T79" s="47"/>
      <c r="U79" s="47"/>
      <c r="V79" s="48"/>
      <c r="W79" s="47"/>
      <c r="X79" s="47"/>
      <c r="Y79" s="47"/>
      <c r="Z79" s="47"/>
      <c r="AA79" s="48"/>
      <c r="AB79" s="47"/>
      <c r="AC79" s="47"/>
      <c r="AD79" s="47"/>
      <c r="AE79" s="47"/>
      <c r="AF79" s="48"/>
      <c r="AG79" s="47"/>
      <c r="AH79" s="47"/>
      <c r="AI79" s="47"/>
      <c r="AJ79" s="47"/>
      <c r="AK79" s="48"/>
      <c r="AL79" s="32"/>
      <c r="AM79" s="33">
        <f t="shared" si="52"/>
        <v>0</v>
      </c>
      <c r="AN79" s="34">
        <f t="shared" si="53"/>
        <v>0</v>
      </c>
      <c r="AO79" s="35">
        <f t="shared" si="54"/>
        <v>0</v>
      </c>
      <c r="AP79" s="35">
        <f t="shared" si="55"/>
        <v>0</v>
      </c>
      <c r="AQ79" s="34">
        <f t="shared" si="56"/>
        <v>0</v>
      </c>
      <c r="AR79" s="49">
        <f t="shared" si="57"/>
        <v>0</v>
      </c>
      <c r="AS79" s="32"/>
      <c r="AT79" s="50">
        <f t="shared" si="58"/>
        <v>0</v>
      </c>
      <c r="AU79" s="51">
        <f t="shared" si="59"/>
        <v>0</v>
      </c>
      <c r="AV79" s="52">
        <f t="shared" si="60"/>
        <v>0</v>
      </c>
      <c r="AW79" s="53">
        <f t="shared" si="61"/>
        <v>0</v>
      </c>
      <c r="AX79" s="51">
        <f t="shared" si="62"/>
        <v>0</v>
      </c>
      <c r="AY79" s="40">
        <f t="shared" si="63"/>
        <v>0</v>
      </c>
      <c r="AZ79" s="41">
        <f t="shared" si="64"/>
        <v>0</v>
      </c>
      <c r="BB79" s="219">
        <f t="shared" si="65"/>
        <v>0</v>
      </c>
      <c r="BC79" s="219">
        <f t="shared" si="71"/>
        <v>0</v>
      </c>
      <c r="BD79" s="219">
        <f t="shared" si="72"/>
        <v>0</v>
      </c>
      <c r="BF79" s="33">
        <f t="shared" si="66"/>
        <v>0</v>
      </c>
      <c r="BG79" s="54">
        <f t="shared" si="67"/>
        <v>0</v>
      </c>
      <c r="BH79" s="55">
        <f t="shared" si="68"/>
        <v>0</v>
      </c>
      <c r="BI79" s="49">
        <f t="shared" si="69"/>
        <v>0</v>
      </c>
      <c r="BJ79" s="46">
        <f t="shared" si="70"/>
        <v>0</v>
      </c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DA79" s="117"/>
      <c r="DB79" s="104"/>
      <c r="DC79" s="104"/>
      <c r="DD79" s="104"/>
      <c r="DE79" s="104"/>
      <c r="DF79" s="104"/>
      <c r="DG79" s="104"/>
      <c r="DH79" s="104"/>
      <c r="DI79" s="104"/>
      <c r="DJ79" s="104"/>
      <c r="DK79" s="104"/>
      <c r="DL79" s="104"/>
      <c r="DM79" s="104"/>
      <c r="DN79" s="104"/>
      <c r="DO79" s="104"/>
      <c r="DP79" s="104"/>
      <c r="DQ79" s="104"/>
      <c r="DR79" s="104"/>
      <c r="DS79" s="104"/>
      <c r="DT79" s="104"/>
      <c r="DU79" s="104"/>
      <c r="DV79" s="104"/>
      <c r="DW79" s="104"/>
      <c r="DX79" s="104"/>
    </row>
    <row r="80" spans="1:128" ht="17" x14ac:dyDescent="0.15">
      <c r="A80" s="57"/>
      <c r="B80" s="58"/>
      <c r="C80" s="47"/>
      <c r="D80" s="47"/>
      <c r="E80" s="47"/>
      <c r="F80" s="47"/>
      <c r="G80" s="48"/>
      <c r="H80" s="47"/>
      <c r="I80" s="47"/>
      <c r="J80" s="47"/>
      <c r="K80" s="47"/>
      <c r="L80" s="48"/>
      <c r="M80" s="47"/>
      <c r="N80" s="47"/>
      <c r="O80" s="47"/>
      <c r="P80" s="47"/>
      <c r="Q80" s="48"/>
      <c r="R80" s="47"/>
      <c r="S80" s="47"/>
      <c r="T80" s="47"/>
      <c r="U80" s="47"/>
      <c r="V80" s="48"/>
      <c r="W80" s="47"/>
      <c r="X80" s="47"/>
      <c r="Y80" s="47"/>
      <c r="Z80" s="47"/>
      <c r="AA80" s="48"/>
      <c r="AB80" s="47"/>
      <c r="AC80" s="47"/>
      <c r="AD80" s="47"/>
      <c r="AE80" s="47"/>
      <c r="AF80" s="48"/>
      <c r="AG80" s="47"/>
      <c r="AH80" s="47"/>
      <c r="AI80" s="47"/>
      <c r="AJ80" s="47"/>
      <c r="AK80" s="48"/>
      <c r="AL80" s="32"/>
      <c r="AM80" s="33">
        <f t="shared" si="52"/>
        <v>0</v>
      </c>
      <c r="AN80" s="34">
        <f t="shared" si="53"/>
        <v>0</v>
      </c>
      <c r="AO80" s="35">
        <f t="shared" si="54"/>
        <v>0</v>
      </c>
      <c r="AP80" s="35">
        <f t="shared" si="55"/>
        <v>0</v>
      </c>
      <c r="AQ80" s="34">
        <f t="shared" si="56"/>
        <v>0</v>
      </c>
      <c r="AR80" s="49">
        <f t="shared" si="57"/>
        <v>0</v>
      </c>
      <c r="AS80" s="32"/>
      <c r="AT80" s="50">
        <f t="shared" si="58"/>
        <v>0</v>
      </c>
      <c r="AU80" s="51">
        <f t="shared" si="59"/>
        <v>0</v>
      </c>
      <c r="AV80" s="52">
        <f t="shared" si="60"/>
        <v>0</v>
      </c>
      <c r="AW80" s="53">
        <f t="shared" si="61"/>
        <v>0</v>
      </c>
      <c r="AX80" s="51">
        <f t="shared" si="62"/>
        <v>0</v>
      </c>
      <c r="AY80" s="40">
        <f t="shared" si="63"/>
        <v>0</v>
      </c>
      <c r="AZ80" s="41">
        <f t="shared" si="64"/>
        <v>0</v>
      </c>
      <c r="BA80" s="59"/>
      <c r="BB80" s="219">
        <f t="shared" si="65"/>
        <v>0</v>
      </c>
      <c r="BC80" s="219">
        <f t="shared" si="71"/>
        <v>0</v>
      </c>
      <c r="BD80" s="219">
        <f t="shared" si="72"/>
        <v>0</v>
      </c>
      <c r="BE80" s="59"/>
      <c r="BF80" s="33">
        <f t="shared" si="66"/>
        <v>0</v>
      </c>
      <c r="BG80" s="54">
        <f t="shared" si="67"/>
        <v>0</v>
      </c>
      <c r="BH80" s="55">
        <f t="shared" si="68"/>
        <v>0</v>
      </c>
      <c r="BI80" s="49">
        <f t="shared" si="69"/>
        <v>0</v>
      </c>
      <c r="BJ80" s="46">
        <f t="shared" si="70"/>
        <v>0</v>
      </c>
      <c r="BK80" s="59"/>
      <c r="BL80" s="59"/>
      <c r="BM80" s="59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DA80" s="117"/>
      <c r="DB80" s="104"/>
      <c r="DC80" s="104"/>
      <c r="DD80" s="104"/>
      <c r="DE80" s="104"/>
      <c r="DF80" s="104"/>
      <c r="DG80" s="104"/>
      <c r="DH80" s="104"/>
      <c r="DI80" s="104"/>
      <c r="DJ80" s="104"/>
      <c r="DK80" s="104"/>
      <c r="DL80" s="104"/>
      <c r="DM80" s="104"/>
      <c r="DN80" s="104"/>
      <c r="DO80" s="104"/>
      <c r="DP80" s="104"/>
      <c r="DQ80" s="104"/>
      <c r="DR80" s="104"/>
      <c r="DS80" s="104"/>
      <c r="DT80" s="104"/>
      <c r="DU80" s="104"/>
      <c r="DV80" s="104"/>
      <c r="DW80" s="104"/>
      <c r="DX80" s="104"/>
    </row>
    <row r="81" spans="1:128" ht="17" x14ac:dyDescent="0.15">
      <c r="A81" s="57"/>
      <c r="B81" s="58"/>
      <c r="C81" s="47"/>
      <c r="D81" s="47"/>
      <c r="E81" s="47"/>
      <c r="F81" s="47"/>
      <c r="G81" s="48"/>
      <c r="H81" s="47"/>
      <c r="I81" s="47"/>
      <c r="J81" s="47"/>
      <c r="K81" s="47"/>
      <c r="L81" s="48"/>
      <c r="M81" s="47"/>
      <c r="N81" s="47"/>
      <c r="O81" s="47"/>
      <c r="P81" s="47"/>
      <c r="Q81" s="48"/>
      <c r="R81" s="47"/>
      <c r="S81" s="47"/>
      <c r="T81" s="47"/>
      <c r="U81" s="47"/>
      <c r="V81" s="48"/>
      <c r="W81" s="47"/>
      <c r="X81" s="47"/>
      <c r="Y81" s="47"/>
      <c r="Z81" s="47"/>
      <c r="AA81" s="48"/>
      <c r="AB81" s="47"/>
      <c r="AC81" s="47"/>
      <c r="AD81" s="47"/>
      <c r="AE81" s="47"/>
      <c r="AF81" s="48"/>
      <c r="AG81" s="47"/>
      <c r="AH81" s="47"/>
      <c r="AI81" s="47"/>
      <c r="AJ81" s="47"/>
      <c r="AK81" s="48"/>
      <c r="AL81" s="32"/>
      <c r="AM81" s="33">
        <f t="shared" si="52"/>
        <v>0</v>
      </c>
      <c r="AN81" s="34">
        <f t="shared" si="53"/>
        <v>0</v>
      </c>
      <c r="AO81" s="35">
        <f t="shared" si="54"/>
        <v>0</v>
      </c>
      <c r="AP81" s="35">
        <f t="shared" si="55"/>
        <v>0</v>
      </c>
      <c r="AQ81" s="34">
        <f t="shared" si="56"/>
        <v>0</v>
      </c>
      <c r="AR81" s="49">
        <f t="shared" si="57"/>
        <v>0</v>
      </c>
      <c r="AS81" s="32"/>
      <c r="AT81" s="50">
        <f t="shared" si="58"/>
        <v>0</v>
      </c>
      <c r="AU81" s="51">
        <f t="shared" si="59"/>
        <v>0</v>
      </c>
      <c r="AV81" s="52">
        <f t="shared" si="60"/>
        <v>0</v>
      </c>
      <c r="AW81" s="53">
        <f t="shared" si="61"/>
        <v>0</v>
      </c>
      <c r="AX81" s="51">
        <f t="shared" si="62"/>
        <v>0</v>
      </c>
      <c r="AY81" s="40">
        <f t="shared" si="63"/>
        <v>0</v>
      </c>
      <c r="AZ81" s="41">
        <f t="shared" si="64"/>
        <v>0</v>
      </c>
      <c r="BA81" s="59"/>
      <c r="BB81" s="219">
        <f t="shared" si="65"/>
        <v>0</v>
      </c>
      <c r="BC81" s="219">
        <f t="shared" si="71"/>
        <v>0</v>
      </c>
      <c r="BD81" s="219">
        <f t="shared" si="72"/>
        <v>0</v>
      </c>
      <c r="BE81" s="59"/>
      <c r="BF81" s="33">
        <f t="shared" si="66"/>
        <v>0</v>
      </c>
      <c r="BG81" s="54">
        <f t="shared" si="67"/>
        <v>0</v>
      </c>
      <c r="BH81" s="55">
        <f t="shared" si="68"/>
        <v>0</v>
      </c>
      <c r="BI81" s="49">
        <f t="shared" si="69"/>
        <v>0</v>
      </c>
      <c r="BJ81" s="46">
        <f t="shared" si="70"/>
        <v>0</v>
      </c>
      <c r="BK81" s="59"/>
      <c r="BL81" s="59"/>
      <c r="BM81" s="59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DA81" s="117"/>
      <c r="DB81" s="104"/>
      <c r="DC81" s="104"/>
      <c r="DD81" s="104"/>
      <c r="DE81" s="104"/>
      <c r="DF81" s="104"/>
      <c r="DG81" s="104"/>
      <c r="DH81" s="104"/>
      <c r="DI81" s="104"/>
      <c r="DJ81" s="104"/>
      <c r="DK81" s="104"/>
      <c r="DL81" s="104"/>
      <c r="DM81" s="104"/>
      <c r="DN81" s="104"/>
      <c r="DO81" s="104"/>
      <c r="DP81" s="104"/>
      <c r="DQ81" s="104"/>
      <c r="DR81" s="104"/>
      <c r="DS81" s="104"/>
      <c r="DT81" s="104"/>
      <c r="DU81" s="104"/>
      <c r="DV81" s="104"/>
      <c r="DW81" s="104"/>
      <c r="DX81" s="104"/>
    </row>
    <row r="82" spans="1:128" ht="17" x14ac:dyDescent="0.15">
      <c r="A82" s="57"/>
      <c r="B82" s="58"/>
      <c r="C82" s="47"/>
      <c r="D82" s="47"/>
      <c r="E82" s="47"/>
      <c r="F82" s="47"/>
      <c r="G82" s="48"/>
      <c r="H82" s="47"/>
      <c r="I82" s="47"/>
      <c r="J82" s="47"/>
      <c r="K82" s="47"/>
      <c r="L82" s="48"/>
      <c r="M82" s="47"/>
      <c r="N82" s="47"/>
      <c r="O82" s="47"/>
      <c r="P82" s="47"/>
      <c r="Q82" s="48"/>
      <c r="R82" s="47"/>
      <c r="S82" s="47"/>
      <c r="T82" s="47"/>
      <c r="U82" s="47"/>
      <c r="V82" s="48"/>
      <c r="W82" s="47"/>
      <c r="X82" s="47"/>
      <c r="Y82" s="47"/>
      <c r="Z82" s="47"/>
      <c r="AA82" s="48"/>
      <c r="AB82" s="47"/>
      <c r="AC82" s="47"/>
      <c r="AD82" s="47"/>
      <c r="AE82" s="47"/>
      <c r="AF82" s="48"/>
      <c r="AG82" s="47"/>
      <c r="AH82" s="47"/>
      <c r="AI82" s="47"/>
      <c r="AJ82" s="47"/>
      <c r="AK82" s="48"/>
      <c r="AL82" s="32"/>
      <c r="AM82" s="33">
        <f t="shared" si="52"/>
        <v>0</v>
      </c>
      <c r="AN82" s="34">
        <f t="shared" si="53"/>
        <v>0</v>
      </c>
      <c r="AO82" s="35">
        <f t="shared" si="54"/>
        <v>0</v>
      </c>
      <c r="AP82" s="35">
        <f t="shared" si="55"/>
        <v>0</v>
      </c>
      <c r="AQ82" s="34">
        <f t="shared" si="56"/>
        <v>0</v>
      </c>
      <c r="AR82" s="49">
        <f t="shared" si="57"/>
        <v>0</v>
      </c>
      <c r="AS82" s="32"/>
      <c r="AT82" s="50">
        <f t="shared" si="58"/>
        <v>0</v>
      </c>
      <c r="AU82" s="51">
        <f t="shared" si="59"/>
        <v>0</v>
      </c>
      <c r="AV82" s="52">
        <f t="shared" si="60"/>
        <v>0</v>
      </c>
      <c r="AW82" s="53">
        <f t="shared" si="61"/>
        <v>0</v>
      </c>
      <c r="AX82" s="51">
        <f t="shared" si="62"/>
        <v>0</v>
      </c>
      <c r="AY82" s="40">
        <f t="shared" si="63"/>
        <v>0</v>
      </c>
      <c r="AZ82" s="41">
        <f t="shared" si="64"/>
        <v>0</v>
      </c>
      <c r="BA82" s="59"/>
      <c r="BB82" s="219">
        <f t="shared" si="65"/>
        <v>0</v>
      </c>
      <c r="BC82" s="219">
        <f t="shared" si="71"/>
        <v>0</v>
      </c>
      <c r="BD82" s="219">
        <f t="shared" si="72"/>
        <v>0</v>
      </c>
      <c r="BE82" s="59"/>
      <c r="BF82" s="33">
        <f t="shared" si="66"/>
        <v>0</v>
      </c>
      <c r="BG82" s="54">
        <f t="shared" si="67"/>
        <v>0</v>
      </c>
      <c r="BH82" s="55">
        <f t="shared" si="68"/>
        <v>0</v>
      </c>
      <c r="BI82" s="49">
        <f t="shared" si="69"/>
        <v>0</v>
      </c>
      <c r="BJ82" s="46">
        <f t="shared" si="70"/>
        <v>0</v>
      </c>
      <c r="BK82" s="59"/>
      <c r="BL82" s="59"/>
      <c r="BM82" s="59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DA82" s="117"/>
      <c r="DB82" s="104"/>
      <c r="DC82" s="104"/>
      <c r="DD82" s="104"/>
      <c r="DE82" s="104"/>
      <c r="DF82" s="104"/>
      <c r="DG82" s="104"/>
      <c r="DH82" s="104"/>
      <c r="DI82" s="104"/>
      <c r="DJ82" s="104"/>
      <c r="DK82" s="104"/>
      <c r="DL82" s="104"/>
      <c r="DM82" s="104"/>
      <c r="DN82" s="104"/>
      <c r="DO82" s="104"/>
      <c r="DP82" s="104"/>
      <c r="DQ82" s="104"/>
      <c r="DR82" s="104"/>
      <c r="DS82" s="104"/>
      <c r="DT82" s="104"/>
      <c r="DU82" s="104"/>
      <c r="DV82" s="104"/>
      <c r="DW82" s="104"/>
      <c r="DX82" s="104"/>
    </row>
    <row r="83" spans="1:128" ht="17" x14ac:dyDescent="0.15">
      <c r="A83" s="57"/>
      <c r="B83" s="58"/>
      <c r="C83" s="47"/>
      <c r="D83" s="47"/>
      <c r="E83" s="47"/>
      <c r="F83" s="47"/>
      <c r="G83" s="48"/>
      <c r="H83" s="47"/>
      <c r="I83" s="47"/>
      <c r="J83" s="47"/>
      <c r="K83" s="47"/>
      <c r="L83" s="48"/>
      <c r="M83" s="47"/>
      <c r="N83" s="47"/>
      <c r="O83" s="47"/>
      <c r="P83" s="47"/>
      <c r="Q83" s="48"/>
      <c r="R83" s="47"/>
      <c r="S83" s="47"/>
      <c r="T83" s="47"/>
      <c r="U83" s="47"/>
      <c r="V83" s="48"/>
      <c r="W83" s="47"/>
      <c r="X83" s="47"/>
      <c r="Y83" s="47"/>
      <c r="Z83" s="47"/>
      <c r="AA83" s="48"/>
      <c r="AB83" s="47"/>
      <c r="AC83" s="47"/>
      <c r="AD83" s="47"/>
      <c r="AE83" s="47"/>
      <c r="AF83" s="48"/>
      <c r="AG83" s="47"/>
      <c r="AH83" s="47"/>
      <c r="AI83" s="47"/>
      <c r="AJ83" s="47"/>
      <c r="AK83" s="48"/>
      <c r="AL83" s="32"/>
      <c r="AM83" s="33">
        <f t="shared" si="52"/>
        <v>0</v>
      </c>
      <c r="AN83" s="34">
        <f t="shared" si="53"/>
        <v>0</v>
      </c>
      <c r="AO83" s="35">
        <f t="shared" si="54"/>
        <v>0</v>
      </c>
      <c r="AP83" s="35">
        <f t="shared" si="55"/>
        <v>0</v>
      </c>
      <c r="AQ83" s="34">
        <f t="shared" si="56"/>
        <v>0</v>
      </c>
      <c r="AR83" s="49">
        <f t="shared" si="57"/>
        <v>0</v>
      </c>
      <c r="AS83" s="32"/>
      <c r="AT83" s="50">
        <f t="shared" si="58"/>
        <v>0</v>
      </c>
      <c r="AU83" s="51">
        <f t="shared" si="59"/>
        <v>0</v>
      </c>
      <c r="AV83" s="52">
        <f t="shared" si="60"/>
        <v>0</v>
      </c>
      <c r="AW83" s="53">
        <f t="shared" si="61"/>
        <v>0</v>
      </c>
      <c r="AX83" s="51">
        <f t="shared" si="62"/>
        <v>0</v>
      </c>
      <c r="AY83" s="40">
        <f t="shared" si="63"/>
        <v>0</v>
      </c>
      <c r="AZ83" s="41">
        <f t="shared" si="64"/>
        <v>0</v>
      </c>
      <c r="BA83" s="59"/>
      <c r="BB83" s="219">
        <f t="shared" si="65"/>
        <v>0</v>
      </c>
      <c r="BC83" s="219">
        <f t="shared" si="71"/>
        <v>0</v>
      </c>
      <c r="BD83" s="219">
        <f t="shared" si="72"/>
        <v>0</v>
      </c>
      <c r="BE83" s="59"/>
      <c r="BF83" s="33">
        <f t="shared" si="66"/>
        <v>0</v>
      </c>
      <c r="BG83" s="54">
        <f t="shared" si="67"/>
        <v>0</v>
      </c>
      <c r="BH83" s="55">
        <f t="shared" si="68"/>
        <v>0</v>
      </c>
      <c r="BI83" s="49">
        <f t="shared" si="69"/>
        <v>0</v>
      </c>
      <c r="BJ83" s="46">
        <f t="shared" si="70"/>
        <v>0</v>
      </c>
      <c r="BK83" s="59"/>
      <c r="BL83" s="59"/>
      <c r="BM83" s="59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DA83" s="117"/>
      <c r="DB83" s="104"/>
      <c r="DC83" s="104"/>
      <c r="DD83" s="104"/>
      <c r="DE83" s="104"/>
      <c r="DF83" s="104"/>
      <c r="DG83" s="104"/>
      <c r="DH83" s="104"/>
      <c r="DI83" s="104"/>
      <c r="DJ83" s="104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4"/>
      <c r="DV83" s="104"/>
      <c r="DW83" s="104"/>
      <c r="DX83" s="104"/>
    </row>
    <row r="84" spans="1:128" ht="17" x14ac:dyDescent="0.15">
      <c r="A84" s="57"/>
      <c r="B84" s="58"/>
      <c r="C84" s="47"/>
      <c r="D84" s="47"/>
      <c r="E84" s="47"/>
      <c r="F84" s="47"/>
      <c r="G84" s="48"/>
      <c r="H84" s="47"/>
      <c r="I84" s="47"/>
      <c r="J84" s="47"/>
      <c r="K84" s="47"/>
      <c r="L84" s="48"/>
      <c r="M84" s="47"/>
      <c r="N84" s="47"/>
      <c r="O84" s="47"/>
      <c r="P84" s="47"/>
      <c r="Q84" s="48"/>
      <c r="R84" s="47"/>
      <c r="S84" s="47"/>
      <c r="T84" s="47"/>
      <c r="U84" s="47"/>
      <c r="V84" s="48"/>
      <c r="W84" s="47"/>
      <c r="X84" s="47"/>
      <c r="Y84" s="47"/>
      <c r="Z84" s="47"/>
      <c r="AA84" s="48"/>
      <c r="AB84" s="47"/>
      <c r="AC84" s="47"/>
      <c r="AD84" s="47"/>
      <c r="AE84" s="47"/>
      <c r="AF84" s="48"/>
      <c r="AG84" s="47"/>
      <c r="AH84" s="47"/>
      <c r="AI84" s="47"/>
      <c r="AJ84" s="47"/>
      <c r="AK84" s="48"/>
      <c r="AL84" s="32"/>
      <c r="AM84" s="33">
        <f t="shared" si="52"/>
        <v>0</v>
      </c>
      <c r="AN84" s="34">
        <f t="shared" si="53"/>
        <v>0</v>
      </c>
      <c r="AO84" s="35">
        <f t="shared" si="54"/>
        <v>0</v>
      </c>
      <c r="AP84" s="35">
        <f t="shared" si="55"/>
        <v>0</v>
      </c>
      <c r="AQ84" s="34">
        <f t="shared" si="56"/>
        <v>0</v>
      </c>
      <c r="AR84" s="49">
        <f t="shared" si="57"/>
        <v>0</v>
      </c>
      <c r="AS84" s="32"/>
      <c r="AT84" s="50">
        <f t="shared" si="58"/>
        <v>0</v>
      </c>
      <c r="AU84" s="51">
        <f t="shared" si="59"/>
        <v>0</v>
      </c>
      <c r="AV84" s="52">
        <f t="shared" si="60"/>
        <v>0</v>
      </c>
      <c r="AW84" s="53">
        <f t="shared" si="61"/>
        <v>0</v>
      </c>
      <c r="AX84" s="51">
        <f t="shared" si="62"/>
        <v>0</v>
      </c>
      <c r="AY84" s="40">
        <f t="shared" si="63"/>
        <v>0</v>
      </c>
      <c r="AZ84" s="41">
        <f t="shared" si="64"/>
        <v>0</v>
      </c>
      <c r="BA84" s="59"/>
      <c r="BB84" s="219">
        <f t="shared" si="65"/>
        <v>0</v>
      </c>
      <c r="BC84" s="219">
        <f t="shared" si="71"/>
        <v>0</v>
      </c>
      <c r="BD84" s="219">
        <f t="shared" si="72"/>
        <v>0</v>
      </c>
      <c r="BE84" s="59"/>
      <c r="BF84" s="33">
        <f t="shared" si="66"/>
        <v>0</v>
      </c>
      <c r="BG84" s="54">
        <f t="shared" si="67"/>
        <v>0</v>
      </c>
      <c r="BH84" s="55">
        <f t="shared" si="68"/>
        <v>0</v>
      </c>
      <c r="BI84" s="49">
        <f t="shared" si="69"/>
        <v>0</v>
      </c>
      <c r="BJ84" s="46">
        <f t="shared" si="70"/>
        <v>0</v>
      </c>
      <c r="BK84" s="59"/>
      <c r="BL84" s="59"/>
      <c r="BM84" s="59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DA84" s="117"/>
      <c r="DB84" s="104"/>
      <c r="DC84" s="104"/>
      <c r="DD84" s="104"/>
      <c r="DE84" s="104"/>
      <c r="DF84" s="104"/>
      <c r="DG84" s="104"/>
      <c r="DH84" s="104"/>
      <c r="DI84" s="104"/>
      <c r="DJ84" s="104"/>
      <c r="DK84" s="104"/>
      <c r="DL84" s="104"/>
      <c r="DM84" s="104"/>
      <c r="DN84" s="104"/>
      <c r="DO84" s="104"/>
      <c r="DP84" s="104"/>
      <c r="DQ84" s="104"/>
      <c r="DR84" s="104"/>
      <c r="DS84" s="104"/>
      <c r="DT84" s="104"/>
      <c r="DU84" s="104"/>
      <c r="DV84" s="104"/>
      <c r="DW84" s="104"/>
      <c r="DX84" s="104"/>
    </row>
    <row r="85" spans="1:128" ht="17" x14ac:dyDescent="0.15">
      <c r="A85" s="57"/>
      <c r="B85" s="58"/>
      <c r="C85" s="47"/>
      <c r="D85" s="47"/>
      <c r="E85" s="47"/>
      <c r="F85" s="47"/>
      <c r="G85" s="48"/>
      <c r="H85" s="47"/>
      <c r="I85" s="47"/>
      <c r="J85" s="47"/>
      <c r="K85" s="47"/>
      <c r="L85" s="48"/>
      <c r="M85" s="47"/>
      <c r="N85" s="47"/>
      <c r="O85" s="47"/>
      <c r="P85" s="47"/>
      <c r="Q85" s="48"/>
      <c r="R85" s="47"/>
      <c r="S85" s="47"/>
      <c r="T85" s="47"/>
      <c r="U85" s="47"/>
      <c r="V85" s="48"/>
      <c r="W85" s="47"/>
      <c r="X85" s="47"/>
      <c r="Y85" s="47"/>
      <c r="Z85" s="47"/>
      <c r="AA85" s="48"/>
      <c r="AB85" s="47"/>
      <c r="AC85" s="47"/>
      <c r="AD85" s="47"/>
      <c r="AE85" s="47"/>
      <c r="AF85" s="48"/>
      <c r="AG85" s="47"/>
      <c r="AH85" s="47"/>
      <c r="AI85" s="47"/>
      <c r="AJ85" s="47"/>
      <c r="AK85" s="48"/>
      <c r="AL85" s="32"/>
      <c r="AM85" s="33">
        <f t="shared" si="52"/>
        <v>0</v>
      </c>
      <c r="AN85" s="34">
        <f t="shared" si="53"/>
        <v>0</v>
      </c>
      <c r="AO85" s="35">
        <f t="shared" si="54"/>
        <v>0</v>
      </c>
      <c r="AP85" s="35">
        <f t="shared" si="55"/>
        <v>0</v>
      </c>
      <c r="AQ85" s="34">
        <f t="shared" si="56"/>
        <v>0</v>
      </c>
      <c r="AR85" s="49">
        <f t="shared" si="57"/>
        <v>0</v>
      </c>
      <c r="AS85" s="32"/>
      <c r="AT85" s="50">
        <f t="shared" si="58"/>
        <v>0</v>
      </c>
      <c r="AU85" s="51">
        <f t="shared" si="59"/>
        <v>0</v>
      </c>
      <c r="AV85" s="52">
        <f t="shared" si="60"/>
        <v>0</v>
      </c>
      <c r="AW85" s="53">
        <f t="shared" si="61"/>
        <v>0</v>
      </c>
      <c r="AX85" s="51">
        <f t="shared" si="62"/>
        <v>0</v>
      </c>
      <c r="AY85" s="40">
        <f t="shared" si="63"/>
        <v>0</v>
      </c>
      <c r="AZ85" s="41">
        <f t="shared" si="64"/>
        <v>0</v>
      </c>
      <c r="BA85" s="59"/>
      <c r="BB85" s="219">
        <f t="shared" si="65"/>
        <v>0</v>
      </c>
      <c r="BC85" s="219">
        <f t="shared" si="71"/>
        <v>0</v>
      </c>
      <c r="BD85" s="219">
        <f t="shared" si="72"/>
        <v>0</v>
      </c>
      <c r="BE85" s="59"/>
      <c r="BF85" s="33">
        <f t="shared" si="66"/>
        <v>0</v>
      </c>
      <c r="BG85" s="54">
        <f t="shared" si="67"/>
        <v>0</v>
      </c>
      <c r="BH85" s="55">
        <f t="shared" si="68"/>
        <v>0</v>
      </c>
      <c r="BI85" s="49">
        <f t="shared" si="69"/>
        <v>0</v>
      </c>
      <c r="BJ85" s="46">
        <f t="shared" si="70"/>
        <v>0</v>
      </c>
      <c r="BK85" s="59"/>
      <c r="BL85" s="59"/>
      <c r="BM85" s="59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DA85" s="117"/>
      <c r="DB85" s="104"/>
      <c r="DC85" s="104"/>
      <c r="DD85" s="104"/>
      <c r="DE85" s="104"/>
      <c r="DF85" s="104"/>
      <c r="DG85" s="104"/>
      <c r="DH85" s="104"/>
      <c r="DI85" s="104"/>
      <c r="DJ85" s="104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4"/>
      <c r="DV85" s="104"/>
      <c r="DW85" s="104"/>
      <c r="DX85" s="104"/>
    </row>
    <row r="86" spans="1:128" ht="17" x14ac:dyDescent="0.15">
      <c r="A86" s="57"/>
      <c r="B86" s="58"/>
      <c r="C86" s="47"/>
      <c r="D86" s="47"/>
      <c r="E86" s="47"/>
      <c r="F86" s="47"/>
      <c r="G86" s="48"/>
      <c r="H86" s="47"/>
      <c r="I86" s="47"/>
      <c r="J86" s="47"/>
      <c r="K86" s="47"/>
      <c r="L86" s="48"/>
      <c r="M86" s="47"/>
      <c r="N86" s="47"/>
      <c r="O86" s="47"/>
      <c r="P86" s="47"/>
      <c r="Q86" s="48"/>
      <c r="R86" s="47"/>
      <c r="S86" s="47"/>
      <c r="T86" s="47"/>
      <c r="U86" s="47"/>
      <c r="V86" s="48"/>
      <c r="W86" s="47"/>
      <c r="X86" s="47"/>
      <c r="Y86" s="47"/>
      <c r="Z86" s="47"/>
      <c r="AA86" s="48"/>
      <c r="AB86" s="47"/>
      <c r="AC86" s="47"/>
      <c r="AD86" s="47"/>
      <c r="AE86" s="47"/>
      <c r="AF86" s="48"/>
      <c r="AG86" s="47"/>
      <c r="AH86" s="47"/>
      <c r="AI86" s="47"/>
      <c r="AJ86" s="47"/>
      <c r="AK86" s="48"/>
      <c r="AL86" s="32"/>
      <c r="AM86" s="33">
        <f t="shared" si="52"/>
        <v>0</v>
      </c>
      <c r="AN86" s="34">
        <f t="shared" si="53"/>
        <v>0</v>
      </c>
      <c r="AO86" s="35">
        <f t="shared" si="54"/>
        <v>0</v>
      </c>
      <c r="AP86" s="35">
        <f t="shared" si="55"/>
        <v>0</v>
      </c>
      <c r="AQ86" s="34">
        <f t="shared" si="56"/>
        <v>0</v>
      </c>
      <c r="AR86" s="49">
        <f t="shared" si="57"/>
        <v>0</v>
      </c>
      <c r="AS86" s="32"/>
      <c r="AT86" s="50">
        <f t="shared" si="58"/>
        <v>0</v>
      </c>
      <c r="AU86" s="51">
        <f t="shared" si="59"/>
        <v>0</v>
      </c>
      <c r="AV86" s="52">
        <f t="shared" si="60"/>
        <v>0</v>
      </c>
      <c r="AW86" s="53">
        <f t="shared" si="61"/>
        <v>0</v>
      </c>
      <c r="AX86" s="51">
        <f t="shared" si="62"/>
        <v>0</v>
      </c>
      <c r="AY86" s="40">
        <f t="shared" si="63"/>
        <v>0</v>
      </c>
      <c r="AZ86" s="41">
        <f t="shared" si="64"/>
        <v>0</v>
      </c>
      <c r="BA86" s="59"/>
      <c r="BB86" s="219">
        <f t="shared" si="65"/>
        <v>0</v>
      </c>
      <c r="BC86" s="219">
        <f t="shared" si="71"/>
        <v>0</v>
      </c>
      <c r="BD86" s="219">
        <f t="shared" si="72"/>
        <v>0</v>
      </c>
      <c r="BE86" s="59"/>
      <c r="BF86" s="33">
        <f t="shared" si="66"/>
        <v>0</v>
      </c>
      <c r="BG86" s="54">
        <f t="shared" si="67"/>
        <v>0</v>
      </c>
      <c r="BH86" s="55">
        <f t="shared" si="68"/>
        <v>0</v>
      </c>
      <c r="BI86" s="49">
        <f t="shared" si="69"/>
        <v>0</v>
      </c>
      <c r="BJ86" s="46">
        <f t="shared" si="70"/>
        <v>0</v>
      </c>
      <c r="BK86" s="59"/>
      <c r="BL86" s="59"/>
      <c r="BM86" s="59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DA86" s="117"/>
      <c r="DB86" s="104"/>
      <c r="DC86" s="104"/>
      <c r="DD86" s="104"/>
      <c r="DE86" s="104"/>
      <c r="DF86" s="104"/>
      <c r="DG86" s="104"/>
      <c r="DH86" s="104"/>
      <c r="DI86" s="104"/>
      <c r="DJ86" s="104"/>
      <c r="DK86" s="104"/>
      <c r="DL86" s="104"/>
      <c r="DM86" s="104"/>
      <c r="DN86" s="104"/>
      <c r="DO86" s="104"/>
      <c r="DP86" s="104"/>
      <c r="DQ86" s="104"/>
      <c r="DR86" s="104"/>
      <c r="DS86" s="104"/>
      <c r="DT86" s="104"/>
      <c r="DU86" s="104"/>
      <c r="DV86" s="104"/>
      <c r="DW86" s="104"/>
      <c r="DX86" s="104"/>
    </row>
    <row r="87" spans="1:128" ht="17" x14ac:dyDescent="0.15">
      <c r="A87" s="57"/>
      <c r="B87" s="58"/>
      <c r="C87" s="47"/>
      <c r="D87" s="47"/>
      <c r="E87" s="47"/>
      <c r="F87" s="47"/>
      <c r="G87" s="48"/>
      <c r="H87" s="47"/>
      <c r="I87" s="47"/>
      <c r="J87" s="47"/>
      <c r="K87" s="47"/>
      <c r="L87" s="48"/>
      <c r="M87" s="47"/>
      <c r="N87" s="47"/>
      <c r="O87" s="47"/>
      <c r="P87" s="47"/>
      <c r="Q87" s="48"/>
      <c r="R87" s="47"/>
      <c r="S87" s="47"/>
      <c r="T87" s="47"/>
      <c r="U87" s="47"/>
      <c r="V87" s="48"/>
      <c r="W87" s="47"/>
      <c r="X87" s="47"/>
      <c r="Y87" s="47"/>
      <c r="Z87" s="47"/>
      <c r="AA87" s="48"/>
      <c r="AB87" s="47"/>
      <c r="AC87" s="47"/>
      <c r="AD87" s="47"/>
      <c r="AE87" s="47"/>
      <c r="AF87" s="48"/>
      <c r="AG87" s="47"/>
      <c r="AH87" s="47"/>
      <c r="AI87" s="47"/>
      <c r="AJ87" s="47"/>
      <c r="AK87" s="48"/>
      <c r="AL87" s="32"/>
      <c r="AM87" s="33">
        <f t="shared" si="52"/>
        <v>0</v>
      </c>
      <c r="AN87" s="34">
        <f t="shared" si="53"/>
        <v>0</v>
      </c>
      <c r="AO87" s="35">
        <f t="shared" si="54"/>
        <v>0</v>
      </c>
      <c r="AP87" s="35">
        <f t="shared" si="55"/>
        <v>0</v>
      </c>
      <c r="AQ87" s="34">
        <f t="shared" si="56"/>
        <v>0</v>
      </c>
      <c r="AR87" s="49">
        <f t="shared" si="57"/>
        <v>0</v>
      </c>
      <c r="AS87" s="32"/>
      <c r="AT87" s="50">
        <f t="shared" si="58"/>
        <v>0</v>
      </c>
      <c r="AU87" s="51">
        <f t="shared" si="59"/>
        <v>0</v>
      </c>
      <c r="AV87" s="52">
        <f t="shared" si="60"/>
        <v>0</v>
      </c>
      <c r="AW87" s="53">
        <f t="shared" si="61"/>
        <v>0</v>
      </c>
      <c r="AX87" s="51">
        <f t="shared" si="62"/>
        <v>0</v>
      </c>
      <c r="AY87" s="40">
        <f t="shared" si="63"/>
        <v>0</v>
      </c>
      <c r="AZ87" s="41">
        <f t="shared" si="64"/>
        <v>0</v>
      </c>
      <c r="BA87" s="59"/>
      <c r="BB87" s="219">
        <f t="shared" si="65"/>
        <v>0</v>
      </c>
      <c r="BC87" s="219">
        <f t="shared" si="71"/>
        <v>0</v>
      </c>
      <c r="BD87" s="219">
        <f t="shared" si="72"/>
        <v>0</v>
      </c>
      <c r="BE87" s="59"/>
      <c r="BF87" s="33">
        <f t="shared" si="66"/>
        <v>0</v>
      </c>
      <c r="BG87" s="54">
        <f t="shared" si="67"/>
        <v>0</v>
      </c>
      <c r="BH87" s="55">
        <f t="shared" si="68"/>
        <v>0</v>
      </c>
      <c r="BI87" s="49">
        <f t="shared" si="69"/>
        <v>0</v>
      </c>
      <c r="BJ87" s="46">
        <f t="shared" si="70"/>
        <v>0</v>
      </c>
      <c r="BK87" s="59"/>
      <c r="BL87" s="59"/>
      <c r="BM87" s="59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DA87" s="117"/>
      <c r="DB87" s="104"/>
      <c r="DC87" s="104"/>
      <c r="DD87" s="104"/>
      <c r="DE87" s="104"/>
      <c r="DF87" s="104"/>
      <c r="DG87" s="104"/>
      <c r="DH87" s="104"/>
      <c r="DI87" s="104"/>
      <c r="DJ87" s="104"/>
      <c r="DK87" s="104"/>
      <c r="DL87" s="104"/>
      <c r="DM87" s="104"/>
      <c r="DN87" s="104"/>
      <c r="DO87" s="104"/>
      <c r="DP87" s="104"/>
      <c r="DQ87" s="104"/>
      <c r="DR87" s="104"/>
      <c r="DS87" s="104"/>
      <c r="DT87" s="104"/>
      <c r="DU87" s="104"/>
      <c r="DV87" s="104"/>
      <c r="DW87" s="104"/>
      <c r="DX87" s="104"/>
    </row>
    <row r="88" spans="1:128" ht="17" x14ac:dyDescent="0.15">
      <c r="A88" s="57"/>
      <c r="B88" s="58"/>
      <c r="C88" s="47"/>
      <c r="D88" s="47"/>
      <c r="E88" s="47"/>
      <c r="F88" s="47"/>
      <c r="G88" s="48"/>
      <c r="H88" s="47"/>
      <c r="I88" s="47"/>
      <c r="J88" s="47"/>
      <c r="K88" s="47"/>
      <c r="L88" s="48"/>
      <c r="M88" s="47"/>
      <c r="N88" s="47"/>
      <c r="O88" s="47"/>
      <c r="P88" s="47"/>
      <c r="Q88" s="48"/>
      <c r="R88" s="47"/>
      <c r="S88" s="47"/>
      <c r="T88" s="47"/>
      <c r="U88" s="47"/>
      <c r="V88" s="48"/>
      <c r="W88" s="47"/>
      <c r="X88" s="47"/>
      <c r="Y88" s="47"/>
      <c r="Z88" s="47"/>
      <c r="AA88" s="48"/>
      <c r="AB88" s="47"/>
      <c r="AC88" s="47"/>
      <c r="AD88" s="47"/>
      <c r="AE88" s="47"/>
      <c r="AF88" s="48"/>
      <c r="AG88" s="47"/>
      <c r="AH88" s="47"/>
      <c r="AI88" s="47"/>
      <c r="AJ88" s="47"/>
      <c r="AK88" s="48"/>
      <c r="AL88" s="32"/>
      <c r="AM88" s="33">
        <f t="shared" si="52"/>
        <v>0</v>
      </c>
      <c r="AN88" s="34">
        <f t="shared" si="53"/>
        <v>0</v>
      </c>
      <c r="AO88" s="35">
        <f t="shared" si="54"/>
        <v>0</v>
      </c>
      <c r="AP88" s="35">
        <f t="shared" si="55"/>
        <v>0</v>
      </c>
      <c r="AQ88" s="34">
        <f t="shared" si="56"/>
        <v>0</v>
      </c>
      <c r="AR88" s="49">
        <f t="shared" si="57"/>
        <v>0</v>
      </c>
      <c r="AS88" s="32"/>
      <c r="AT88" s="50">
        <f t="shared" si="58"/>
        <v>0</v>
      </c>
      <c r="AU88" s="51">
        <f t="shared" si="59"/>
        <v>0</v>
      </c>
      <c r="AV88" s="52">
        <f t="shared" si="60"/>
        <v>0</v>
      </c>
      <c r="AW88" s="53">
        <f t="shared" si="61"/>
        <v>0</v>
      </c>
      <c r="AX88" s="51">
        <f t="shared" si="62"/>
        <v>0</v>
      </c>
      <c r="AY88" s="40">
        <f t="shared" si="63"/>
        <v>0</v>
      </c>
      <c r="AZ88" s="41">
        <f t="shared" si="64"/>
        <v>0</v>
      </c>
      <c r="BA88" s="59"/>
      <c r="BB88" s="219">
        <f t="shared" si="65"/>
        <v>0</v>
      </c>
      <c r="BC88" s="219">
        <f t="shared" si="71"/>
        <v>0</v>
      </c>
      <c r="BD88" s="219">
        <f t="shared" si="72"/>
        <v>0</v>
      </c>
      <c r="BE88" s="59"/>
      <c r="BF88" s="33">
        <f t="shared" si="66"/>
        <v>0</v>
      </c>
      <c r="BG88" s="54">
        <f t="shared" si="67"/>
        <v>0</v>
      </c>
      <c r="BH88" s="55">
        <f t="shared" si="68"/>
        <v>0</v>
      </c>
      <c r="BI88" s="49">
        <f t="shared" si="69"/>
        <v>0</v>
      </c>
      <c r="BJ88" s="46">
        <f t="shared" si="70"/>
        <v>0</v>
      </c>
      <c r="BK88" s="59"/>
      <c r="BL88" s="59"/>
      <c r="BM88" s="59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DA88" s="117"/>
      <c r="DB88" s="104"/>
      <c r="DC88" s="104"/>
      <c r="DD88" s="104"/>
      <c r="DE88" s="104"/>
      <c r="DF88" s="104"/>
      <c r="DG88" s="104"/>
      <c r="DH88" s="104"/>
      <c r="DI88" s="104"/>
      <c r="DJ88" s="104"/>
      <c r="DK88" s="104"/>
      <c r="DL88" s="104"/>
      <c r="DM88" s="104"/>
      <c r="DN88" s="104"/>
      <c r="DO88" s="104"/>
      <c r="DP88" s="104"/>
      <c r="DQ88" s="104"/>
      <c r="DR88" s="104"/>
      <c r="DS88" s="104"/>
      <c r="DT88" s="104"/>
      <c r="DU88" s="104"/>
      <c r="DV88" s="104"/>
      <c r="DW88" s="104"/>
      <c r="DX88" s="104"/>
    </row>
    <row r="89" spans="1:128" ht="17" x14ac:dyDescent="0.15">
      <c r="A89" s="57"/>
      <c r="B89" s="58"/>
      <c r="C89" s="47"/>
      <c r="D89" s="47"/>
      <c r="E89" s="47"/>
      <c r="F89" s="47"/>
      <c r="G89" s="48"/>
      <c r="H89" s="47"/>
      <c r="I89" s="47"/>
      <c r="J89" s="47"/>
      <c r="K89" s="47"/>
      <c r="L89" s="48"/>
      <c r="M89" s="47"/>
      <c r="N89" s="47"/>
      <c r="O89" s="47"/>
      <c r="P89" s="47"/>
      <c r="Q89" s="48"/>
      <c r="R89" s="47"/>
      <c r="S89" s="47"/>
      <c r="T89" s="47"/>
      <c r="U89" s="47"/>
      <c r="V89" s="48"/>
      <c r="W89" s="47"/>
      <c r="X89" s="47"/>
      <c r="Y89" s="47"/>
      <c r="Z89" s="47"/>
      <c r="AA89" s="48"/>
      <c r="AB89" s="47"/>
      <c r="AC89" s="47"/>
      <c r="AD89" s="47"/>
      <c r="AE89" s="47"/>
      <c r="AF89" s="48"/>
      <c r="AG89" s="47"/>
      <c r="AH89" s="47"/>
      <c r="AI89" s="47"/>
      <c r="AJ89" s="47"/>
      <c r="AK89" s="48"/>
      <c r="AL89" s="32"/>
      <c r="AM89" s="33">
        <f t="shared" si="52"/>
        <v>0</v>
      </c>
      <c r="AN89" s="34">
        <f t="shared" si="53"/>
        <v>0</v>
      </c>
      <c r="AO89" s="35">
        <f t="shared" si="54"/>
        <v>0</v>
      </c>
      <c r="AP89" s="35">
        <f t="shared" si="55"/>
        <v>0</v>
      </c>
      <c r="AQ89" s="34">
        <f t="shared" si="56"/>
        <v>0</v>
      </c>
      <c r="AR89" s="49">
        <f t="shared" si="57"/>
        <v>0</v>
      </c>
      <c r="AS89" s="32"/>
      <c r="AT89" s="50">
        <f t="shared" si="58"/>
        <v>0</v>
      </c>
      <c r="AU89" s="51">
        <f t="shared" si="59"/>
        <v>0</v>
      </c>
      <c r="AV89" s="52">
        <f t="shared" si="60"/>
        <v>0</v>
      </c>
      <c r="AW89" s="53">
        <f t="shared" si="61"/>
        <v>0</v>
      </c>
      <c r="AX89" s="51">
        <f t="shared" si="62"/>
        <v>0</v>
      </c>
      <c r="AY89" s="40">
        <f t="shared" si="63"/>
        <v>0</v>
      </c>
      <c r="AZ89" s="41">
        <f t="shared" si="64"/>
        <v>0</v>
      </c>
      <c r="BA89" s="59"/>
      <c r="BB89" s="219">
        <f t="shared" si="65"/>
        <v>0</v>
      </c>
      <c r="BC89" s="219">
        <f t="shared" si="71"/>
        <v>0</v>
      </c>
      <c r="BD89" s="219">
        <f t="shared" si="72"/>
        <v>0</v>
      </c>
      <c r="BE89" s="59"/>
      <c r="BF89" s="33">
        <f t="shared" si="66"/>
        <v>0</v>
      </c>
      <c r="BG89" s="54">
        <f t="shared" si="67"/>
        <v>0</v>
      </c>
      <c r="BH89" s="55">
        <f t="shared" si="68"/>
        <v>0</v>
      </c>
      <c r="BI89" s="49">
        <f t="shared" si="69"/>
        <v>0</v>
      </c>
      <c r="BJ89" s="46">
        <f t="shared" si="70"/>
        <v>0</v>
      </c>
      <c r="BK89" s="59"/>
      <c r="BL89" s="59"/>
      <c r="BM89" s="59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DA89" s="117"/>
      <c r="DB89" s="104"/>
      <c r="DC89" s="104"/>
      <c r="DD89" s="104"/>
      <c r="DE89" s="104"/>
      <c r="DF89" s="104"/>
      <c r="DG89" s="104"/>
      <c r="DH89" s="104"/>
      <c r="DI89" s="104"/>
      <c r="DJ89" s="104"/>
      <c r="DK89" s="104"/>
      <c r="DL89" s="104"/>
      <c r="DM89" s="104"/>
      <c r="DN89" s="104"/>
      <c r="DO89" s="104"/>
      <c r="DP89" s="104"/>
      <c r="DQ89" s="104"/>
      <c r="DR89" s="104"/>
      <c r="DS89" s="104"/>
      <c r="DT89" s="104"/>
      <c r="DU89" s="104"/>
      <c r="DV89" s="104"/>
      <c r="DW89" s="104"/>
      <c r="DX89" s="104"/>
    </row>
    <row r="90" spans="1:128" ht="17" x14ac:dyDescent="0.15">
      <c r="A90" s="57"/>
      <c r="B90" s="58"/>
      <c r="C90" s="47"/>
      <c r="D90" s="47"/>
      <c r="E90" s="47"/>
      <c r="F90" s="47"/>
      <c r="G90" s="48"/>
      <c r="H90" s="47"/>
      <c r="I90" s="47"/>
      <c r="J90" s="47"/>
      <c r="K90" s="47"/>
      <c r="L90" s="48"/>
      <c r="M90" s="47"/>
      <c r="N90" s="47"/>
      <c r="O90" s="47"/>
      <c r="P90" s="47"/>
      <c r="Q90" s="48"/>
      <c r="R90" s="47"/>
      <c r="S90" s="47"/>
      <c r="T90" s="47"/>
      <c r="U90" s="47"/>
      <c r="V90" s="48"/>
      <c r="W90" s="47"/>
      <c r="X90" s="47"/>
      <c r="Y90" s="47"/>
      <c r="Z90" s="47"/>
      <c r="AA90" s="48"/>
      <c r="AB90" s="47"/>
      <c r="AC90" s="47"/>
      <c r="AD90" s="47"/>
      <c r="AE90" s="47"/>
      <c r="AF90" s="48"/>
      <c r="AG90" s="47"/>
      <c r="AH90" s="47"/>
      <c r="AI90" s="47"/>
      <c r="AJ90" s="47"/>
      <c r="AK90" s="48"/>
      <c r="AL90" s="32"/>
      <c r="AM90" s="33">
        <f t="shared" si="52"/>
        <v>0</v>
      </c>
      <c r="AN90" s="34">
        <f t="shared" si="53"/>
        <v>0</v>
      </c>
      <c r="AO90" s="35">
        <f t="shared" si="54"/>
        <v>0</v>
      </c>
      <c r="AP90" s="35">
        <f t="shared" si="55"/>
        <v>0</v>
      </c>
      <c r="AQ90" s="34">
        <f t="shared" si="56"/>
        <v>0</v>
      </c>
      <c r="AR90" s="49">
        <f t="shared" si="57"/>
        <v>0</v>
      </c>
      <c r="AS90" s="32"/>
      <c r="AT90" s="50">
        <f t="shared" si="58"/>
        <v>0</v>
      </c>
      <c r="AU90" s="51">
        <f t="shared" si="59"/>
        <v>0</v>
      </c>
      <c r="AV90" s="52">
        <f t="shared" si="60"/>
        <v>0</v>
      </c>
      <c r="AW90" s="53">
        <f t="shared" si="61"/>
        <v>0</v>
      </c>
      <c r="AX90" s="51">
        <f t="shared" si="62"/>
        <v>0</v>
      </c>
      <c r="AY90" s="40">
        <f t="shared" si="63"/>
        <v>0</v>
      </c>
      <c r="AZ90" s="41">
        <f t="shared" si="64"/>
        <v>0</v>
      </c>
      <c r="BA90" s="59"/>
      <c r="BB90" s="219">
        <f t="shared" si="65"/>
        <v>0</v>
      </c>
      <c r="BC90" s="219">
        <f t="shared" si="71"/>
        <v>0</v>
      </c>
      <c r="BD90" s="219">
        <f t="shared" si="72"/>
        <v>0</v>
      </c>
      <c r="BE90" s="59"/>
      <c r="BF90" s="33">
        <f t="shared" si="66"/>
        <v>0</v>
      </c>
      <c r="BG90" s="54">
        <f t="shared" si="67"/>
        <v>0</v>
      </c>
      <c r="BH90" s="55">
        <f t="shared" si="68"/>
        <v>0</v>
      </c>
      <c r="BI90" s="49">
        <f t="shared" si="69"/>
        <v>0</v>
      </c>
      <c r="BJ90" s="46">
        <f t="shared" si="70"/>
        <v>0</v>
      </c>
      <c r="BK90" s="59"/>
      <c r="BL90" s="59"/>
      <c r="BM90" s="59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DA90" s="117"/>
      <c r="DB90" s="104"/>
      <c r="DC90" s="104"/>
      <c r="DD90" s="104"/>
      <c r="DE90" s="104"/>
      <c r="DF90" s="104"/>
      <c r="DG90" s="104"/>
      <c r="DH90" s="104"/>
      <c r="DI90" s="104"/>
      <c r="DJ90" s="104"/>
      <c r="DK90" s="104"/>
      <c r="DL90" s="104"/>
      <c r="DM90" s="104"/>
      <c r="DN90" s="104"/>
      <c r="DO90" s="104"/>
      <c r="DP90" s="104"/>
      <c r="DQ90" s="104"/>
      <c r="DR90" s="104"/>
      <c r="DS90" s="104"/>
      <c r="DT90" s="104"/>
      <c r="DU90" s="104"/>
      <c r="DV90" s="104"/>
      <c r="DW90" s="104"/>
      <c r="DX90" s="104"/>
    </row>
    <row r="91" spans="1:128" ht="17" x14ac:dyDescent="0.15">
      <c r="A91" s="57"/>
      <c r="B91" s="58"/>
      <c r="C91" s="47"/>
      <c r="D91" s="47"/>
      <c r="E91" s="47"/>
      <c r="F91" s="47"/>
      <c r="G91" s="48"/>
      <c r="H91" s="47"/>
      <c r="I91" s="47"/>
      <c r="J91" s="47"/>
      <c r="K91" s="47"/>
      <c r="L91" s="48"/>
      <c r="M91" s="47"/>
      <c r="N91" s="47"/>
      <c r="O91" s="47"/>
      <c r="P91" s="47"/>
      <c r="Q91" s="48"/>
      <c r="R91" s="47"/>
      <c r="S91" s="47"/>
      <c r="T91" s="47"/>
      <c r="U91" s="47"/>
      <c r="V91" s="48"/>
      <c r="W91" s="47"/>
      <c r="X91" s="47"/>
      <c r="Y91" s="47"/>
      <c r="Z91" s="47"/>
      <c r="AA91" s="48"/>
      <c r="AB91" s="47"/>
      <c r="AC91" s="47"/>
      <c r="AD91" s="47"/>
      <c r="AE91" s="47"/>
      <c r="AF91" s="48"/>
      <c r="AG91" s="47"/>
      <c r="AH91" s="47"/>
      <c r="AI91" s="47"/>
      <c r="AJ91" s="47"/>
      <c r="AK91" s="48"/>
      <c r="AL91" s="32"/>
      <c r="AM91" s="33">
        <f t="shared" si="52"/>
        <v>0</v>
      </c>
      <c r="AN91" s="34">
        <f t="shared" si="53"/>
        <v>0</v>
      </c>
      <c r="AO91" s="35">
        <f t="shared" si="54"/>
        <v>0</v>
      </c>
      <c r="AP91" s="35">
        <f t="shared" si="55"/>
        <v>0</v>
      </c>
      <c r="AQ91" s="34">
        <f t="shared" si="56"/>
        <v>0</v>
      </c>
      <c r="AR91" s="49">
        <f t="shared" si="57"/>
        <v>0</v>
      </c>
      <c r="AS91" s="32"/>
      <c r="AT91" s="50">
        <f t="shared" si="58"/>
        <v>0</v>
      </c>
      <c r="AU91" s="51">
        <f t="shared" si="59"/>
        <v>0</v>
      </c>
      <c r="AV91" s="52">
        <f t="shared" si="60"/>
        <v>0</v>
      </c>
      <c r="AW91" s="53">
        <f t="shared" si="61"/>
        <v>0</v>
      </c>
      <c r="AX91" s="51">
        <f t="shared" si="62"/>
        <v>0</v>
      </c>
      <c r="AY91" s="40">
        <f t="shared" si="63"/>
        <v>0</v>
      </c>
      <c r="AZ91" s="41">
        <f t="shared" si="64"/>
        <v>0</v>
      </c>
      <c r="BA91" s="59"/>
      <c r="BB91" s="219">
        <f t="shared" si="65"/>
        <v>0</v>
      </c>
      <c r="BC91" s="219">
        <f t="shared" si="71"/>
        <v>0</v>
      </c>
      <c r="BD91" s="219">
        <f t="shared" si="72"/>
        <v>0</v>
      </c>
      <c r="BE91" s="59"/>
      <c r="BF91" s="33">
        <f t="shared" si="66"/>
        <v>0</v>
      </c>
      <c r="BG91" s="54">
        <f t="shared" si="67"/>
        <v>0</v>
      </c>
      <c r="BH91" s="55">
        <f t="shared" si="68"/>
        <v>0</v>
      </c>
      <c r="BI91" s="49">
        <f t="shared" si="69"/>
        <v>0</v>
      </c>
      <c r="BJ91" s="46">
        <f t="shared" si="70"/>
        <v>0</v>
      </c>
      <c r="BK91" s="59"/>
      <c r="BL91" s="59"/>
      <c r="BM91" s="59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DA91" s="117"/>
      <c r="DB91" s="104"/>
      <c r="DC91" s="104"/>
      <c r="DD91" s="104"/>
      <c r="DE91" s="104"/>
      <c r="DF91" s="104"/>
      <c r="DG91" s="104"/>
      <c r="DH91" s="104"/>
      <c r="DI91" s="104"/>
      <c r="DJ91" s="104"/>
      <c r="DK91" s="104"/>
      <c r="DL91" s="104"/>
      <c r="DM91" s="104"/>
      <c r="DN91" s="104"/>
      <c r="DO91" s="104"/>
      <c r="DP91" s="104"/>
      <c r="DQ91" s="104"/>
      <c r="DR91" s="104"/>
      <c r="DS91" s="104"/>
      <c r="DT91" s="104"/>
      <c r="DU91" s="104"/>
      <c r="DV91" s="104"/>
      <c r="DW91" s="104"/>
      <c r="DX91" s="104"/>
    </row>
    <row r="92" spans="1:128" ht="17" x14ac:dyDescent="0.15">
      <c r="A92" s="57"/>
      <c r="B92" s="58"/>
      <c r="C92" s="47"/>
      <c r="D92" s="47"/>
      <c r="E92" s="47"/>
      <c r="F92" s="47"/>
      <c r="G92" s="48"/>
      <c r="H92" s="47"/>
      <c r="I92" s="47"/>
      <c r="J92" s="47"/>
      <c r="K92" s="47"/>
      <c r="L92" s="48"/>
      <c r="M92" s="47"/>
      <c r="N92" s="47"/>
      <c r="O92" s="47"/>
      <c r="P92" s="47"/>
      <c r="Q92" s="48"/>
      <c r="R92" s="47"/>
      <c r="S92" s="47"/>
      <c r="T92" s="47"/>
      <c r="U92" s="47"/>
      <c r="V92" s="48"/>
      <c r="W92" s="47"/>
      <c r="X92" s="47"/>
      <c r="Y92" s="47"/>
      <c r="Z92" s="47"/>
      <c r="AA92" s="48"/>
      <c r="AB92" s="47"/>
      <c r="AC92" s="47"/>
      <c r="AD92" s="47"/>
      <c r="AE92" s="47"/>
      <c r="AF92" s="48"/>
      <c r="AG92" s="47"/>
      <c r="AH92" s="47"/>
      <c r="AI92" s="47"/>
      <c r="AJ92" s="47"/>
      <c r="AK92" s="48"/>
      <c r="AL92" s="32"/>
      <c r="AM92" s="33">
        <f t="shared" si="52"/>
        <v>0</v>
      </c>
      <c r="AN92" s="34">
        <f t="shared" si="53"/>
        <v>0</v>
      </c>
      <c r="AO92" s="35">
        <f t="shared" si="54"/>
        <v>0</v>
      </c>
      <c r="AP92" s="35">
        <f t="shared" si="55"/>
        <v>0</v>
      </c>
      <c r="AQ92" s="34">
        <f t="shared" si="56"/>
        <v>0</v>
      </c>
      <c r="AR92" s="49">
        <f t="shared" si="57"/>
        <v>0</v>
      </c>
      <c r="AS92" s="32"/>
      <c r="AT92" s="50">
        <f t="shared" si="58"/>
        <v>0</v>
      </c>
      <c r="AU92" s="51">
        <f t="shared" si="59"/>
        <v>0</v>
      </c>
      <c r="AV92" s="52">
        <f t="shared" si="60"/>
        <v>0</v>
      </c>
      <c r="AW92" s="53">
        <f t="shared" si="61"/>
        <v>0</v>
      </c>
      <c r="AX92" s="51">
        <f t="shared" si="62"/>
        <v>0</v>
      </c>
      <c r="AY92" s="40">
        <f t="shared" si="63"/>
        <v>0</v>
      </c>
      <c r="AZ92" s="41">
        <f t="shared" si="64"/>
        <v>0</v>
      </c>
      <c r="BA92" s="59"/>
      <c r="BB92" s="219">
        <f t="shared" si="65"/>
        <v>0</v>
      </c>
      <c r="BC92" s="219">
        <f t="shared" si="71"/>
        <v>0</v>
      </c>
      <c r="BD92" s="219">
        <f t="shared" si="72"/>
        <v>0</v>
      </c>
      <c r="BE92" s="59"/>
      <c r="BF92" s="33">
        <f t="shared" si="66"/>
        <v>0</v>
      </c>
      <c r="BG92" s="54">
        <f t="shared" si="67"/>
        <v>0</v>
      </c>
      <c r="BH92" s="55">
        <f t="shared" si="68"/>
        <v>0</v>
      </c>
      <c r="BI92" s="49">
        <f t="shared" si="69"/>
        <v>0</v>
      </c>
      <c r="BJ92" s="46">
        <f t="shared" si="70"/>
        <v>0</v>
      </c>
      <c r="BK92" s="59"/>
      <c r="BL92" s="59"/>
      <c r="BM92" s="59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DA92" s="117"/>
      <c r="DB92" s="104"/>
      <c r="DC92" s="104"/>
      <c r="DD92" s="104"/>
      <c r="DE92" s="104"/>
      <c r="DF92" s="104"/>
      <c r="DG92" s="104"/>
      <c r="DH92" s="104"/>
      <c r="DI92" s="104"/>
      <c r="DJ92" s="104"/>
      <c r="DK92" s="104"/>
      <c r="DL92" s="104"/>
      <c r="DM92" s="104"/>
      <c r="DN92" s="104"/>
      <c r="DO92" s="104"/>
      <c r="DP92" s="104"/>
      <c r="DQ92" s="104"/>
      <c r="DR92" s="104"/>
      <c r="DS92" s="104"/>
      <c r="DT92" s="104"/>
      <c r="DU92" s="104"/>
      <c r="DV92" s="104"/>
      <c r="DW92" s="104"/>
      <c r="DX92" s="104"/>
    </row>
    <row r="93" spans="1:128" ht="17" x14ac:dyDescent="0.15">
      <c r="A93" s="57"/>
      <c r="B93" s="58"/>
      <c r="C93" s="47"/>
      <c r="D93" s="47"/>
      <c r="E93" s="47"/>
      <c r="F93" s="47"/>
      <c r="G93" s="48"/>
      <c r="H93" s="47"/>
      <c r="I93" s="47"/>
      <c r="J93" s="47"/>
      <c r="K93" s="47"/>
      <c r="L93" s="48"/>
      <c r="M93" s="47"/>
      <c r="N93" s="47"/>
      <c r="O93" s="47"/>
      <c r="P93" s="47"/>
      <c r="Q93" s="48"/>
      <c r="R93" s="47"/>
      <c r="S93" s="47"/>
      <c r="T93" s="47"/>
      <c r="U93" s="47"/>
      <c r="V93" s="48"/>
      <c r="W93" s="47"/>
      <c r="X93" s="47"/>
      <c r="Y93" s="47"/>
      <c r="Z93" s="47"/>
      <c r="AA93" s="48"/>
      <c r="AB93" s="47"/>
      <c r="AC93" s="47"/>
      <c r="AD93" s="47"/>
      <c r="AE93" s="47"/>
      <c r="AF93" s="48"/>
      <c r="AG93" s="47"/>
      <c r="AH93" s="47"/>
      <c r="AI93" s="47"/>
      <c r="AJ93" s="47"/>
      <c r="AK93" s="48"/>
      <c r="AL93" s="32"/>
      <c r="AM93" s="33">
        <f t="shared" si="52"/>
        <v>0</v>
      </c>
      <c r="AN93" s="34">
        <f t="shared" si="53"/>
        <v>0</v>
      </c>
      <c r="AO93" s="35">
        <f t="shared" si="54"/>
        <v>0</v>
      </c>
      <c r="AP93" s="35">
        <f t="shared" si="55"/>
        <v>0</v>
      </c>
      <c r="AQ93" s="34">
        <f t="shared" si="56"/>
        <v>0</v>
      </c>
      <c r="AR93" s="49">
        <f t="shared" si="57"/>
        <v>0</v>
      </c>
      <c r="AS93" s="32"/>
      <c r="AT93" s="50">
        <f t="shared" si="58"/>
        <v>0</v>
      </c>
      <c r="AU93" s="51">
        <f t="shared" si="59"/>
        <v>0</v>
      </c>
      <c r="AV93" s="52">
        <f t="shared" si="60"/>
        <v>0</v>
      </c>
      <c r="AW93" s="53">
        <f t="shared" si="61"/>
        <v>0</v>
      </c>
      <c r="AX93" s="51">
        <f t="shared" si="62"/>
        <v>0</v>
      </c>
      <c r="AY93" s="40">
        <f t="shared" si="63"/>
        <v>0</v>
      </c>
      <c r="AZ93" s="41">
        <f t="shared" si="64"/>
        <v>0</v>
      </c>
      <c r="BA93" s="59"/>
      <c r="BB93" s="219">
        <f t="shared" si="65"/>
        <v>0</v>
      </c>
      <c r="BC93" s="219">
        <f t="shared" si="71"/>
        <v>0</v>
      </c>
      <c r="BD93" s="219">
        <f t="shared" si="72"/>
        <v>0</v>
      </c>
      <c r="BE93" s="59"/>
      <c r="BF93" s="33">
        <f t="shared" si="66"/>
        <v>0</v>
      </c>
      <c r="BG93" s="54">
        <f t="shared" si="67"/>
        <v>0</v>
      </c>
      <c r="BH93" s="55">
        <f t="shared" si="68"/>
        <v>0</v>
      </c>
      <c r="BI93" s="49">
        <f t="shared" si="69"/>
        <v>0</v>
      </c>
      <c r="BJ93" s="46">
        <f t="shared" si="70"/>
        <v>0</v>
      </c>
      <c r="BK93" s="59"/>
      <c r="BL93" s="59"/>
      <c r="BM93" s="59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DA93" s="117"/>
      <c r="DB93" s="104"/>
      <c r="DC93" s="104"/>
      <c r="DD93" s="104"/>
      <c r="DE93" s="104"/>
      <c r="DF93" s="104"/>
      <c r="DG93" s="104"/>
      <c r="DH93" s="104"/>
      <c r="DI93" s="104"/>
      <c r="DJ93" s="104"/>
      <c r="DK93" s="104"/>
      <c r="DL93" s="104"/>
      <c r="DM93" s="104"/>
      <c r="DN93" s="104"/>
      <c r="DO93" s="104"/>
      <c r="DP93" s="104"/>
      <c r="DQ93" s="104"/>
      <c r="DR93" s="104"/>
      <c r="DS93" s="104"/>
      <c r="DT93" s="104"/>
      <c r="DU93" s="104"/>
      <c r="DV93" s="104"/>
      <c r="DW93" s="104"/>
      <c r="DX93" s="104"/>
    </row>
    <row r="94" spans="1:128" ht="17" x14ac:dyDescent="0.15">
      <c r="A94" s="57"/>
      <c r="B94" s="58"/>
      <c r="C94" s="47"/>
      <c r="D94" s="47"/>
      <c r="E94" s="47"/>
      <c r="F94" s="47"/>
      <c r="G94" s="48"/>
      <c r="H94" s="47"/>
      <c r="I94" s="47"/>
      <c r="J94" s="47"/>
      <c r="K94" s="47"/>
      <c r="L94" s="48"/>
      <c r="M94" s="47"/>
      <c r="N94" s="47"/>
      <c r="O94" s="47"/>
      <c r="P94" s="47"/>
      <c r="Q94" s="48"/>
      <c r="R94" s="47"/>
      <c r="S94" s="47"/>
      <c r="T94" s="47"/>
      <c r="U94" s="47"/>
      <c r="V94" s="48"/>
      <c r="W94" s="47"/>
      <c r="X94" s="47"/>
      <c r="Y94" s="47"/>
      <c r="Z94" s="47"/>
      <c r="AA94" s="48"/>
      <c r="AB94" s="47"/>
      <c r="AC94" s="47"/>
      <c r="AD94" s="47"/>
      <c r="AE94" s="47"/>
      <c r="AF94" s="48"/>
      <c r="AG94" s="47"/>
      <c r="AH94" s="47"/>
      <c r="AI94" s="47"/>
      <c r="AJ94" s="47"/>
      <c r="AK94" s="48"/>
      <c r="AL94" s="32"/>
      <c r="AM94" s="33">
        <f t="shared" si="52"/>
        <v>0</v>
      </c>
      <c r="AN94" s="34">
        <f t="shared" si="53"/>
        <v>0</v>
      </c>
      <c r="AO94" s="35">
        <f t="shared" si="54"/>
        <v>0</v>
      </c>
      <c r="AP94" s="35">
        <f t="shared" si="55"/>
        <v>0</v>
      </c>
      <c r="AQ94" s="34">
        <f t="shared" si="56"/>
        <v>0</v>
      </c>
      <c r="AR94" s="49">
        <f t="shared" si="57"/>
        <v>0</v>
      </c>
      <c r="AS94" s="32"/>
      <c r="AT94" s="50">
        <f t="shared" si="58"/>
        <v>0</v>
      </c>
      <c r="AU94" s="51">
        <f t="shared" si="59"/>
        <v>0</v>
      </c>
      <c r="AV94" s="52">
        <f t="shared" si="60"/>
        <v>0</v>
      </c>
      <c r="AW94" s="53">
        <f t="shared" si="61"/>
        <v>0</v>
      </c>
      <c r="AX94" s="51">
        <f t="shared" si="62"/>
        <v>0</v>
      </c>
      <c r="AY94" s="40">
        <f t="shared" si="63"/>
        <v>0</v>
      </c>
      <c r="AZ94" s="41">
        <f t="shared" si="64"/>
        <v>0</v>
      </c>
      <c r="BA94" s="59"/>
      <c r="BB94" s="219">
        <f t="shared" si="65"/>
        <v>0</v>
      </c>
      <c r="BC94" s="219">
        <f t="shared" si="71"/>
        <v>0</v>
      </c>
      <c r="BD94" s="219">
        <f t="shared" si="72"/>
        <v>0</v>
      </c>
      <c r="BE94" s="59"/>
      <c r="BF94" s="33">
        <f t="shared" si="66"/>
        <v>0</v>
      </c>
      <c r="BG94" s="54">
        <f t="shared" si="67"/>
        <v>0</v>
      </c>
      <c r="BH94" s="55">
        <f t="shared" si="68"/>
        <v>0</v>
      </c>
      <c r="BI94" s="49">
        <f t="shared" si="69"/>
        <v>0</v>
      </c>
      <c r="BJ94" s="46">
        <f t="shared" si="70"/>
        <v>0</v>
      </c>
      <c r="BK94" s="59"/>
      <c r="BL94" s="59"/>
      <c r="BM94" s="59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DA94" s="117"/>
      <c r="DB94" s="104"/>
      <c r="DC94" s="104"/>
      <c r="DD94" s="104"/>
      <c r="DE94" s="104"/>
      <c r="DF94" s="104"/>
      <c r="DG94" s="104"/>
      <c r="DH94" s="104"/>
      <c r="DI94" s="104"/>
      <c r="DJ94" s="104"/>
      <c r="DK94" s="104"/>
      <c r="DL94" s="104"/>
      <c r="DM94" s="104"/>
      <c r="DN94" s="104"/>
      <c r="DO94" s="104"/>
      <c r="DP94" s="104"/>
      <c r="DQ94" s="104"/>
      <c r="DR94" s="104"/>
      <c r="DS94" s="104"/>
      <c r="DT94" s="104"/>
      <c r="DU94" s="104"/>
      <c r="DV94" s="104"/>
      <c r="DW94" s="104"/>
      <c r="DX94" s="104"/>
    </row>
    <row r="95" spans="1:128" ht="17" x14ac:dyDescent="0.15">
      <c r="A95" s="57"/>
      <c r="B95" s="58"/>
      <c r="C95" s="47"/>
      <c r="D95" s="47"/>
      <c r="E95" s="47"/>
      <c r="F95" s="47"/>
      <c r="G95" s="48"/>
      <c r="H95" s="47"/>
      <c r="I95" s="47"/>
      <c r="J95" s="47"/>
      <c r="K95" s="47"/>
      <c r="L95" s="48"/>
      <c r="M95" s="47"/>
      <c r="N95" s="47"/>
      <c r="O95" s="47"/>
      <c r="P95" s="47"/>
      <c r="Q95" s="48"/>
      <c r="R95" s="47"/>
      <c r="S95" s="47"/>
      <c r="T95" s="47"/>
      <c r="U95" s="47"/>
      <c r="V95" s="48"/>
      <c r="W95" s="47"/>
      <c r="X95" s="47"/>
      <c r="Y95" s="47"/>
      <c r="Z95" s="47"/>
      <c r="AA95" s="48"/>
      <c r="AB95" s="47"/>
      <c r="AC95" s="47"/>
      <c r="AD95" s="47"/>
      <c r="AE95" s="47"/>
      <c r="AF95" s="48"/>
      <c r="AG95" s="47"/>
      <c r="AH95" s="47"/>
      <c r="AI95" s="47"/>
      <c r="AJ95" s="47"/>
      <c r="AK95" s="48"/>
      <c r="AL95" s="32"/>
      <c r="AM95" s="33">
        <f t="shared" si="52"/>
        <v>0</v>
      </c>
      <c r="AN95" s="34">
        <f t="shared" si="53"/>
        <v>0</v>
      </c>
      <c r="AO95" s="35">
        <f t="shared" si="54"/>
        <v>0</v>
      </c>
      <c r="AP95" s="35">
        <f t="shared" si="55"/>
        <v>0</v>
      </c>
      <c r="AQ95" s="34">
        <f t="shared" si="56"/>
        <v>0</v>
      </c>
      <c r="AR95" s="49">
        <f t="shared" si="57"/>
        <v>0</v>
      </c>
      <c r="AS95" s="32"/>
      <c r="AT95" s="50">
        <f t="shared" si="58"/>
        <v>0</v>
      </c>
      <c r="AU95" s="51">
        <f t="shared" si="59"/>
        <v>0</v>
      </c>
      <c r="AV95" s="52">
        <f t="shared" si="60"/>
        <v>0</v>
      </c>
      <c r="AW95" s="53">
        <f t="shared" si="61"/>
        <v>0</v>
      </c>
      <c r="AX95" s="51">
        <f t="shared" si="62"/>
        <v>0</v>
      </c>
      <c r="AY95" s="40">
        <f t="shared" si="63"/>
        <v>0</v>
      </c>
      <c r="AZ95" s="41">
        <f t="shared" si="64"/>
        <v>0</v>
      </c>
      <c r="BA95" s="59"/>
      <c r="BB95" s="219">
        <f t="shared" si="65"/>
        <v>0</v>
      </c>
      <c r="BC95" s="219">
        <f t="shared" si="71"/>
        <v>0</v>
      </c>
      <c r="BD95" s="219">
        <f t="shared" si="72"/>
        <v>0</v>
      </c>
      <c r="BE95" s="59"/>
      <c r="BF95" s="33">
        <f t="shared" si="66"/>
        <v>0</v>
      </c>
      <c r="BG95" s="54">
        <f t="shared" si="67"/>
        <v>0</v>
      </c>
      <c r="BH95" s="55">
        <f t="shared" si="68"/>
        <v>0</v>
      </c>
      <c r="BI95" s="49">
        <f t="shared" si="69"/>
        <v>0</v>
      </c>
      <c r="BJ95" s="46">
        <f t="shared" si="70"/>
        <v>0</v>
      </c>
      <c r="BK95" s="59"/>
      <c r="BL95" s="59"/>
      <c r="BM95" s="59"/>
      <c r="BO95" s="15"/>
      <c r="BP95" s="15"/>
      <c r="CP95" s="15"/>
      <c r="CQ95" s="15"/>
      <c r="CR95" s="15"/>
      <c r="DA95" s="117"/>
      <c r="DB95" s="104"/>
      <c r="DC95" s="104"/>
      <c r="DD95" s="104"/>
      <c r="DE95" s="104"/>
      <c r="DF95" s="104"/>
      <c r="DG95" s="104"/>
      <c r="DH95" s="104"/>
      <c r="DI95" s="104"/>
      <c r="DJ95" s="104"/>
      <c r="DK95" s="104"/>
      <c r="DL95" s="104"/>
      <c r="DM95" s="104"/>
      <c r="DN95" s="104"/>
      <c r="DO95" s="104"/>
      <c r="DP95" s="104"/>
      <c r="DQ95" s="104"/>
      <c r="DR95" s="104"/>
      <c r="DS95" s="104"/>
      <c r="DT95" s="104"/>
      <c r="DU95" s="104"/>
      <c r="DV95" s="104"/>
      <c r="DW95" s="104"/>
      <c r="DX95" s="104"/>
    </row>
    <row r="96" spans="1:128" ht="18" thickBot="1" x14ac:dyDescent="0.2">
      <c r="A96" s="57"/>
      <c r="B96" s="58"/>
      <c r="C96" s="47"/>
      <c r="D96" s="47"/>
      <c r="E96" s="47"/>
      <c r="F96" s="47"/>
      <c r="G96" s="48"/>
      <c r="H96" s="47"/>
      <c r="I96" s="47"/>
      <c r="J96" s="47"/>
      <c r="K96" s="47"/>
      <c r="L96" s="48"/>
      <c r="M96" s="47"/>
      <c r="N96" s="47"/>
      <c r="O96" s="47"/>
      <c r="P96" s="47"/>
      <c r="Q96" s="48"/>
      <c r="R96" s="47"/>
      <c r="S96" s="47"/>
      <c r="T96" s="47"/>
      <c r="U96" s="47"/>
      <c r="V96" s="48"/>
      <c r="W96" s="47"/>
      <c r="X96" s="47"/>
      <c r="Y96" s="47"/>
      <c r="Z96" s="47"/>
      <c r="AA96" s="48"/>
      <c r="AB96" s="47"/>
      <c r="AC96" s="47"/>
      <c r="AD96" s="47"/>
      <c r="AE96" s="47"/>
      <c r="AF96" s="48"/>
      <c r="AG96" s="47"/>
      <c r="AH96" s="47"/>
      <c r="AI96" s="47"/>
      <c r="AJ96" s="47"/>
      <c r="AK96" s="48"/>
      <c r="AL96" s="32"/>
      <c r="AM96" s="33">
        <f t="shared" si="52"/>
        <v>0</v>
      </c>
      <c r="AN96" s="34">
        <f t="shared" si="53"/>
        <v>0</v>
      </c>
      <c r="AO96" s="35">
        <f t="shared" si="54"/>
        <v>0</v>
      </c>
      <c r="AP96" s="35">
        <f t="shared" si="55"/>
        <v>0</v>
      </c>
      <c r="AQ96" s="34">
        <f t="shared" si="56"/>
        <v>0</v>
      </c>
      <c r="AR96" s="49">
        <f t="shared" si="57"/>
        <v>0</v>
      </c>
      <c r="AS96" s="32"/>
      <c r="AT96" s="50">
        <f t="shared" si="58"/>
        <v>0</v>
      </c>
      <c r="AU96" s="61">
        <f t="shared" si="59"/>
        <v>0</v>
      </c>
      <c r="AV96" s="62">
        <f t="shared" si="60"/>
        <v>0</v>
      </c>
      <c r="AW96" s="63">
        <f t="shared" si="61"/>
        <v>0</v>
      </c>
      <c r="AX96" s="61">
        <f t="shared" si="62"/>
        <v>0</v>
      </c>
      <c r="AY96" s="40">
        <f t="shared" si="63"/>
        <v>0</v>
      </c>
      <c r="AZ96" s="41">
        <f t="shared" si="64"/>
        <v>0</v>
      </c>
      <c r="BA96" s="59"/>
      <c r="BB96" s="220">
        <f t="shared" si="65"/>
        <v>0</v>
      </c>
      <c r="BC96" s="220">
        <f t="shared" si="71"/>
        <v>0</v>
      </c>
      <c r="BD96" s="220">
        <f t="shared" si="72"/>
        <v>0</v>
      </c>
      <c r="BE96" s="59"/>
      <c r="BF96" s="33">
        <f t="shared" si="66"/>
        <v>0</v>
      </c>
      <c r="BG96" s="54">
        <f t="shared" si="67"/>
        <v>0</v>
      </c>
      <c r="BH96" s="55">
        <f t="shared" si="68"/>
        <v>0</v>
      </c>
      <c r="BI96" s="49">
        <f t="shared" si="69"/>
        <v>0</v>
      </c>
      <c r="BJ96" s="46">
        <f t="shared" si="70"/>
        <v>0</v>
      </c>
      <c r="BK96" s="59"/>
      <c r="BL96" s="59"/>
      <c r="BM96" s="59"/>
      <c r="BO96" s="15"/>
      <c r="BP96" s="15"/>
      <c r="CP96" s="15"/>
      <c r="CQ96" s="15"/>
      <c r="CR96" s="15"/>
      <c r="DA96" s="117"/>
      <c r="DB96" s="104"/>
      <c r="DC96" s="104"/>
      <c r="DD96" s="104"/>
      <c r="DE96" s="104"/>
      <c r="DF96" s="104"/>
      <c r="DG96" s="104"/>
      <c r="DH96" s="104"/>
      <c r="DI96" s="104"/>
      <c r="DJ96" s="104"/>
      <c r="DK96" s="104"/>
      <c r="DL96" s="104"/>
      <c r="DM96" s="104"/>
      <c r="DN96" s="104"/>
      <c r="DO96" s="104"/>
      <c r="DP96" s="104"/>
      <c r="DQ96" s="104"/>
      <c r="DR96" s="104"/>
      <c r="DS96" s="104"/>
      <c r="DT96" s="104"/>
      <c r="DU96" s="104"/>
      <c r="DV96" s="104"/>
      <c r="DW96" s="104"/>
      <c r="DX96" s="104"/>
    </row>
    <row r="97" spans="1:128" ht="18" thickBot="1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F97" s="32"/>
      <c r="BG97" s="32"/>
      <c r="BH97" s="32"/>
      <c r="BI97" s="32"/>
      <c r="BJ97" s="32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1"/>
      <c r="CQ97" s="81"/>
      <c r="CR97" s="81"/>
      <c r="CS97" s="80"/>
      <c r="CT97" s="80"/>
      <c r="CU97" s="80"/>
      <c r="CV97" s="80"/>
      <c r="CW97" s="80"/>
      <c r="CX97" s="80"/>
      <c r="CY97" s="80"/>
      <c r="DA97" s="117"/>
      <c r="DB97" s="104"/>
      <c r="DC97" s="104"/>
      <c r="DD97" s="104"/>
      <c r="DE97" s="104"/>
      <c r="DF97" s="104"/>
      <c r="DG97" s="104"/>
      <c r="DH97" s="104"/>
      <c r="DI97" s="104"/>
      <c r="DJ97" s="104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4"/>
      <c r="DV97" s="104"/>
      <c r="DW97" s="104"/>
      <c r="DX97" s="104"/>
    </row>
    <row r="98" spans="1:128" ht="12" customHeight="1" thickTop="1" thickBot="1" x14ac:dyDescent="0.2">
      <c r="A98" s="64" t="s">
        <v>18</v>
      </c>
      <c r="B98" s="65"/>
      <c r="C98" s="66">
        <f t="shared" ref="C98:AK98" si="73">COUNTIF(C7:C96,"oui")+COUNTIF(C7:C96,"G")</f>
        <v>0</v>
      </c>
      <c r="D98" s="66">
        <f t="shared" si="73"/>
        <v>0</v>
      </c>
      <c r="E98" s="66">
        <f t="shared" si="73"/>
        <v>0</v>
      </c>
      <c r="F98" s="66">
        <f t="shared" si="73"/>
        <v>0</v>
      </c>
      <c r="G98" s="66">
        <f t="shared" si="73"/>
        <v>0</v>
      </c>
      <c r="H98" s="66">
        <f t="shared" si="73"/>
        <v>0</v>
      </c>
      <c r="I98" s="66">
        <f t="shared" si="73"/>
        <v>0</v>
      </c>
      <c r="J98" s="66">
        <f t="shared" si="73"/>
        <v>0</v>
      </c>
      <c r="K98" s="66">
        <f t="shared" si="73"/>
        <v>0</v>
      </c>
      <c r="L98" s="66">
        <f t="shared" si="73"/>
        <v>0</v>
      </c>
      <c r="M98" s="66">
        <f t="shared" si="73"/>
        <v>0</v>
      </c>
      <c r="N98" s="66">
        <f t="shared" si="73"/>
        <v>0</v>
      </c>
      <c r="O98" s="66">
        <f t="shared" si="73"/>
        <v>0</v>
      </c>
      <c r="P98" s="66">
        <f t="shared" si="73"/>
        <v>0</v>
      </c>
      <c r="Q98" s="66">
        <f t="shared" si="73"/>
        <v>0</v>
      </c>
      <c r="R98" s="66">
        <f t="shared" si="73"/>
        <v>0</v>
      </c>
      <c r="S98" s="66">
        <f t="shared" si="73"/>
        <v>0</v>
      </c>
      <c r="T98" s="66">
        <f t="shared" si="73"/>
        <v>0</v>
      </c>
      <c r="U98" s="66">
        <f t="shared" si="73"/>
        <v>0</v>
      </c>
      <c r="V98" s="66">
        <f t="shared" si="73"/>
        <v>0</v>
      </c>
      <c r="W98" s="67">
        <f t="shared" si="73"/>
        <v>0</v>
      </c>
      <c r="X98" s="68">
        <f t="shared" si="73"/>
        <v>0</v>
      </c>
      <c r="Y98" s="68">
        <f t="shared" si="73"/>
        <v>0</v>
      </c>
      <c r="Z98" s="68">
        <f t="shared" si="73"/>
        <v>0</v>
      </c>
      <c r="AA98" s="68">
        <f t="shared" si="73"/>
        <v>0</v>
      </c>
      <c r="AB98" s="68">
        <f t="shared" si="73"/>
        <v>0</v>
      </c>
      <c r="AC98" s="68">
        <f t="shared" si="73"/>
        <v>0</v>
      </c>
      <c r="AD98" s="68">
        <f t="shared" si="73"/>
        <v>0</v>
      </c>
      <c r="AE98" s="68">
        <f t="shared" si="73"/>
        <v>0</v>
      </c>
      <c r="AF98" s="68">
        <f t="shared" si="73"/>
        <v>0</v>
      </c>
      <c r="AG98" s="68">
        <f t="shared" si="73"/>
        <v>0</v>
      </c>
      <c r="AH98" s="68">
        <f t="shared" si="73"/>
        <v>0</v>
      </c>
      <c r="AI98" s="68">
        <f t="shared" si="73"/>
        <v>0</v>
      </c>
      <c r="AJ98" s="68">
        <f t="shared" si="73"/>
        <v>0</v>
      </c>
      <c r="AK98" s="69">
        <f t="shared" si="73"/>
        <v>0</v>
      </c>
      <c r="AL98" s="32"/>
      <c r="AM98" s="70">
        <f t="shared" ref="AM98:AR98" si="74">SUM(AM7:AM96)</f>
        <v>0</v>
      </c>
      <c r="AN98" s="71">
        <f t="shared" si="74"/>
        <v>0</v>
      </c>
      <c r="AO98" s="71">
        <f t="shared" si="74"/>
        <v>9</v>
      </c>
      <c r="AP98" s="71">
        <f t="shared" si="74"/>
        <v>29</v>
      </c>
      <c r="AQ98" s="71">
        <f t="shared" si="74"/>
        <v>0</v>
      </c>
      <c r="AR98" s="72">
        <f t="shared" si="74"/>
        <v>38</v>
      </c>
      <c r="AS98" s="32"/>
      <c r="AT98" s="68">
        <f>SUM(AT7:AT96)</f>
        <v>9</v>
      </c>
      <c r="AU98" s="68">
        <f>SUM(AU7:AU96)</f>
        <v>0</v>
      </c>
      <c r="AV98" s="68">
        <f>SUM(AV7:AV96)</f>
        <v>9</v>
      </c>
      <c r="AW98" s="68">
        <f t="shared" ref="AW98:AX98" si="75">SUM(AW7:AW96)</f>
        <v>21</v>
      </c>
      <c r="AX98" s="68">
        <f t="shared" si="75"/>
        <v>8</v>
      </c>
      <c r="AY98" s="68">
        <f>SUM(AY7:AY96)</f>
        <v>29</v>
      </c>
      <c r="AZ98" s="32"/>
      <c r="BB98" s="68">
        <f t="shared" ref="BB98:BD98" si="76">SUM(BB7:BB96)</f>
        <v>35</v>
      </c>
      <c r="BC98" s="68">
        <f t="shared" si="76"/>
        <v>30</v>
      </c>
      <c r="BD98" s="68">
        <f t="shared" si="76"/>
        <v>8</v>
      </c>
      <c r="BF98" s="68">
        <f>SUM(BF7:BF96)</f>
        <v>0</v>
      </c>
      <c r="BG98" s="68">
        <f>SUM(BG7:BG96)</f>
        <v>0</v>
      </c>
      <c r="BH98" s="68">
        <f>SUM(BH7:BH96)</f>
        <v>0</v>
      </c>
      <c r="BI98" s="69">
        <f>SUM(BI7:BI96)</f>
        <v>0</v>
      </c>
      <c r="BJ98" s="32">
        <f>SUM(BJ7:BJ96)</f>
        <v>0</v>
      </c>
      <c r="DA98" s="117"/>
      <c r="DB98" s="104"/>
      <c r="DC98" s="104"/>
      <c r="DD98" s="104"/>
      <c r="DE98" s="104"/>
      <c r="DF98" s="104"/>
      <c r="DG98" s="104"/>
      <c r="DH98" s="104"/>
      <c r="DI98" s="104"/>
      <c r="DJ98" s="104"/>
      <c r="DK98" s="104"/>
      <c r="DL98" s="104"/>
      <c r="DM98" s="104"/>
      <c r="DN98" s="104"/>
      <c r="DO98" s="104"/>
      <c r="DP98" s="104"/>
      <c r="DQ98" s="104"/>
      <c r="DR98" s="104"/>
      <c r="DS98" s="104"/>
      <c r="DT98" s="104"/>
      <c r="DU98" s="104"/>
      <c r="DV98" s="104"/>
      <c r="DW98" s="104"/>
      <c r="DX98" s="104"/>
    </row>
    <row r="99" spans="1:128" s="80" customFormat="1" ht="12" customHeight="1" thickTop="1" x14ac:dyDescent="0.15">
      <c r="A99" s="73" t="s">
        <v>21</v>
      </c>
      <c r="B99" s="74"/>
      <c r="C99" s="75"/>
      <c r="D99" s="76"/>
      <c r="E99" s="76">
        <f>IF((29-E101)&gt;3,3,IF((29-E101)&lt;1,1,29-E101))</f>
        <v>1</v>
      </c>
      <c r="F99" s="76">
        <f>IF((22-F101)&gt;5,5,IF((22-F101)&lt;3,3,22-F101))</f>
        <v>4</v>
      </c>
      <c r="G99" s="76"/>
      <c r="H99" s="75"/>
      <c r="I99" s="76"/>
      <c r="J99" s="76">
        <f>IF((29-J101)&gt;3,3,IF((29-J101)&lt;1,1,29-J101))</f>
        <v>1</v>
      </c>
      <c r="K99" s="76">
        <f>IF((22-K101)&gt;5,5,IF((22-K101)&lt;3,3,22-K101))</f>
        <v>4</v>
      </c>
      <c r="L99" s="76"/>
      <c r="M99" s="75"/>
      <c r="N99" s="76"/>
      <c r="O99" s="76">
        <f>IF((29-O101)&gt;3,3,IF((29-O101)&lt;1,1,29-O101))</f>
        <v>1</v>
      </c>
      <c r="P99" s="76">
        <f>IF((22-P101)&gt;5,5,IF((22-P101)&lt;3,3,22-P101))</f>
        <v>5</v>
      </c>
      <c r="Q99" s="76"/>
      <c r="R99" s="75"/>
      <c r="S99" s="76"/>
      <c r="T99" s="76">
        <f>IF((29-T101)&gt;3,3,IF((29-T101)&lt;1,1,29-T101))</f>
        <v>1</v>
      </c>
      <c r="U99" s="76">
        <f>IF((22-U101)&gt;5,5,IF((22-U101)&lt;3,3,22-U101))</f>
        <v>4</v>
      </c>
      <c r="V99" s="76"/>
      <c r="W99" s="77"/>
      <c r="X99" s="78"/>
      <c r="Y99" s="76">
        <f>IF((29-Y101)&gt;3,3,IF((29-Y101)&lt;1,1,29-Y101))</f>
        <v>1</v>
      </c>
      <c r="Z99" s="76">
        <f>IF((22-Z101)&gt;5,5,IF((22-Z101)&lt;3,3,22-Z101))</f>
        <v>4</v>
      </c>
      <c r="AA99" s="78"/>
      <c r="AB99" s="77"/>
      <c r="AC99" s="78"/>
      <c r="AD99" s="76">
        <f>IF((29-AD101)&gt;3,3,IF((29-AD101)&lt;1,1,29-AD101))</f>
        <v>2</v>
      </c>
      <c r="AE99" s="76">
        <f>IF((22-AE101)&gt;5,5,IF((22-AE101)&lt;3,3,22-AE101))</f>
        <v>4</v>
      </c>
      <c r="AF99" s="78"/>
      <c r="AG99" s="77"/>
      <c r="AH99" s="78"/>
      <c r="AI99" s="76">
        <f>IF((29-AI101)&gt;3,3,IF((29-AI101)&lt;1,1,29-AI101))</f>
        <v>2</v>
      </c>
      <c r="AJ99" s="76">
        <f>IF((22-AJ101)&gt;5,5,IF((22-AJ101)&lt;3,3,22-AJ101))</f>
        <v>4</v>
      </c>
      <c r="AK99" s="78"/>
      <c r="AL99" s="79"/>
      <c r="AM99" s="77"/>
      <c r="AN99" s="77"/>
      <c r="AO99" s="77"/>
      <c r="AP99" s="77"/>
      <c r="AQ99" s="77"/>
      <c r="AR99" s="77"/>
      <c r="AS99" s="79"/>
      <c r="AT99" s="77"/>
      <c r="AU99" s="77"/>
      <c r="AV99" s="77"/>
      <c r="AW99" s="77"/>
      <c r="AX99" s="77"/>
      <c r="AY99" s="77"/>
      <c r="AZ99" s="79">
        <v>1</v>
      </c>
      <c r="BF99" s="77"/>
      <c r="BG99" s="77"/>
      <c r="BH99" s="77"/>
      <c r="BI99" s="77"/>
      <c r="BJ99" s="79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  <c r="CS99" s="90"/>
      <c r="CT99" s="90"/>
      <c r="CU99" s="90"/>
      <c r="CV99" s="90"/>
      <c r="CW99" s="90"/>
      <c r="CX99" s="90"/>
      <c r="CY99" s="90"/>
      <c r="DA99" s="117"/>
      <c r="DB99" s="104"/>
      <c r="DC99" s="104"/>
      <c r="DD99" s="104"/>
      <c r="DE99" s="104"/>
      <c r="DF99" s="104"/>
      <c r="DG99" s="104"/>
      <c r="DH99" s="104"/>
      <c r="DI99" s="104"/>
      <c r="DJ99" s="104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4"/>
      <c r="DV99" s="104"/>
      <c r="DW99" s="104"/>
      <c r="DX99" s="104"/>
    </row>
    <row r="100" spans="1:128" ht="12" customHeight="1" x14ac:dyDescent="0.15">
      <c r="A100" s="82" t="s">
        <v>5</v>
      </c>
      <c r="B100" s="83"/>
      <c r="C100" s="84">
        <f t="shared" ref="C100:AK100" si="77">COUNTIF(C7:C96,"R")+COUNTIF(C7:C96,"G")</f>
        <v>0</v>
      </c>
      <c r="D100" s="85">
        <f t="shared" si="77"/>
        <v>0</v>
      </c>
      <c r="E100" s="85">
        <f>COUNTIF(E7:E96,"R")+COUNTIF(E7:E96,"G")+COUNTIF(E7:E96,"v1")+COUNTIF(E7:E96,"v2")+COUNTIF(E7:E96,"v3")+COUNTIF(E7:E96,"F1")+COUNTIF(E7:E96,"f2")</f>
        <v>1</v>
      </c>
      <c r="F100" s="85">
        <f>COUNTIF(F7:F96,"R")+COUNTIF(F7:F96,"G")+COUNTIF(F7:F96,"v1")+COUNTIF(F7:F96,"v2")+COUNTIF(F7:F96,"v3")+COUNTIF(F7:F96,"F1")+COUNTIF(F7:F96,"f2")</f>
        <v>4</v>
      </c>
      <c r="G100" s="86">
        <f t="shared" si="77"/>
        <v>0</v>
      </c>
      <c r="H100" s="84">
        <f t="shared" si="77"/>
        <v>0</v>
      </c>
      <c r="I100" s="85">
        <f t="shared" si="77"/>
        <v>0</v>
      </c>
      <c r="J100" s="85">
        <f>COUNTIF(J7:J96,"R")+COUNTIF(J7:J96,"G")+COUNTIF(J7:J96,"v1")+COUNTIF(J7:J96,"v2")+COUNTIF(J7:J96,"v3")+COUNTIF(J7:J96,"F1")+COUNTIF(J7:J96,"f2")</f>
        <v>1</v>
      </c>
      <c r="K100" s="85">
        <f>COUNTIF(K7:K96,"R")+COUNTIF(K7:K96,"G")+COUNTIF(K7:K96,"v1")+COUNTIF(K7:K96,"v2")+COUNTIF(K7:K96,"v3")+COUNTIF(K7:K96,"F1")+COUNTIF(K7:K96,"f2")</f>
        <v>4</v>
      </c>
      <c r="L100" s="86">
        <f t="shared" si="77"/>
        <v>0</v>
      </c>
      <c r="M100" s="84">
        <f t="shared" si="77"/>
        <v>0</v>
      </c>
      <c r="N100" s="85">
        <f t="shared" si="77"/>
        <v>0</v>
      </c>
      <c r="O100" s="85">
        <f>COUNTIF(O7:O96,"R")+COUNTIF(O7:O96,"G")+COUNTIF(O7:O96,"v1")+COUNTIF(O7:O96,"v2")+COUNTIF(O7:O96,"v3")+COUNTIF(O7:O96,"F1")+COUNTIF(O7:O96,"f2")</f>
        <v>1</v>
      </c>
      <c r="P100" s="85">
        <f>COUNTIF(P7:P96,"R")+COUNTIF(P7:P96,"G")+COUNTIF(P7:P96,"v1")+COUNTIF(P7:P96,"v2")+COUNTIF(P7:P96,"v3")+COUNTIF(P7:P96,"F1")+COUNTIF(P7:P96,"f2")</f>
        <v>5</v>
      </c>
      <c r="Q100" s="86">
        <f t="shared" si="77"/>
        <v>0</v>
      </c>
      <c r="R100" s="84">
        <f t="shared" si="77"/>
        <v>0</v>
      </c>
      <c r="S100" s="85">
        <f t="shared" si="77"/>
        <v>0</v>
      </c>
      <c r="T100" s="85">
        <f>COUNTIF(T7:T96,"R")+COUNTIF(T7:T96,"G")+COUNTIF(T7:T96,"v1")+COUNTIF(T7:T96,"v2")+COUNTIF(T7:T96,"v3")+COUNTIF(T7:T96,"F1")+COUNTIF(T7:T96,"f2")</f>
        <v>1</v>
      </c>
      <c r="U100" s="85">
        <f>COUNTIF(U7:U96,"R")+COUNTIF(U7:U96,"G")+COUNTIF(U7:U96,"v1")+COUNTIF(U7:U96,"v2")+COUNTIF(U7:U96,"v3")+COUNTIF(U7:U96,"F1")+COUNTIF(U7:U96,"f2")</f>
        <v>4</v>
      </c>
      <c r="V100" s="86">
        <f t="shared" si="77"/>
        <v>0</v>
      </c>
      <c r="W100" s="84">
        <f t="shared" si="77"/>
        <v>0</v>
      </c>
      <c r="X100" s="85">
        <f t="shared" si="77"/>
        <v>0</v>
      </c>
      <c r="Y100" s="85">
        <f>COUNTIF(Y7:Y96,"R")+COUNTIF(Y7:Y96,"G")+COUNTIF(Y7:Y96,"v1")+COUNTIF(Y7:Y96,"v2")+COUNTIF(Y7:Y96,"v3")+COUNTIF(Y7:Y96,"F1")+COUNTIF(Y7:Y96,"f2")</f>
        <v>1</v>
      </c>
      <c r="Z100" s="85">
        <f>COUNTIF(Z7:Z96,"R")+COUNTIF(Z7:Z96,"G")+COUNTIF(Z7:Z96,"v1")+COUNTIF(Z7:Z96,"v2")+COUNTIF(Z7:Z96,"v3")+COUNTIF(Z7:Z96,"F1")+COUNTIF(Z7:Z96,"f2")</f>
        <v>4</v>
      </c>
      <c r="AA100" s="86">
        <f t="shared" si="77"/>
        <v>0</v>
      </c>
      <c r="AB100" s="84">
        <f t="shared" si="77"/>
        <v>0</v>
      </c>
      <c r="AC100" s="85">
        <f t="shared" si="77"/>
        <v>0</v>
      </c>
      <c r="AD100" s="85">
        <f>COUNTIF(AD7:AD96,"R")+COUNTIF(AD7:AD96,"G")+COUNTIF(AD7:AD96,"v1")+COUNTIF(AD7:AD96,"v2")+COUNTIF(AD7:AD96,"v3")+COUNTIF(AD7:AD96,"F1")+COUNTIF(AD7:AD96,"f2")</f>
        <v>2</v>
      </c>
      <c r="AE100" s="85">
        <f>COUNTIF(AE7:AE96,"R")+COUNTIF(AE7:AE96,"G")+COUNTIF(AE7:AE96,"v1")+COUNTIF(AE7:AE96,"v2")+COUNTIF(AE7:AE96,"v3")+COUNTIF(AE7:AE96,"F1")+COUNTIF(AE7:AE96,"f2")</f>
        <v>4</v>
      </c>
      <c r="AF100" s="86">
        <f t="shared" si="77"/>
        <v>0</v>
      </c>
      <c r="AG100" s="84">
        <f t="shared" si="77"/>
        <v>0</v>
      </c>
      <c r="AH100" s="85">
        <f t="shared" si="77"/>
        <v>0</v>
      </c>
      <c r="AI100" s="85">
        <f>COUNTIF(AI7:AI96,"R")+COUNTIF(AI7:AI96,"G")+COUNTIF(AI7:AI96,"v1")+COUNTIF(AI7:AI96,"v2")+COUNTIF(AI7:AI96,"v3")+COUNTIF(AI7:AI96,"F1")+COUNTIF(AI7:AI96,"f2")</f>
        <v>2</v>
      </c>
      <c r="AJ100" s="85">
        <f>COUNTIF(AJ7:AJ96,"R")+COUNTIF(AJ7:AJ96,"G")+COUNTIF(AJ7:AJ96,"v1")+COUNTIF(AJ7:AJ96,"v2")+COUNTIF(AJ7:AJ96,"v3")+COUNTIF(AJ7:AJ96,"F1")+COUNTIF(AJ7:AJ96,"f2")</f>
        <v>4</v>
      </c>
      <c r="AK100" s="86">
        <f t="shared" si="77"/>
        <v>0</v>
      </c>
      <c r="AL100" s="87"/>
      <c r="AM100" s="87"/>
      <c r="DA100" s="117"/>
      <c r="DB100" s="104"/>
      <c r="DC100" s="104"/>
      <c r="DD100" s="104"/>
      <c r="DE100" s="104"/>
      <c r="DF100" s="104"/>
      <c r="DG100" s="104"/>
      <c r="DH100" s="104"/>
      <c r="DI100" s="104"/>
      <c r="DJ100" s="104"/>
      <c r="DK100" s="104"/>
      <c r="DL100" s="104"/>
      <c r="DM100" s="104"/>
      <c r="DN100" s="104"/>
      <c r="DO100" s="104"/>
      <c r="DP100" s="104"/>
      <c r="DQ100" s="104"/>
      <c r="DR100" s="104"/>
      <c r="DS100" s="104"/>
      <c r="DT100" s="104"/>
      <c r="DU100" s="104"/>
      <c r="DV100" s="104"/>
      <c r="DW100" s="104"/>
      <c r="DX100" s="104"/>
    </row>
    <row r="101" spans="1:128" s="90" customFormat="1" ht="15" customHeight="1" x14ac:dyDescent="0.15">
      <c r="A101" s="88" t="s">
        <v>22</v>
      </c>
      <c r="B101" s="89"/>
      <c r="C101" s="89"/>
      <c r="D101" s="89"/>
      <c r="E101" s="89">
        <v>28</v>
      </c>
      <c r="F101" s="89">
        <v>18</v>
      </c>
      <c r="G101" s="89"/>
      <c r="H101" s="89"/>
      <c r="I101" s="89"/>
      <c r="J101" s="89">
        <v>29</v>
      </c>
      <c r="K101" s="89">
        <v>18</v>
      </c>
      <c r="L101" s="89"/>
      <c r="M101" s="89"/>
      <c r="N101" s="89"/>
      <c r="O101" s="89">
        <v>28</v>
      </c>
      <c r="P101" s="89">
        <v>17</v>
      </c>
      <c r="Q101" s="89"/>
      <c r="R101" s="89"/>
      <c r="S101" s="89"/>
      <c r="T101" s="89">
        <v>29</v>
      </c>
      <c r="U101" s="89">
        <v>18</v>
      </c>
      <c r="V101" s="89"/>
      <c r="W101" s="89"/>
      <c r="X101" s="89"/>
      <c r="Y101" s="89">
        <v>29</v>
      </c>
      <c r="Z101" s="89">
        <v>18</v>
      </c>
      <c r="AA101" s="89"/>
      <c r="AB101" s="89"/>
      <c r="AC101" s="89"/>
      <c r="AD101" s="89">
        <v>27</v>
      </c>
      <c r="AE101" s="89">
        <v>18</v>
      </c>
      <c r="AF101" s="89"/>
      <c r="AG101" s="89"/>
      <c r="AH101" s="89"/>
      <c r="AI101" s="89">
        <v>27</v>
      </c>
      <c r="AJ101" s="89">
        <v>18</v>
      </c>
      <c r="AK101" s="89"/>
      <c r="BQ101" s="182"/>
      <c r="BR101" s="182"/>
      <c r="BS101" s="182"/>
      <c r="BT101" s="182"/>
      <c r="BU101" s="182"/>
      <c r="BV101" s="182"/>
      <c r="BW101" s="182"/>
      <c r="BX101" s="182"/>
      <c r="BY101" s="182"/>
      <c r="BZ101" s="182"/>
      <c r="CA101" s="182"/>
      <c r="CB101" s="182"/>
      <c r="CC101" s="182"/>
      <c r="CD101" s="182"/>
      <c r="CE101" s="182"/>
      <c r="CF101" s="182"/>
      <c r="CG101" s="182"/>
      <c r="CH101" s="182"/>
      <c r="CI101" s="182"/>
      <c r="CJ101" s="182"/>
      <c r="CK101" s="182"/>
      <c r="CL101" s="182"/>
      <c r="CM101" s="182"/>
      <c r="CN101" s="182"/>
      <c r="CO101" s="182"/>
      <c r="CP101" s="182"/>
      <c r="CQ101" s="182"/>
      <c r="CR101" s="182"/>
      <c r="CS101" s="182"/>
      <c r="CT101" s="182"/>
      <c r="CU101" s="182"/>
      <c r="CV101" s="182"/>
      <c r="CW101" s="182"/>
      <c r="CX101" s="182"/>
      <c r="CY101" s="182"/>
      <c r="DA101" s="117"/>
      <c r="DB101" s="104"/>
      <c r="DC101" s="104"/>
      <c r="DD101" s="104"/>
      <c r="DE101" s="104"/>
      <c r="DF101" s="104"/>
      <c r="DG101" s="104"/>
      <c r="DH101" s="104"/>
      <c r="DI101" s="104"/>
      <c r="DJ101" s="104"/>
      <c r="DK101" s="104"/>
      <c r="DL101" s="104"/>
      <c r="DM101" s="104"/>
      <c r="DN101" s="104"/>
      <c r="DO101" s="104"/>
      <c r="DP101" s="104"/>
      <c r="DQ101" s="104"/>
      <c r="DR101" s="104"/>
      <c r="DS101" s="104"/>
      <c r="DT101" s="104"/>
      <c r="DU101" s="104"/>
      <c r="DV101" s="104"/>
      <c r="DW101" s="104"/>
      <c r="DX101" s="104"/>
    </row>
    <row r="102" spans="1:128" ht="15" customHeight="1" x14ac:dyDescent="0.15">
      <c r="C102" s="182" t="str">
        <f>IF(COUNTIF(C7:C96,"BT")+COUNTIF(C7:C96,"BR")=2,"ok","")</f>
        <v/>
      </c>
      <c r="D102" s="182" t="str">
        <f>IF(COUNTIF(D7:D96,"BT")+COUNTIF(D7:D96,"BR")=2,"ok","")</f>
        <v/>
      </c>
      <c r="E102" s="182" t="str">
        <f>IF(E99=E100,"ok","")</f>
        <v>ok</v>
      </c>
      <c r="F102" s="182" t="str">
        <f>IF(F99=F100,"ok","")</f>
        <v>ok</v>
      </c>
      <c r="H102" s="182" t="str">
        <f>IF(COUNTIF(H7:H96,"BT")+COUNTIF(H7:H96,"BR")=2,"ok","")</f>
        <v/>
      </c>
      <c r="I102" s="182" t="str">
        <f>IF(COUNTIF(I7:I96,"BT")+COUNTIF(I7:I96,"BR")=2,"ok","")</f>
        <v/>
      </c>
      <c r="J102" s="182" t="str">
        <f>IF(J99=J100,"ok","")</f>
        <v>ok</v>
      </c>
      <c r="K102" s="182" t="str">
        <f>IF(K99=K100,"ok","")</f>
        <v>ok</v>
      </c>
      <c r="M102" s="182" t="str">
        <f>IF(COUNTIF(M7:M96,"BT")+COUNTIF(M7:M96,"BR")=2,"ok","")</f>
        <v/>
      </c>
      <c r="N102" s="182" t="str">
        <f>IF(COUNTIF(N7:N96,"BT")+COUNTIF(N7:N96,"BR")=2,"ok","")</f>
        <v/>
      </c>
      <c r="O102" s="182" t="str">
        <f>IF(O99=O100,"ok","")</f>
        <v>ok</v>
      </c>
      <c r="P102" s="182" t="str">
        <f>IF(P99=P100,"ok","")</f>
        <v>ok</v>
      </c>
      <c r="R102" s="182" t="str">
        <f>IF(COUNTIF(R7:R96,"BT")+COUNTIF(R7:R96,"BR")=2,"ok","")</f>
        <v/>
      </c>
      <c r="S102" s="182" t="str">
        <f>IF(COUNTIF(S7:S96,"BT")+COUNTIF(S7:S96,"BR")=2,"ok","")</f>
        <v/>
      </c>
      <c r="T102" s="182" t="str">
        <f>IF(T99=T100,"ok","")</f>
        <v>ok</v>
      </c>
      <c r="U102" s="182" t="str">
        <f>IF(U99=U100,"ok","")</f>
        <v>ok</v>
      </c>
      <c r="W102" s="182" t="str">
        <f>IF(COUNTIF(W7:W96,"BT")+COUNTIF(W7:W96,"BR")=2,"ok","")</f>
        <v/>
      </c>
      <c r="X102" s="182" t="str">
        <f>IF(COUNTIF(X7:X96,"BT")+COUNTIF(X7:X96,"BR")=2,"ok","")</f>
        <v/>
      </c>
      <c r="Y102" s="182" t="str">
        <f>IF(Y99=Y100,"ok","")</f>
        <v>ok</v>
      </c>
      <c r="Z102" s="182" t="str">
        <f>IF(Z99=Z100,"ok","")</f>
        <v>ok</v>
      </c>
      <c r="AD102" s="182" t="str">
        <f>IF(AD99=AD100,"ok","")</f>
        <v>ok</v>
      </c>
      <c r="AE102" s="182" t="str">
        <f>IF(AE99=AE100,"ok","")</f>
        <v>ok</v>
      </c>
      <c r="AI102" s="182" t="str">
        <f>IF(AI99=AI100,"ok","")</f>
        <v>ok</v>
      </c>
      <c r="AJ102" s="182" t="str">
        <f>IF(AJ99=AJ100,"ok","")</f>
        <v>ok</v>
      </c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  <c r="CS102" s="90"/>
      <c r="CT102" s="90"/>
      <c r="CU102" s="90"/>
      <c r="CV102" s="90"/>
      <c r="CW102" s="90"/>
      <c r="CX102" s="90"/>
      <c r="CY102" s="90"/>
      <c r="DA102" s="117"/>
      <c r="DB102" s="104"/>
      <c r="DC102" s="104"/>
      <c r="DD102" s="104"/>
      <c r="DE102" s="104"/>
      <c r="DF102" s="104"/>
      <c r="DG102" s="104"/>
      <c r="DH102" s="104"/>
      <c r="DI102" s="104"/>
      <c r="DJ102" s="104"/>
      <c r="DK102" s="104"/>
      <c r="DL102" s="104"/>
      <c r="DM102" s="104"/>
      <c r="DN102" s="104"/>
      <c r="DO102" s="104"/>
      <c r="DP102" s="104"/>
      <c r="DQ102" s="104"/>
      <c r="DR102" s="104"/>
      <c r="DS102" s="104"/>
      <c r="DT102" s="104"/>
      <c r="DU102" s="104"/>
      <c r="DV102" s="104"/>
      <c r="DW102" s="104"/>
      <c r="DX102" s="104"/>
    </row>
    <row r="103" spans="1:128" ht="15" customHeight="1" x14ac:dyDescent="0.15"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  <c r="CS103" s="90"/>
      <c r="CT103" s="90"/>
      <c r="CU103" s="90"/>
      <c r="CV103" s="90"/>
      <c r="CW103" s="90"/>
      <c r="CX103" s="90"/>
      <c r="CY103" s="90"/>
      <c r="DA103" s="117"/>
      <c r="DB103" s="104"/>
      <c r="DC103" s="104"/>
      <c r="DD103" s="104"/>
      <c r="DE103" s="104"/>
      <c r="DF103" s="104"/>
      <c r="DG103" s="104"/>
      <c r="DH103" s="104"/>
      <c r="DI103" s="104"/>
      <c r="DJ103" s="104"/>
      <c r="DK103" s="104"/>
      <c r="DL103" s="104"/>
      <c r="DM103" s="104"/>
      <c r="DN103" s="104"/>
      <c r="DO103" s="104"/>
      <c r="DP103" s="104"/>
      <c r="DQ103" s="104"/>
      <c r="DR103" s="104"/>
      <c r="DS103" s="104"/>
      <c r="DT103" s="104"/>
      <c r="DU103" s="104"/>
      <c r="DV103" s="104"/>
      <c r="DW103" s="104"/>
      <c r="DX103" s="104"/>
    </row>
    <row r="104" spans="1:128" s="90" customFormat="1" ht="15" customHeight="1" thickBot="1" x14ac:dyDescent="0.2">
      <c r="A104" s="178" t="s">
        <v>23</v>
      </c>
      <c r="E104" s="90">
        <f>COUNTIF(E7:E96,"g")</f>
        <v>0</v>
      </c>
      <c r="F104" s="90">
        <f>COUNTIF(F7:F96,"g")</f>
        <v>0</v>
      </c>
      <c r="J104" s="90">
        <f>COUNTIF(J7:J96,"g")</f>
        <v>0</v>
      </c>
      <c r="K104" s="90">
        <f>COUNTIF(K7:K96,"g")</f>
        <v>0</v>
      </c>
      <c r="O104" s="90">
        <f>COUNTIF(O7:O96,"g")</f>
        <v>0</v>
      </c>
      <c r="P104" s="90">
        <f>COUNTIF(P7:P96,"g")</f>
        <v>0</v>
      </c>
      <c r="T104" s="90">
        <f>COUNTIF(T7:T96,"g")</f>
        <v>0</v>
      </c>
      <c r="U104" s="90">
        <f>COUNTIF(U7:U96,"g")</f>
        <v>0</v>
      </c>
      <c r="Y104" s="90">
        <f>COUNTIF(Y7:Y96,"g")</f>
        <v>0</v>
      </c>
      <c r="Z104" s="90">
        <f>COUNTIF(Z7:Z96,"g")</f>
        <v>0</v>
      </c>
      <c r="AD104" s="90">
        <f>COUNTIF(AD7:AD96,"g")</f>
        <v>0</v>
      </c>
      <c r="AE104" s="90">
        <f>COUNTIF(AE7:AE96,"g")</f>
        <v>0</v>
      </c>
      <c r="AI104" s="90">
        <f>COUNTIF(AI7:AI96,"g")</f>
        <v>0</v>
      </c>
      <c r="AJ104" s="90">
        <f>COUNTIF(AJ7:AJ96,"g")</f>
        <v>0</v>
      </c>
      <c r="DA104" s="117"/>
      <c r="DB104" s="104"/>
      <c r="DC104" s="104"/>
      <c r="DD104" s="104"/>
      <c r="DE104" s="104"/>
      <c r="DF104" s="104"/>
      <c r="DG104" s="104"/>
      <c r="DH104" s="104"/>
      <c r="DI104" s="104"/>
      <c r="DJ104" s="104"/>
      <c r="DK104" s="104"/>
      <c r="DL104" s="104"/>
      <c r="DM104" s="104"/>
      <c r="DN104" s="104"/>
      <c r="DO104" s="104"/>
      <c r="DP104" s="104"/>
      <c r="DQ104" s="104"/>
      <c r="DR104" s="104"/>
      <c r="DS104" s="104"/>
      <c r="DT104" s="104"/>
      <c r="DU104" s="104"/>
      <c r="DV104" s="104"/>
      <c r="DW104" s="104"/>
      <c r="DX104" s="104"/>
    </row>
    <row r="105" spans="1:128" s="90" customFormat="1" ht="15" customHeight="1" x14ac:dyDescent="0.15">
      <c r="A105" s="178" t="s">
        <v>16</v>
      </c>
      <c r="D105" s="91">
        <f>IF(E99=3,2,E99)</f>
        <v>1</v>
      </c>
      <c r="E105" s="176">
        <f>COUNTIF(E7:E96,"v1")+COUNTIF(E7:E96,"v2")+COUNTIF(E7:E96,"v3")</f>
        <v>1</v>
      </c>
      <c r="F105" s="92">
        <f>COUNTIF(F7:F96,"v1")+COUNTIF(F7:F96,"v2")+COUNTIF(F7:F96,"v3")</f>
        <v>3</v>
      </c>
      <c r="G105" s="93">
        <f>IF(F99&gt;3,3,F99)</f>
        <v>3</v>
      </c>
      <c r="I105" s="91">
        <f>IF(J99=3,2,J99)</f>
        <v>1</v>
      </c>
      <c r="J105" s="176">
        <f>COUNTIF(J7:J96,"v1")+COUNTIF(J7:J96,"v2")+COUNTIF(J7:J96,"v3")</f>
        <v>1</v>
      </c>
      <c r="K105" s="92">
        <f>COUNTIF(K7:K96,"v1")+COUNTIF(K7:K96,"v2")+COUNTIF(K7:K96,"v3")</f>
        <v>3</v>
      </c>
      <c r="L105" s="93">
        <f>IF(K99&gt;3,3,K99)</f>
        <v>3</v>
      </c>
      <c r="N105" s="91">
        <f>IF(O99=3,2,O99)</f>
        <v>1</v>
      </c>
      <c r="O105" s="176">
        <f>COUNTIF(O7:O96,"v1")+COUNTIF(O7:O96,"v2")+COUNTIF(O7:O96,"v3")</f>
        <v>1</v>
      </c>
      <c r="P105" s="92">
        <f>COUNTIF(P7:P96,"v1")+COUNTIF(P7:P96,"v2")+COUNTIF(P7:P96,"v3")</f>
        <v>3</v>
      </c>
      <c r="Q105" s="93">
        <f>IF(P99&gt;3,3,P99)</f>
        <v>3</v>
      </c>
      <c r="S105" s="91">
        <f>IF(T99=3,2,T99)</f>
        <v>1</v>
      </c>
      <c r="T105" s="176">
        <f>COUNTIF(T7:T96,"v1")+COUNTIF(T7:T96,"v2")+COUNTIF(T7:T96,"v3")</f>
        <v>1</v>
      </c>
      <c r="U105" s="92">
        <f>COUNTIF(U7:U96,"v1")+COUNTIF(U7:U96,"v2")+COUNTIF(U7:U96,"v3")</f>
        <v>3</v>
      </c>
      <c r="V105" s="93">
        <f>IF(U99&gt;3,3,U99)</f>
        <v>3</v>
      </c>
      <c r="X105" s="91">
        <f>IF(Y99=3,2,Y99)</f>
        <v>1</v>
      </c>
      <c r="Y105" s="176">
        <f>COUNTIF(Y7:Y96,"v1")+COUNTIF(Y7:Y96,"v2")+COUNTIF(Y7:Y96,"v3")</f>
        <v>1</v>
      </c>
      <c r="Z105" s="92">
        <f>COUNTIF(Z7:Z96,"v1")+COUNTIF(Z7:Z96,"v2")+COUNTIF(Z7:Z96,"v3")</f>
        <v>3</v>
      </c>
      <c r="AA105" s="93">
        <f>IF(Z99&gt;3,3,Z99)</f>
        <v>3</v>
      </c>
      <c r="AC105" s="91">
        <f>IF(AD99=3,2,AD99)</f>
        <v>2</v>
      </c>
      <c r="AD105" s="176">
        <f>COUNTIF(AD7:AD96,"v1")+COUNTIF(AD7:AD96,"v2")+COUNTIF(AD7:AD96,"v3")</f>
        <v>2</v>
      </c>
      <c r="AE105" s="92">
        <f>COUNTIF(AE7:AE96,"v1")+COUNTIF(AE7:AE96,"v2")+COUNTIF(AE7:AE96,"v3")</f>
        <v>3</v>
      </c>
      <c r="AF105" s="93">
        <f>IF(AE99&gt;3,3,AE99)</f>
        <v>3</v>
      </c>
      <c r="AH105" s="91">
        <f>IF(AI99=3,2,AI99)</f>
        <v>2</v>
      </c>
      <c r="AI105" s="176">
        <f>COUNTIF(AI7:AI96,"v1")+COUNTIF(AI7:AI96,"v2")+COUNTIF(AI7:AI96,"v3")</f>
        <v>2</v>
      </c>
      <c r="AJ105" s="92">
        <f>COUNTIF(AJ7:AJ96,"v1")+COUNTIF(AJ7:AJ96,"v2")+COUNTIF(AJ7:AJ96,"v3")</f>
        <v>3</v>
      </c>
      <c r="AK105" s="93">
        <f>IF(AJ99&gt;3,3,AJ99)</f>
        <v>3</v>
      </c>
      <c r="BQ105" s="178"/>
      <c r="BR105" s="178"/>
      <c r="BS105" s="178"/>
      <c r="BT105" s="178"/>
      <c r="BU105" s="178"/>
      <c r="BV105" s="178"/>
      <c r="BW105" s="178"/>
      <c r="BX105" s="178"/>
      <c r="BY105" s="178"/>
      <c r="BZ105" s="178"/>
      <c r="CA105" s="178"/>
      <c r="CB105" s="178"/>
      <c r="CC105" s="178"/>
      <c r="CD105" s="178"/>
      <c r="CE105" s="178"/>
      <c r="CF105" s="178"/>
      <c r="CG105" s="178"/>
      <c r="CH105" s="178"/>
      <c r="CI105" s="178"/>
      <c r="CJ105" s="178"/>
      <c r="CK105" s="178"/>
      <c r="CL105" s="178"/>
      <c r="CM105" s="178"/>
      <c r="CN105" s="178"/>
      <c r="CO105" s="178"/>
      <c r="CP105" s="178"/>
      <c r="CQ105" s="178"/>
      <c r="CR105" s="178"/>
      <c r="CS105" s="178"/>
      <c r="CT105" s="178"/>
      <c r="CU105" s="178"/>
      <c r="CV105" s="178"/>
      <c r="CW105" s="178"/>
      <c r="CX105" s="178"/>
      <c r="CY105" s="178"/>
      <c r="DA105" s="117"/>
      <c r="DB105" s="104"/>
      <c r="DC105" s="104"/>
      <c r="DD105" s="104"/>
      <c r="DE105" s="104"/>
      <c r="DF105" s="104"/>
      <c r="DG105" s="104"/>
      <c r="DH105" s="104"/>
      <c r="DI105" s="104"/>
      <c r="DJ105" s="104"/>
      <c r="DK105" s="104"/>
      <c r="DL105" s="104"/>
      <c r="DM105" s="104"/>
      <c r="DN105" s="104"/>
      <c r="DO105" s="104"/>
      <c r="DP105" s="104"/>
      <c r="DQ105" s="104"/>
      <c r="DR105" s="104"/>
      <c r="DS105" s="104"/>
      <c r="DT105" s="104"/>
      <c r="DU105" s="104"/>
      <c r="DV105" s="104"/>
      <c r="DW105" s="104"/>
      <c r="DX105" s="104"/>
    </row>
    <row r="106" spans="1:128" s="90" customFormat="1" ht="15" customHeight="1" thickBot="1" x14ac:dyDescent="0.2">
      <c r="A106" s="178" t="s">
        <v>24</v>
      </c>
      <c r="D106" s="94">
        <f>IF(E99=3,1,0)</f>
        <v>0</v>
      </c>
      <c r="E106" s="177">
        <f>COUNTIF(E7:E96,"F1")+COUNTIF(E7:E96,"f2")</f>
        <v>0</v>
      </c>
      <c r="F106" s="95">
        <f>COUNTIF(F7:F96,"F1")+COUNTIF(F7:F96,"f2")</f>
        <v>1</v>
      </c>
      <c r="G106" s="96">
        <f>IF(F99&gt;3,F99-G105,0)</f>
        <v>1</v>
      </c>
      <c r="I106" s="94">
        <f>IF(J99=3,1,0)</f>
        <v>0</v>
      </c>
      <c r="J106" s="177">
        <f>COUNTIF(J7:J96,"F1")+COUNTIF(J7:J96,"f2")</f>
        <v>0</v>
      </c>
      <c r="K106" s="95">
        <f>COUNTIF(K7:K96,"F1")+COUNTIF(K7:K96,"f2")</f>
        <v>1</v>
      </c>
      <c r="L106" s="96">
        <f>IF(K99&gt;3,K99-L105,0)</f>
        <v>1</v>
      </c>
      <c r="N106" s="94">
        <f>IF(O99=3,1,0)</f>
        <v>0</v>
      </c>
      <c r="O106" s="177">
        <f>COUNTIF(O7:O96,"F1")+COUNTIF(O7:O96,"f2")</f>
        <v>0</v>
      </c>
      <c r="P106" s="95">
        <f>COUNTIF(P7:P96,"F1")+COUNTIF(P7:P96,"f2")</f>
        <v>2</v>
      </c>
      <c r="Q106" s="96">
        <f>IF(P99&gt;3,P99-Q105,0)</f>
        <v>2</v>
      </c>
      <c r="S106" s="94">
        <f>IF(T99=3,1,0)</f>
        <v>0</v>
      </c>
      <c r="T106" s="177">
        <f>COUNTIF(T7:T96,"F1")+COUNTIF(T7:T96,"f2")</f>
        <v>0</v>
      </c>
      <c r="U106" s="95">
        <f>COUNTIF(U7:U96,"F1")+COUNTIF(U7:U96,"f2")</f>
        <v>1</v>
      </c>
      <c r="V106" s="96">
        <f>IF(U99&gt;3,U99-V105,0)</f>
        <v>1</v>
      </c>
      <c r="X106" s="94">
        <f>IF(Y99=3,1,0)</f>
        <v>0</v>
      </c>
      <c r="Y106" s="177">
        <f>COUNTIF(Y7:Y96,"F1")+COUNTIF(Y7:Y96,"f2")</f>
        <v>0</v>
      </c>
      <c r="Z106" s="95">
        <f>COUNTIF(Z7:Z96,"F1")+COUNTIF(Z7:Z96,"f2")</f>
        <v>1</v>
      </c>
      <c r="AA106" s="96">
        <f>IF(Z99&gt;3,Z99-AA105,0)</f>
        <v>1</v>
      </c>
      <c r="AC106" s="94">
        <f>IF(AD99=3,1,0)</f>
        <v>0</v>
      </c>
      <c r="AD106" s="177">
        <f>COUNTIF(AD7:AD96,"F1")+COUNTIF(AD7:AD96,"f2")</f>
        <v>0</v>
      </c>
      <c r="AE106" s="95">
        <f>COUNTIF(AE7:AE96,"F1")+COUNTIF(AE7:AE96,"f2")</f>
        <v>1</v>
      </c>
      <c r="AF106" s="96">
        <f>IF(AE99&gt;3,AE99-AF105,0)</f>
        <v>1</v>
      </c>
      <c r="AH106" s="94">
        <f>IF(AI99=3,1,0)</f>
        <v>0</v>
      </c>
      <c r="AI106" s="177">
        <f>COUNTIF(AI7:AI96,"F1")+COUNTIF(AI7:AI96,"f2")</f>
        <v>0</v>
      </c>
      <c r="AJ106" s="95">
        <f>COUNTIF(AJ7:AJ96,"F1")+COUNTIF(AJ7:AJ96,"f2")</f>
        <v>1</v>
      </c>
      <c r="AK106" s="96">
        <f>IF(AJ99&gt;3,AJ99-AK105,0)</f>
        <v>1</v>
      </c>
      <c r="BQ106" s="182"/>
      <c r="BR106" s="182"/>
      <c r="BS106" s="182"/>
      <c r="BT106" s="182"/>
      <c r="BU106" s="182"/>
      <c r="BV106" s="182"/>
      <c r="BW106" s="182"/>
      <c r="BX106" s="182"/>
      <c r="BY106" s="182"/>
      <c r="BZ106" s="182"/>
      <c r="CA106" s="182"/>
      <c r="CB106" s="182"/>
      <c r="CC106" s="182"/>
      <c r="CD106" s="182"/>
      <c r="CE106" s="182"/>
      <c r="CF106" s="182"/>
      <c r="CG106" s="182"/>
      <c r="CH106" s="182"/>
      <c r="CI106" s="182"/>
      <c r="CJ106" s="182"/>
      <c r="CK106" s="182"/>
      <c r="CL106" s="182"/>
      <c r="CM106" s="182"/>
      <c r="CN106" s="182"/>
      <c r="CO106" s="182"/>
      <c r="CP106" s="182"/>
      <c r="CQ106" s="182"/>
      <c r="CR106" s="182"/>
      <c r="CS106" s="182"/>
      <c r="CT106" s="182"/>
      <c r="CU106" s="182"/>
      <c r="CV106" s="182"/>
      <c r="CW106" s="182"/>
      <c r="CX106" s="182"/>
      <c r="CY106" s="182"/>
      <c r="DA106" s="117"/>
      <c r="DB106" s="104"/>
      <c r="DC106" s="104"/>
      <c r="DD106" s="104"/>
      <c r="DE106" s="104"/>
      <c r="DF106" s="104"/>
      <c r="DG106" s="104"/>
      <c r="DH106" s="104"/>
      <c r="DI106" s="104"/>
      <c r="DJ106" s="104"/>
      <c r="DK106" s="104"/>
      <c r="DL106" s="104"/>
      <c r="DM106" s="104"/>
      <c r="DN106" s="104"/>
      <c r="DO106" s="104"/>
      <c r="DP106" s="104"/>
      <c r="DQ106" s="104"/>
      <c r="DR106" s="104"/>
      <c r="DS106" s="104"/>
      <c r="DT106" s="104"/>
      <c r="DU106" s="104"/>
      <c r="DV106" s="104"/>
      <c r="DW106" s="104"/>
      <c r="DX106" s="104"/>
    </row>
    <row r="107" spans="1:128" s="178" customFormat="1" ht="15" customHeight="1" x14ac:dyDescent="0.15">
      <c r="A107" s="178" t="s">
        <v>42</v>
      </c>
      <c r="C107" s="178">
        <f t="shared" ref="C107:D107" si="78">COUNTIF(C7:C96,"vT")</f>
        <v>1</v>
      </c>
      <c r="D107" s="178">
        <f t="shared" si="78"/>
        <v>1</v>
      </c>
      <c r="E107" s="178">
        <f>COUNTIF(E7:E96,"vT")</f>
        <v>1</v>
      </c>
      <c r="F107" s="178">
        <f t="shared" ref="F107:AK107" si="79">COUNTIF(F7:F96,"vT")</f>
        <v>1</v>
      </c>
      <c r="G107" s="178">
        <f t="shared" si="79"/>
        <v>1</v>
      </c>
      <c r="H107" s="178">
        <f t="shared" si="79"/>
        <v>1</v>
      </c>
      <c r="I107" s="178">
        <f t="shared" si="79"/>
        <v>1</v>
      </c>
      <c r="J107" s="178">
        <f t="shared" si="79"/>
        <v>1</v>
      </c>
      <c r="K107" s="178">
        <f t="shared" si="79"/>
        <v>1</v>
      </c>
      <c r="L107" s="178">
        <f t="shared" si="79"/>
        <v>1</v>
      </c>
      <c r="M107" s="178">
        <f t="shared" si="79"/>
        <v>1</v>
      </c>
      <c r="N107" s="178">
        <f t="shared" si="79"/>
        <v>1</v>
      </c>
      <c r="O107" s="178">
        <f t="shared" si="79"/>
        <v>1</v>
      </c>
      <c r="P107" s="178">
        <f t="shared" si="79"/>
        <v>1</v>
      </c>
      <c r="Q107" s="178">
        <f t="shared" si="79"/>
        <v>1</v>
      </c>
      <c r="R107" s="178">
        <f t="shared" si="79"/>
        <v>1</v>
      </c>
      <c r="S107" s="178">
        <f t="shared" si="79"/>
        <v>1</v>
      </c>
      <c r="T107" s="178">
        <f t="shared" si="79"/>
        <v>1</v>
      </c>
      <c r="U107" s="178">
        <f t="shared" si="79"/>
        <v>1</v>
      </c>
      <c r="V107" s="178">
        <f t="shared" si="79"/>
        <v>1</v>
      </c>
      <c r="W107" s="178">
        <f t="shared" si="79"/>
        <v>1</v>
      </c>
      <c r="X107" s="178">
        <f t="shared" si="79"/>
        <v>1</v>
      </c>
      <c r="Y107" s="178">
        <f t="shared" si="79"/>
        <v>1</v>
      </c>
      <c r="Z107" s="178">
        <f t="shared" si="79"/>
        <v>1</v>
      </c>
      <c r="AA107" s="178">
        <f t="shared" si="79"/>
        <v>1</v>
      </c>
      <c r="AB107" s="178">
        <f t="shared" si="79"/>
        <v>1</v>
      </c>
      <c r="AC107" s="178">
        <f t="shared" si="79"/>
        <v>1</v>
      </c>
      <c r="AD107" s="178">
        <f t="shared" si="79"/>
        <v>1</v>
      </c>
      <c r="AE107" s="178">
        <f t="shared" si="79"/>
        <v>1</v>
      </c>
      <c r="AF107" s="178">
        <f t="shared" si="79"/>
        <v>1</v>
      </c>
      <c r="AG107" s="178">
        <f t="shared" si="79"/>
        <v>1</v>
      </c>
      <c r="AH107" s="178">
        <f t="shared" si="79"/>
        <v>1</v>
      </c>
      <c r="AI107" s="178">
        <f t="shared" si="79"/>
        <v>1</v>
      </c>
      <c r="AJ107" s="178">
        <f t="shared" si="79"/>
        <v>1</v>
      </c>
      <c r="AK107" s="178">
        <f t="shared" si="79"/>
        <v>1</v>
      </c>
      <c r="BQ107" s="182"/>
      <c r="BR107" s="182"/>
      <c r="BS107" s="182"/>
      <c r="BT107" s="182"/>
      <c r="BU107" s="182"/>
      <c r="BV107" s="182"/>
      <c r="BW107" s="182"/>
      <c r="BX107" s="182"/>
      <c r="BY107" s="182"/>
      <c r="BZ107" s="182"/>
      <c r="CA107" s="182"/>
      <c r="CB107" s="182"/>
      <c r="CC107" s="182"/>
      <c r="CD107" s="182"/>
      <c r="CE107" s="182"/>
      <c r="CF107" s="182"/>
      <c r="CG107" s="182"/>
      <c r="CH107" s="182"/>
      <c r="CI107" s="182"/>
      <c r="CJ107" s="182"/>
      <c r="CK107" s="182"/>
      <c r="CL107" s="182"/>
      <c r="CM107" s="182"/>
      <c r="CN107" s="182"/>
      <c r="CO107" s="182"/>
      <c r="CP107" s="182"/>
      <c r="CQ107" s="182"/>
      <c r="CR107" s="182"/>
      <c r="CS107" s="182"/>
      <c r="CT107" s="182"/>
      <c r="CU107" s="182"/>
      <c r="CV107" s="182"/>
      <c r="CW107" s="182"/>
      <c r="CX107" s="182"/>
      <c r="CY107" s="182"/>
      <c r="DA107" s="179"/>
      <c r="DB107" s="180"/>
      <c r="DC107" s="180"/>
      <c r="DD107" s="180"/>
      <c r="DE107" s="180"/>
      <c r="DF107" s="180"/>
      <c r="DG107" s="180"/>
      <c r="DH107" s="180"/>
      <c r="DI107" s="180"/>
      <c r="DJ107" s="180"/>
      <c r="DK107" s="180"/>
      <c r="DL107" s="180"/>
      <c r="DM107" s="180"/>
      <c r="DN107" s="180"/>
      <c r="DO107" s="180"/>
      <c r="DP107" s="180"/>
      <c r="DQ107" s="180"/>
      <c r="DR107" s="180"/>
      <c r="DS107" s="180"/>
      <c r="DT107" s="180"/>
      <c r="DU107" s="180"/>
      <c r="DV107" s="180"/>
      <c r="DW107" s="180"/>
      <c r="DX107" s="180"/>
    </row>
    <row r="108" spans="1:128" ht="15" customHeight="1" x14ac:dyDescent="0.15">
      <c r="DA108" s="117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</row>
    <row r="109" spans="1:128" ht="15" customHeight="1" x14ac:dyDescent="0.15">
      <c r="DA109" s="117"/>
      <c r="DB109" s="104"/>
      <c r="DC109" s="104"/>
      <c r="DD109" s="104"/>
      <c r="DE109" s="104"/>
      <c r="DF109" s="104"/>
      <c r="DG109" s="104"/>
      <c r="DH109" s="104"/>
      <c r="DI109" s="104"/>
      <c r="DJ109" s="104"/>
      <c r="DK109" s="104"/>
      <c r="DL109" s="104"/>
      <c r="DM109" s="104"/>
      <c r="DN109" s="104"/>
      <c r="DO109" s="104"/>
      <c r="DP109" s="104"/>
      <c r="DQ109" s="104"/>
      <c r="DR109" s="104"/>
      <c r="DS109" s="104"/>
      <c r="DT109" s="104"/>
      <c r="DU109" s="104"/>
      <c r="DV109" s="104"/>
      <c r="DW109" s="104"/>
      <c r="DX109" s="104"/>
    </row>
    <row r="110" spans="1:128" ht="15" customHeight="1" x14ac:dyDescent="0.15">
      <c r="DA110" s="117"/>
      <c r="DB110" s="104"/>
      <c r="DC110" s="104"/>
      <c r="DD110" s="104"/>
      <c r="DE110" s="104"/>
      <c r="DF110" s="104"/>
      <c r="DG110" s="104"/>
      <c r="DH110" s="104"/>
      <c r="DI110" s="104"/>
      <c r="DJ110" s="104"/>
      <c r="DK110" s="104"/>
      <c r="DL110" s="104"/>
      <c r="DM110" s="104"/>
      <c r="DN110" s="104"/>
      <c r="DO110" s="104"/>
      <c r="DP110" s="104"/>
      <c r="DQ110" s="104"/>
      <c r="DR110" s="104"/>
      <c r="DS110" s="104"/>
      <c r="DT110" s="104"/>
      <c r="DU110" s="104"/>
      <c r="DV110" s="104"/>
      <c r="DW110" s="104"/>
      <c r="DX110" s="104"/>
    </row>
    <row r="111" spans="1:128" ht="15" customHeight="1" x14ac:dyDescent="0.15">
      <c r="DA111" s="117"/>
      <c r="DB111" s="104"/>
      <c r="DC111" s="104"/>
      <c r="DD111" s="104"/>
      <c r="DE111" s="104"/>
      <c r="DF111" s="104"/>
      <c r="DG111" s="104"/>
      <c r="DH111" s="104"/>
      <c r="DI111" s="104"/>
      <c r="DJ111" s="104"/>
      <c r="DK111" s="104"/>
      <c r="DL111" s="104"/>
      <c r="DM111" s="104"/>
      <c r="DN111" s="104"/>
      <c r="DO111" s="104"/>
      <c r="DP111" s="104"/>
      <c r="DQ111" s="104"/>
      <c r="DR111" s="104"/>
      <c r="DS111" s="104"/>
      <c r="DT111" s="104"/>
      <c r="DU111" s="104"/>
      <c r="DV111" s="104"/>
      <c r="DW111" s="104"/>
      <c r="DX111" s="104"/>
    </row>
    <row r="112" spans="1:128" ht="12.75" customHeight="1" x14ac:dyDescent="0.15">
      <c r="DA112" s="117"/>
      <c r="DB112" s="104"/>
      <c r="DC112" s="104"/>
      <c r="DD112" s="104"/>
      <c r="DE112" s="104"/>
      <c r="DF112" s="104"/>
      <c r="DG112" s="104"/>
      <c r="DH112" s="104"/>
      <c r="DI112" s="104"/>
      <c r="DJ112" s="104"/>
      <c r="DK112" s="104"/>
      <c r="DL112" s="104"/>
      <c r="DM112" s="104"/>
      <c r="DN112" s="104"/>
      <c r="DO112" s="104"/>
      <c r="DP112" s="104"/>
      <c r="DQ112" s="104"/>
      <c r="DR112" s="104"/>
      <c r="DS112" s="104"/>
      <c r="DT112" s="104"/>
      <c r="DU112" s="104"/>
      <c r="DV112" s="104"/>
      <c r="DW112" s="104"/>
      <c r="DX112" s="104"/>
    </row>
    <row r="113" spans="9:128" ht="12.75" customHeight="1" x14ac:dyDescent="0.15">
      <c r="DA113" s="117"/>
      <c r="DB113" s="104"/>
      <c r="DC113" s="104"/>
      <c r="DD113" s="104"/>
      <c r="DE113" s="104"/>
      <c r="DF113" s="104"/>
      <c r="DG113" s="104"/>
      <c r="DH113" s="104"/>
      <c r="DI113" s="104"/>
      <c r="DJ113" s="104"/>
      <c r="DK113" s="104"/>
      <c r="DL113" s="104"/>
      <c r="DM113" s="104"/>
      <c r="DN113" s="104"/>
      <c r="DO113" s="104"/>
      <c r="DP113" s="104"/>
      <c r="DQ113" s="104"/>
      <c r="DR113" s="104"/>
      <c r="DS113" s="104"/>
      <c r="DT113" s="104"/>
      <c r="DU113" s="104"/>
      <c r="DV113" s="104"/>
      <c r="DW113" s="104"/>
      <c r="DX113" s="104"/>
    </row>
    <row r="114" spans="9:128" ht="12.75" customHeight="1" x14ac:dyDescent="0.15">
      <c r="DA114" s="117"/>
      <c r="DB114" s="104"/>
      <c r="DC114" s="104"/>
      <c r="DD114" s="104"/>
      <c r="DE114" s="104"/>
      <c r="DF114" s="104"/>
      <c r="DG114" s="104"/>
      <c r="DH114" s="104"/>
      <c r="DI114" s="104"/>
      <c r="DJ114" s="104"/>
      <c r="DK114" s="104"/>
      <c r="DL114" s="104"/>
      <c r="DM114" s="104"/>
      <c r="DN114" s="104"/>
      <c r="DO114" s="104"/>
      <c r="DP114" s="104"/>
      <c r="DQ114" s="104"/>
      <c r="DR114" s="104"/>
      <c r="DS114" s="104"/>
      <c r="DT114" s="104"/>
      <c r="DU114" s="104"/>
      <c r="DV114" s="104"/>
      <c r="DW114" s="104"/>
      <c r="DX114" s="104"/>
    </row>
    <row r="115" spans="9:128" ht="12.75" customHeight="1" x14ac:dyDescent="0.15">
      <c r="DA115" s="117"/>
      <c r="DB115" s="104"/>
      <c r="DC115" s="104"/>
      <c r="DD115" s="104"/>
      <c r="DE115" s="104"/>
      <c r="DF115" s="104"/>
      <c r="DG115" s="104"/>
      <c r="DH115" s="104"/>
      <c r="DI115" s="104"/>
      <c r="DJ115" s="104"/>
      <c r="DK115" s="104"/>
      <c r="DL115" s="104"/>
      <c r="DM115" s="104"/>
      <c r="DN115" s="104"/>
      <c r="DO115" s="104"/>
      <c r="DP115" s="104"/>
      <c r="DQ115" s="104"/>
      <c r="DR115" s="104"/>
      <c r="DS115" s="104"/>
      <c r="DT115" s="104"/>
      <c r="DU115" s="104"/>
      <c r="DV115" s="104"/>
      <c r="DW115" s="104"/>
      <c r="DX115" s="104"/>
    </row>
    <row r="116" spans="9:128" ht="12.75" customHeight="1" x14ac:dyDescent="0.15">
      <c r="DA116" s="117"/>
      <c r="DB116" s="104"/>
      <c r="DC116" s="104"/>
      <c r="DD116" s="104"/>
      <c r="DE116" s="104"/>
      <c r="DF116" s="104"/>
      <c r="DG116" s="104"/>
      <c r="DH116" s="104"/>
      <c r="DI116" s="104"/>
      <c r="DJ116" s="104"/>
      <c r="DK116" s="104"/>
      <c r="DL116" s="104"/>
      <c r="DM116" s="104"/>
      <c r="DN116" s="104"/>
      <c r="DO116" s="104"/>
      <c r="DP116" s="104"/>
      <c r="DQ116" s="104"/>
      <c r="DR116" s="104"/>
      <c r="DS116" s="104"/>
      <c r="DT116" s="104"/>
      <c r="DU116" s="104"/>
      <c r="DV116" s="104"/>
      <c r="DW116" s="104"/>
      <c r="DX116" s="104"/>
    </row>
    <row r="117" spans="9:128" ht="12.75" customHeight="1" x14ac:dyDescent="0.15">
      <c r="I117" s="182" t="str">
        <f t="shared" ref="I117:AK117" si="80">IFERROR(INDEX($A$7:$A$96,MATCH("A2",I$7:I$96,0)),"")</f>
        <v/>
      </c>
      <c r="J117" s="182" t="str">
        <f t="shared" si="80"/>
        <v/>
      </c>
      <c r="K117" s="182" t="str">
        <f t="shared" si="80"/>
        <v/>
      </c>
      <c r="L117" s="182" t="str">
        <f t="shared" si="80"/>
        <v/>
      </c>
      <c r="M117" s="182" t="str">
        <f t="shared" si="80"/>
        <v/>
      </c>
      <c r="N117" s="182" t="str">
        <f t="shared" si="80"/>
        <v/>
      </c>
      <c r="O117" s="182" t="str">
        <f t="shared" si="80"/>
        <v/>
      </c>
      <c r="P117" s="182" t="str">
        <f t="shared" si="80"/>
        <v/>
      </c>
      <c r="Q117" s="182" t="str">
        <f t="shared" si="80"/>
        <v/>
      </c>
      <c r="R117" s="182" t="str">
        <f t="shared" si="80"/>
        <v/>
      </c>
      <c r="S117" s="182" t="str">
        <f t="shared" si="80"/>
        <v/>
      </c>
      <c r="T117" s="182" t="str">
        <f t="shared" si="80"/>
        <v/>
      </c>
      <c r="U117" s="182" t="str">
        <f t="shared" si="80"/>
        <v/>
      </c>
      <c r="V117" s="182" t="str">
        <f t="shared" si="80"/>
        <v/>
      </c>
      <c r="W117" s="182" t="str">
        <f t="shared" si="80"/>
        <v/>
      </c>
      <c r="X117" s="182" t="str">
        <f t="shared" si="80"/>
        <v/>
      </c>
      <c r="Y117" s="182" t="str">
        <f t="shared" si="80"/>
        <v/>
      </c>
      <c r="Z117" s="182" t="str">
        <f t="shared" si="80"/>
        <v/>
      </c>
      <c r="AA117" s="182" t="str">
        <f t="shared" si="80"/>
        <v/>
      </c>
      <c r="AB117" s="182" t="str">
        <f t="shared" si="80"/>
        <v/>
      </c>
      <c r="AC117" s="182" t="str">
        <f t="shared" si="80"/>
        <v/>
      </c>
      <c r="AD117" s="182" t="str">
        <f t="shared" si="80"/>
        <v/>
      </c>
      <c r="AE117" s="182" t="str">
        <f t="shared" si="80"/>
        <v/>
      </c>
      <c r="AF117" s="182" t="str">
        <f t="shared" si="80"/>
        <v/>
      </c>
      <c r="AG117" s="182" t="str">
        <f t="shared" si="80"/>
        <v/>
      </c>
      <c r="AH117" s="182" t="str">
        <f t="shared" si="80"/>
        <v/>
      </c>
      <c r="AI117" s="182" t="str">
        <f t="shared" si="80"/>
        <v/>
      </c>
      <c r="AJ117" s="182" t="str">
        <f t="shared" si="80"/>
        <v/>
      </c>
      <c r="AK117" s="182" t="str">
        <f t="shared" si="80"/>
        <v/>
      </c>
      <c r="DA117" s="117"/>
      <c r="DB117" s="104"/>
      <c r="DC117" s="104"/>
      <c r="DD117" s="104"/>
      <c r="DE117" s="104"/>
      <c r="DF117" s="104"/>
      <c r="DG117" s="104"/>
      <c r="DH117" s="104"/>
      <c r="DI117" s="104"/>
      <c r="DJ117" s="104"/>
      <c r="DK117" s="104"/>
      <c r="DL117" s="104"/>
      <c r="DM117" s="104"/>
      <c r="DN117" s="104"/>
      <c r="DO117" s="104"/>
      <c r="DP117" s="104"/>
      <c r="DQ117" s="104"/>
      <c r="DR117" s="104"/>
      <c r="DS117" s="104"/>
      <c r="DT117" s="104"/>
      <c r="DU117" s="104"/>
      <c r="DV117" s="104"/>
      <c r="DW117" s="104"/>
      <c r="DX117" s="104"/>
    </row>
    <row r="118" spans="9:128" ht="12.75" customHeight="1" x14ac:dyDescent="0.15">
      <c r="I118" s="182" t="str">
        <f t="shared" ref="I118:AK118" si="81">IFERROR(INDEX($A$7:$A$96,MATCH("A3",I$7:I$96,0)),"")</f>
        <v/>
      </c>
      <c r="J118" s="182" t="str">
        <f t="shared" si="81"/>
        <v/>
      </c>
      <c r="K118" s="182" t="str">
        <f t="shared" si="81"/>
        <v/>
      </c>
      <c r="L118" s="182" t="str">
        <f t="shared" si="81"/>
        <v/>
      </c>
      <c r="M118" s="182" t="str">
        <f t="shared" si="81"/>
        <v/>
      </c>
      <c r="N118" s="182" t="str">
        <f t="shared" si="81"/>
        <v/>
      </c>
      <c r="O118" s="182" t="str">
        <f t="shared" si="81"/>
        <v/>
      </c>
      <c r="P118" s="182" t="str">
        <f t="shared" si="81"/>
        <v/>
      </c>
      <c r="Q118" s="182" t="str">
        <f t="shared" si="81"/>
        <v/>
      </c>
      <c r="R118" s="182" t="str">
        <f t="shared" si="81"/>
        <v/>
      </c>
      <c r="S118" s="182" t="str">
        <f t="shared" si="81"/>
        <v/>
      </c>
      <c r="T118" s="182" t="str">
        <f t="shared" si="81"/>
        <v/>
      </c>
      <c r="U118" s="182" t="str">
        <f t="shared" si="81"/>
        <v/>
      </c>
      <c r="V118" s="182" t="str">
        <f t="shared" si="81"/>
        <v/>
      </c>
      <c r="W118" s="182" t="str">
        <f t="shared" si="81"/>
        <v/>
      </c>
      <c r="X118" s="182" t="str">
        <f t="shared" si="81"/>
        <v/>
      </c>
      <c r="Y118" s="182" t="str">
        <f t="shared" si="81"/>
        <v/>
      </c>
      <c r="Z118" s="182" t="str">
        <f t="shared" si="81"/>
        <v/>
      </c>
      <c r="AA118" s="182" t="str">
        <f t="shared" si="81"/>
        <v/>
      </c>
      <c r="AB118" s="182" t="str">
        <f t="shared" si="81"/>
        <v/>
      </c>
      <c r="AC118" s="182" t="str">
        <f t="shared" si="81"/>
        <v/>
      </c>
      <c r="AD118" s="182" t="str">
        <f t="shared" si="81"/>
        <v/>
      </c>
      <c r="AE118" s="182" t="str">
        <f t="shared" si="81"/>
        <v/>
      </c>
      <c r="AF118" s="182" t="str">
        <f t="shared" si="81"/>
        <v/>
      </c>
      <c r="AG118" s="182" t="str">
        <f t="shared" si="81"/>
        <v/>
      </c>
      <c r="AH118" s="182" t="str">
        <f t="shared" si="81"/>
        <v/>
      </c>
      <c r="AI118" s="182" t="str">
        <f t="shared" si="81"/>
        <v/>
      </c>
      <c r="AJ118" s="182" t="str">
        <f t="shared" si="81"/>
        <v/>
      </c>
      <c r="AK118" s="182" t="str">
        <f t="shared" si="81"/>
        <v/>
      </c>
      <c r="DA118" s="117"/>
      <c r="DB118" s="104"/>
      <c r="DC118" s="104"/>
      <c r="DD118" s="104"/>
      <c r="DE118" s="104"/>
      <c r="DF118" s="104"/>
      <c r="DG118" s="104"/>
      <c r="DH118" s="104"/>
      <c r="DI118" s="104"/>
      <c r="DJ118" s="104"/>
      <c r="DK118" s="104"/>
      <c r="DL118" s="104"/>
      <c r="DM118" s="104"/>
      <c r="DN118" s="104"/>
      <c r="DO118" s="104"/>
      <c r="DP118" s="104"/>
      <c r="DQ118" s="104"/>
      <c r="DR118" s="104"/>
      <c r="DS118" s="104"/>
      <c r="DT118" s="104"/>
      <c r="DU118" s="104"/>
      <c r="DV118" s="104"/>
      <c r="DW118" s="104"/>
      <c r="DX118" s="104"/>
    </row>
    <row r="119" spans="9:128" ht="12.75" customHeight="1" x14ac:dyDescent="0.15">
      <c r="I119" s="182" t="str">
        <f t="shared" ref="I119:AK119" si="82">IFERROR(INDEX($A$7:$A$96,MATCH("A4",I$7:I$96,0)),"")</f>
        <v/>
      </c>
      <c r="J119" s="182" t="str">
        <f t="shared" si="82"/>
        <v/>
      </c>
      <c r="K119" s="182" t="str">
        <f t="shared" si="82"/>
        <v/>
      </c>
      <c r="L119" s="182" t="str">
        <f t="shared" si="82"/>
        <v/>
      </c>
      <c r="M119" s="182" t="str">
        <f t="shared" si="82"/>
        <v/>
      </c>
      <c r="N119" s="182" t="str">
        <f t="shared" si="82"/>
        <v/>
      </c>
      <c r="O119" s="182" t="str">
        <f t="shared" si="82"/>
        <v/>
      </c>
      <c r="P119" s="182" t="str">
        <f t="shared" si="82"/>
        <v/>
      </c>
      <c r="Q119" s="182" t="str">
        <f t="shared" si="82"/>
        <v/>
      </c>
      <c r="R119" s="182" t="str">
        <f t="shared" si="82"/>
        <v/>
      </c>
      <c r="S119" s="182" t="str">
        <f t="shared" si="82"/>
        <v/>
      </c>
      <c r="T119" s="182" t="str">
        <f t="shared" si="82"/>
        <v/>
      </c>
      <c r="U119" s="182" t="str">
        <f t="shared" si="82"/>
        <v/>
      </c>
      <c r="V119" s="182" t="str">
        <f t="shared" si="82"/>
        <v/>
      </c>
      <c r="W119" s="182" t="str">
        <f t="shared" si="82"/>
        <v/>
      </c>
      <c r="X119" s="182" t="str">
        <f t="shared" si="82"/>
        <v/>
      </c>
      <c r="Y119" s="182" t="str">
        <f t="shared" si="82"/>
        <v/>
      </c>
      <c r="Z119" s="182" t="str">
        <f t="shared" si="82"/>
        <v/>
      </c>
      <c r="AA119" s="182" t="str">
        <f t="shared" si="82"/>
        <v/>
      </c>
      <c r="AB119" s="182" t="str">
        <f t="shared" si="82"/>
        <v/>
      </c>
      <c r="AC119" s="182" t="str">
        <f t="shared" si="82"/>
        <v/>
      </c>
      <c r="AD119" s="182" t="str">
        <f t="shared" si="82"/>
        <v/>
      </c>
      <c r="AE119" s="182" t="str">
        <f t="shared" si="82"/>
        <v/>
      </c>
      <c r="AF119" s="182" t="str">
        <f t="shared" si="82"/>
        <v/>
      </c>
      <c r="AG119" s="182" t="str">
        <f t="shared" si="82"/>
        <v/>
      </c>
      <c r="AH119" s="182" t="str">
        <f t="shared" si="82"/>
        <v/>
      </c>
      <c r="AI119" s="182" t="str">
        <f t="shared" si="82"/>
        <v/>
      </c>
      <c r="AJ119" s="182" t="str">
        <f t="shared" si="82"/>
        <v/>
      </c>
      <c r="AK119" s="182" t="str">
        <f t="shared" si="82"/>
        <v/>
      </c>
      <c r="DA119" s="117"/>
      <c r="DB119" s="104"/>
      <c r="DC119" s="104"/>
      <c r="DD119" s="104"/>
      <c r="DE119" s="104"/>
      <c r="DF119" s="104"/>
      <c r="DG119" s="104"/>
      <c r="DH119" s="104"/>
      <c r="DI119" s="104"/>
      <c r="DJ119" s="104"/>
      <c r="DK119" s="104"/>
      <c r="DL119" s="104"/>
      <c r="DM119" s="104"/>
      <c r="DN119" s="104"/>
      <c r="DO119" s="104"/>
      <c r="DP119" s="104"/>
      <c r="DQ119" s="104"/>
      <c r="DR119" s="104"/>
      <c r="DS119" s="104"/>
      <c r="DT119" s="104"/>
      <c r="DU119" s="104"/>
      <c r="DV119" s="104"/>
      <c r="DW119" s="104"/>
      <c r="DX119" s="104"/>
    </row>
    <row r="120" spans="9:128" ht="12.75" customHeight="1" x14ac:dyDescent="0.15">
      <c r="I120" s="182" t="str">
        <f t="shared" ref="I120:AK120" si="83">IFERROR(INDEX($A$7:$A$96,MATCH("A5",I$7:I$96,0)),"")</f>
        <v/>
      </c>
      <c r="J120" s="182" t="str">
        <f t="shared" si="83"/>
        <v/>
      </c>
      <c r="K120" s="182" t="str">
        <f t="shared" si="83"/>
        <v/>
      </c>
      <c r="L120" s="182" t="str">
        <f t="shared" si="83"/>
        <v/>
      </c>
      <c r="M120" s="182" t="str">
        <f t="shared" si="83"/>
        <v/>
      </c>
      <c r="N120" s="182" t="str">
        <f t="shared" si="83"/>
        <v/>
      </c>
      <c r="O120" s="182" t="str">
        <f t="shared" si="83"/>
        <v/>
      </c>
      <c r="P120" s="182" t="str">
        <f t="shared" si="83"/>
        <v/>
      </c>
      <c r="Q120" s="182" t="str">
        <f t="shared" si="83"/>
        <v/>
      </c>
      <c r="R120" s="182" t="str">
        <f t="shared" si="83"/>
        <v/>
      </c>
      <c r="S120" s="182" t="str">
        <f t="shared" si="83"/>
        <v/>
      </c>
      <c r="T120" s="182" t="str">
        <f t="shared" si="83"/>
        <v/>
      </c>
      <c r="U120" s="182" t="str">
        <f t="shared" si="83"/>
        <v/>
      </c>
      <c r="V120" s="182" t="str">
        <f t="shared" si="83"/>
        <v/>
      </c>
      <c r="W120" s="182" t="str">
        <f t="shared" si="83"/>
        <v/>
      </c>
      <c r="X120" s="182" t="str">
        <f t="shared" si="83"/>
        <v/>
      </c>
      <c r="Y120" s="182" t="str">
        <f t="shared" si="83"/>
        <v/>
      </c>
      <c r="Z120" s="182" t="str">
        <f t="shared" si="83"/>
        <v/>
      </c>
      <c r="AA120" s="182" t="str">
        <f t="shared" si="83"/>
        <v/>
      </c>
      <c r="AB120" s="182" t="str">
        <f t="shared" si="83"/>
        <v/>
      </c>
      <c r="AC120" s="182" t="str">
        <f t="shared" si="83"/>
        <v/>
      </c>
      <c r="AD120" s="182" t="str">
        <f t="shared" si="83"/>
        <v/>
      </c>
      <c r="AE120" s="182" t="str">
        <f t="shared" si="83"/>
        <v/>
      </c>
      <c r="AF120" s="182" t="str">
        <f t="shared" si="83"/>
        <v/>
      </c>
      <c r="AG120" s="182" t="str">
        <f t="shared" si="83"/>
        <v/>
      </c>
      <c r="AH120" s="182" t="str">
        <f t="shared" si="83"/>
        <v/>
      </c>
      <c r="AI120" s="182" t="str">
        <f t="shared" si="83"/>
        <v/>
      </c>
      <c r="AJ120" s="182" t="str">
        <f t="shared" si="83"/>
        <v/>
      </c>
      <c r="AK120" s="182" t="str">
        <f t="shared" si="83"/>
        <v/>
      </c>
      <c r="DA120" s="117"/>
      <c r="DB120" s="104"/>
      <c r="DC120" s="104"/>
      <c r="DD120" s="104"/>
      <c r="DE120" s="104"/>
      <c r="DF120" s="104"/>
      <c r="DG120" s="104"/>
      <c r="DH120" s="104"/>
      <c r="DI120" s="104"/>
      <c r="DJ120" s="104"/>
      <c r="DK120" s="104"/>
      <c r="DL120" s="104"/>
      <c r="DM120" s="104"/>
      <c r="DN120" s="104"/>
      <c r="DO120" s="104"/>
      <c r="DP120" s="104"/>
      <c r="DQ120" s="104"/>
      <c r="DR120" s="104"/>
      <c r="DS120" s="104"/>
      <c r="DT120" s="104"/>
      <c r="DU120" s="104"/>
      <c r="DV120" s="104"/>
      <c r="DW120" s="104"/>
      <c r="DX120" s="104"/>
    </row>
    <row r="121" spans="9:128" ht="12.75" customHeight="1" x14ac:dyDescent="0.15">
      <c r="I121" s="182" t="str">
        <f t="shared" ref="I121:AK121" si="84">IFERROR(INDEX($A$7:$A$96,MATCH("A6",I$7:I$96,0)),"")</f>
        <v/>
      </c>
      <c r="J121" s="182" t="str">
        <f t="shared" si="84"/>
        <v/>
      </c>
      <c r="K121" s="182" t="str">
        <f t="shared" si="84"/>
        <v/>
      </c>
      <c r="L121" s="182" t="str">
        <f t="shared" si="84"/>
        <v/>
      </c>
      <c r="M121" s="182" t="str">
        <f t="shared" si="84"/>
        <v/>
      </c>
      <c r="N121" s="182" t="str">
        <f t="shared" si="84"/>
        <v/>
      </c>
      <c r="O121" s="182" t="str">
        <f t="shared" si="84"/>
        <v/>
      </c>
      <c r="P121" s="182" t="str">
        <f t="shared" si="84"/>
        <v/>
      </c>
      <c r="Q121" s="182" t="str">
        <f t="shared" si="84"/>
        <v/>
      </c>
      <c r="R121" s="182" t="str">
        <f t="shared" si="84"/>
        <v/>
      </c>
      <c r="S121" s="182" t="str">
        <f t="shared" si="84"/>
        <v/>
      </c>
      <c r="T121" s="182" t="str">
        <f t="shared" si="84"/>
        <v/>
      </c>
      <c r="U121" s="182" t="str">
        <f t="shared" si="84"/>
        <v/>
      </c>
      <c r="V121" s="182" t="str">
        <f t="shared" si="84"/>
        <v/>
      </c>
      <c r="W121" s="182" t="str">
        <f t="shared" si="84"/>
        <v/>
      </c>
      <c r="X121" s="182" t="str">
        <f t="shared" si="84"/>
        <v/>
      </c>
      <c r="Y121" s="182" t="str">
        <f t="shared" si="84"/>
        <v/>
      </c>
      <c r="Z121" s="182" t="str">
        <f t="shared" si="84"/>
        <v/>
      </c>
      <c r="AA121" s="182" t="str">
        <f t="shared" si="84"/>
        <v/>
      </c>
      <c r="AB121" s="182" t="str">
        <f t="shared" si="84"/>
        <v/>
      </c>
      <c r="AC121" s="182" t="str">
        <f t="shared" si="84"/>
        <v/>
      </c>
      <c r="AD121" s="182" t="str">
        <f t="shared" si="84"/>
        <v/>
      </c>
      <c r="AE121" s="182" t="str">
        <f t="shared" si="84"/>
        <v/>
      </c>
      <c r="AF121" s="182" t="str">
        <f t="shared" si="84"/>
        <v/>
      </c>
      <c r="AG121" s="182" t="str">
        <f t="shared" si="84"/>
        <v/>
      </c>
      <c r="AH121" s="182" t="str">
        <f t="shared" si="84"/>
        <v/>
      </c>
      <c r="AI121" s="182" t="str">
        <f t="shared" si="84"/>
        <v/>
      </c>
      <c r="AJ121" s="182" t="str">
        <f t="shared" si="84"/>
        <v/>
      </c>
      <c r="AK121" s="182" t="str">
        <f t="shared" si="84"/>
        <v/>
      </c>
      <c r="DA121" s="117"/>
      <c r="DB121" s="104"/>
      <c r="DC121" s="104"/>
      <c r="DD121" s="104"/>
      <c r="DE121" s="104"/>
      <c r="DF121" s="104"/>
      <c r="DG121" s="104"/>
      <c r="DH121" s="104"/>
      <c r="DI121" s="104"/>
      <c r="DJ121" s="104"/>
      <c r="DK121" s="104"/>
      <c r="DL121" s="104"/>
      <c r="DM121" s="104"/>
      <c r="DN121" s="104"/>
      <c r="DO121" s="104"/>
      <c r="DP121" s="104"/>
      <c r="DQ121" s="104"/>
      <c r="DR121" s="104"/>
      <c r="DS121" s="104"/>
      <c r="DT121" s="104"/>
      <c r="DU121" s="104"/>
      <c r="DV121" s="104"/>
      <c r="DW121" s="104"/>
      <c r="DX121" s="104"/>
    </row>
    <row r="122" spans="9:128" ht="12.75" customHeight="1" x14ac:dyDescent="0.15">
      <c r="I122" s="182" t="str">
        <f t="shared" ref="I122:AK122" si="85">IFERROR(INDEX($A$7:$A$96,MATCH("A7",I$7:I$96,0)),"")</f>
        <v/>
      </c>
      <c r="J122" s="182" t="str">
        <f t="shared" si="85"/>
        <v/>
      </c>
      <c r="K122" s="182" t="str">
        <f t="shared" si="85"/>
        <v/>
      </c>
      <c r="L122" s="182" t="str">
        <f t="shared" si="85"/>
        <v/>
      </c>
      <c r="M122" s="182" t="str">
        <f t="shared" si="85"/>
        <v/>
      </c>
      <c r="N122" s="182" t="str">
        <f t="shared" si="85"/>
        <v/>
      </c>
      <c r="O122" s="182" t="str">
        <f t="shared" si="85"/>
        <v/>
      </c>
      <c r="P122" s="182" t="str">
        <f t="shared" si="85"/>
        <v/>
      </c>
      <c r="Q122" s="182" t="str">
        <f t="shared" si="85"/>
        <v/>
      </c>
      <c r="R122" s="182" t="str">
        <f t="shared" si="85"/>
        <v/>
      </c>
      <c r="S122" s="182" t="str">
        <f t="shared" si="85"/>
        <v/>
      </c>
      <c r="T122" s="182" t="str">
        <f t="shared" si="85"/>
        <v/>
      </c>
      <c r="U122" s="182" t="str">
        <f t="shared" si="85"/>
        <v/>
      </c>
      <c r="V122" s="182" t="str">
        <f t="shared" si="85"/>
        <v/>
      </c>
      <c r="W122" s="182" t="str">
        <f t="shared" si="85"/>
        <v/>
      </c>
      <c r="X122" s="182" t="str">
        <f t="shared" si="85"/>
        <v/>
      </c>
      <c r="Y122" s="182" t="str">
        <f t="shared" si="85"/>
        <v/>
      </c>
      <c r="Z122" s="182" t="str">
        <f t="shared" si="85"/>
        <v/>
      </c>
      <c r="AA122" s="182" t="str">
        <f t="shared" si="85"/>
        <v/>
      </c>
      <c r="AB122" s="182" t="str">
        <f t="shared" si="85"/>
        <v/>
      </c>
      <c r="AC122" s="182" t="str">
        <f t="shared" si="85"/>
        <v/>
      </c>
      <c r="AD122" s="182" t="str">
        <f t="shared" si="85"/>
        <v/>
      </c>
      <c r="AE122" s="182" t="str">
        <f t="shared" si="85"/>
        <v/>
      </c>
      <c r="AF122" s="182" t="str">
        <f t="shared" si="85"/>
        <v/>
      </c>
      <c r="AG122" s="182" t="str">
        <f t="shared" si="85"/>
        <v/>
      </c>
      <c r="AH122" s="182" t="str">
        <f t="shared" si="85"/>
        <v/>
      </c>
      <c r="AI122" s="182" t="str">
        <f t="shared" si="85"/>
        <v/>
      </c>
      <c r="AJ122" s="182" t="str">
        <f t="shared" si="85"/>
        <v/>
      </c>
      <c r="AK122" s="182" t="str">
        <f t="shared" si="85"/>
        <v/>
      </c>
      <c r="DA122" s="117"/>
      <c r="DB122" s="104"/>
      <c r="DC122" s="104"/>
      <c r="DD122" s="104"/>
      <c r="DE122" s="104"/>
      <c r="DF122" s="104"/>
      <c r="DG122" s="104"/>
      <c r="DH122" s="104"/>
      <c r="DI122" s="104"/>
      <c r="DJ122" s="104"/>
      <c r="DK122" s="104"/>
      <c r="DL122" s="104"/>
      <c r="DM122" s="104"/>
      <c r="DN122" s="104"/>
      <c r="DO122" s="104"/>
      <c r="DP122" s="104"/>
      <c r="DQ122" s="104"/>
      <c r="DR122" s="104"/>
      <c r="DS122" s="104"/>
      <c r="DT122" s="104"/>
      <c r="DU122" s="104"/>
      <c r="DV122" s="104"/>
      <c r="DW122" s="104"/>
      <c r="DX122" s="104"/>
    </row>
    <row r="123" spans="9:128" ht="12.75" customHeight="1" x14ac:dyDescent="0.15">
      <c r="I123" s="182" t="str">
        <f t="shared" ref="I123:AK123" si="86">IFERROR(INDEX($A$7:$A$96,MATCH("A8",I$7:I$96,0)),"")</f>
        <v/>
      </c>
      <c r="J123" s="182" t="str">
        <f t="shared" si="86"/>
        <v/>
      </c>
      <c r="K123" s="182" t="str">
        <f t="shared" si="86"/>
        <v/>
      </c>
      <c r="L123" s="182" t="str">
        <f t="shared" si="86"/>
        <v/>
      </c>
      <c r="M123" s="182" t="str">
        <f t="shared" si="86"/>
        <v/>
      </c>
      <c r="N123" s="182" t="str">
        <f t="shared" si="86"/>
        <v/>
      </c>
      <c r="O123" s="182" t="str">
        <f t="shared" si="86"/>
        <v/>
      </c>
      <c r="P123" s="182" t="str">
        <f t="shared" si="86"/>
        <v/>
      </c>
      <c r="Q123" s="182" t="str">
        <f t="shared" si="86"/>
        <v/>
      </c>
      <c r="R123" s="182" t="str">
        <f t="shared" si="86"/>
        <v/>
      </c>
      <c r="S123" s="182" t="str">
        <f t="shared" si="86"/>
        <v/>
      </c>
      <c r="T123" s="182" t="str">
        <f t="shared" si="86"/>
        <v/>
      </c>
      <c r="U123" s="182" t="str">
        <f t="shared" si="86"/>
        <v/>
      </c>
      <c r="V123" s="182" t="str">
        <f t="shared" si="86"/>
        <v/>
      </c>
      <c r="W123" s="182" t="str">
        <f t="shared" si="86"/>
        <v/>
      </c>
      <c r="X123" s="182" t="str">
        <f t="shared" si="86"/>
        <v/>
      </c>
      <c r="Y123" s="182" t="str">
        <f t="shared" si="86"/>
        <v/>
      </c>
      <c r="Z123" s="182" t="str">
        <f t="shared" si="86"/>
        <v/>
      </c>
      <c r="AA123" s="182" t="str">
        <f t="shared" si="86"/>
        <v/>
      </c>
      <c r="AB123" s="182" t="str">
        <f t="shared" si="86"/>
        <v/>
      </c>
      <c r="AC123" s="182" t="str">
        <f t="shared" si="86"/>
        <v/>
      </c>
      <c r="AD123" s="182" t="str">
        <f t="shared" si="86"/>
        <v/>
      </c>
      <c r="AE123" s="182" t="str">
        <f t="shared" si="86"/>
        <v/>
      </c>
      <c r="AF123" s="182" t="str">
        <f t="shared" si="86"/>
        <v/>
      </c>
      <c r="AG123" s="182" t="str">
        <f t="shared" si="86"/>
        <v/>
      </c>
      <c r="AH123" s="182" t="str">
        <f t="shared" si="86"/>
        <v/>
      </c>
      <c r="AI123" s="182" t="str">
        <f t="shared" si="86"/>
        <v/>
      </c>
      <c r="AJ123" s="182" t="str">
        <f t="shared" si="86"/>
        <v/>
      </c>
      <c r="AK123" s="182" t="str">
        <f t="shared" si="86"/>
        <v/>
      </c>
      <c r="DA123" s="117"/>
      <c r="DB123" s="104"/>
      <c r="DC123" s="104"/>
      <c r="DD123" s="104"/>
      <c r="DE123" s="104"/>
      <c r="DF123" s="104"/>
      <c r="DG123" s="104"/>
      <c r="DH123" s="104"/>
      <c r="DI123" s="104"/>
      <c r="DJ123" s="104"/>
      <c r="DK123" s="104"/>
      <c r="DL123" s="104"/>
      <c r="DM123" s="104"/>
      <c r="DN123" s="104"/>
      <c r="DO123" s="104"/>
      <c r="DP123" s="104"/>
      <c r="DQ123" s="104"/>
      <c r="DR123" s="104"/>
      <c r="DS123" s="104"/>
      <c r="DT123" s="104"/>
      <c r="DU123" s="104"/>
      <c r="DV123" s="104"/>
      <c r="DW123" s="104"/>
      <c r="DX123" s="104"/>
    </row>
    <row r="124" spans="9:128" ht="12.75" customHeight="1" x14ac:dyDescent="0.15">
      <c r="I124" s="182" t="str">
        <f t="shared" ref="I124:AK124" si="87">IFERROR(INDEX($A$7:$A$96,MATCH("A9",I$7:I$96,0)),"")</f>
        <v/>
      </c>
      <c r="J124" s="182" t="str">
        <f t="shared" si="87"/>
        <v/>
      </c>
      <c r="K124" s="182" t="str">
        <f t="shared" si="87"/>
        <v/>
      </c>
      <c r="L124" s="182" t="str">
        <f t="shared" si="87"/>
        <v/>
      </c>
      <c r="M124" s="182" t="str">
        <f t="shared" si="87"/>
        <v/>
      </c>
      <c r="N124" s="182" t="str">
        <f t="shared" si="87"/>
        <v/>
      </c>
      <c r="O124" s="182" t="str">
        <f t="shared" si="87"/>
        <v/>
      </c>
      <c r="P124" s="182" t="str">
        <f t="shared" si="87"/>
        <v/>
      </c>
      <c r="Q124" s="182" t="str">
        <f t="shared" si="87"/>
        <v/>
      </c>
      <c r="R124" s="182" t="str">
        <f t="shared" si="87"/>
        <v/>
      </c>
      <c r="S124" s="182" t="str">
        <f t="shared" si="87"/>
        <v/>
      </c>
      <c r="T124" s="182" t="str">
        <f t="shared" si="87"/>
        <v/>
      </c>
      <c r="U124" s="182" t="str">
        <f t="shared" si="87"/>
        <v/>
      </c>
      <c r="V124" s="182" t="str">
        <f t="shared" si="87"/>
        <v/>
      </c>
      <c r="W124" s="182" t="str">
        <f t="shared" si="87"/>
        <v/>
      </c>
      <c r="X124" s="182" t="str">
        <f t="shared" si="87"/>
        <v/>
      </c>
      <c r="Y124" s="182" t="str">
        <f t="shared" si="87"/>
        <v/>
      </c>
      <c r="Z124" s="182" t="str">
        <f t="shared" si="87"/>
        <v/>
      </c>
      <c r="AA124" s="182" t="str">
        <f t="shared" si="87"/>
        <v/>
      </c>
      <c r="AB124" s="182" t="str">
        <f t="shared" si="87"/>
        <v/>
      </c>
      <c r="AC124" s="182" t="str">
        <f t="shared" si="87"/>
        <v/>
      </c>
      <c r="AD124" s="182" t="str">
        <f t="shared" si="87"/>
        <v/>
      </c>
      <c r="AE124" s="182" t="str">
        <f t="shared" si="87"/>
        <v/>
      </c>
      <c r="AF124" s="182" t="str">
        <f t="shared" si="87"/>
        <v/>
      </c>
      <c r="AG124" s="182" t="str">
        <f t="shared" si="87"/>
        <v/>
      </c>
      <c r="AH124" s="182" t="str">
        <f t="shared" si="87"/>
        <v/>
      </c>
      <c r="AI124" s="182" t="str">
        <f t="shared" si="87"/>
        <v/>
      </c>
      <c r="AJ124" s="182" t="str">
        <f t="shared" si="87"/>
        <v/>
      </c>
      <c r="AK124" s="182" t="str">
        <f t="shared" si="87"/>
        <v/>
      </c>
      <c r="DA124" s="117"/>
      <c r="DB124" s="104"/>
      <c r="DC124" s="104"/>
      <c r="DD124" s="104"/>
      <c r="DE124" s="104"/>
      <c r="DF124" s="104"/>
      <c r="DG124" s="104"/>
      <c r="DH124" s="104"/>
      <c r="DI124" s="104"/>
      <c r="DJ124" s="104"/>
      <c r="DK124" s="104"/>
      <c r="DL124" s="104"/>
      <c r="DM124" s="104"/>
      <c r="DN124" s="104"/>
      <c r="DO124" s="104"/>
      <c r="DP124" s="104"/>
      <c r="DQ124" s="104"/>
      <c r="DR124" s="104"/>
      <c r="DS124" s="104"/>
      <c r="DT124" s="104"/>
      <c r="DU124" s="104"/>
      <c r="DV124" s="104"/>
      <c r="DW124" s="104"/>
      <c r="DX124" s="104"/>
    </row>
    <row r="125" spans="9:128" ht="12.75" customHeight="1" x14ac:dyDescent="0.15">
      <c r="DA125" s="117"/>
      <c r="DB125" s="104"/>
      <c r="DC125" s="104"/>
      <c r="DD125" s="104"/>
      <c r="DE125" s="104"/>
      <c r="DF125" s="104"/>
      <c r="DG125" s="104"/>
      <c r="DH125" s="104"/>
      <c r="DI125" s="104"/>
      <c r="DJ125" s="104"/>
      <c r="DK125" s="104"/>
      <c r="DL125" s="104"/>
      <c r="DM125" s="104"/>
      <c r="DN125" s="104"/>
      <c r="DO125" s="104"/>
      <c r="DP125" s="104"/>
      <c r="DQ125" s="104"/>
      <c r="DR125" s="104"/>
      <c r="DS125" s="104"/>
      <c r="DT125" s="104"/>
      <c r="DU125" s="104"/>
      <c r="DV125" s="104"/>
      <c r="DW125" s="104"/>
      <c r="DX125" s="104"/>
    </row>
    <row r="126" spans="9:128" ht="12.75" customHeight="1" x14ac:dyDescent="0.15">
      <c r="DA126" s="117"/>
      <c r="DB126" s="104"/>
      <c r="DC126" s="104"/>
      <c r="DD126" s="104"/>
      <c r="DE126" s="104"/>
      <c r="DF126" s="104"/>
      <c r="DG126" s="104"/>
      <c r="DH126" s="104"/>
      <c r="DI126" s="104"/>
      <c r="DJ126" s="104"/>
      <c r="DK126" s="104"/>
      <c r="DL126" s="104"/>
      <c r="DM126" s="104"/>
      <c r="DN126" s="104"/>
      <c r="DO126" s="104"/>
      <c r="DP126" s="104"/>
      <c r="DQ126" s="104"/>
      <c r="DR126" s="104"/>
      <c r="DS126" s="104"/>
      <c r="DT126" s="104"/>
      <c r="DU126" s="104"/>
      <c r="DV126" s="104"/>
      <c r="DW126" s="104"/>
      <c r="DX126" s="104"/>
    </row>
    <row r="127" spans="9:128" ht="12.75" customHeight="1" x14ac:dyDescent="0.15">
      <c r="DA127" s="117"/>
      <c r="DB127" s="104"/>
      <c r="DC127" s="104"/>
      <c r="DD127" s="104"/>
      <c r="DE127" s="104"/>
      <c r="DF127" s="104"/>
      <c r="DG127" s="104"/>
      <c r="DH127" s="104"/>
      <c r="DI127" s="104"/>
      <c r="DJ127" s="104"/>
      <c r="DK127" s="104"/>
      <c r="DL127" s="104"/>
      <c r="DM127" s="104"/>
      <c r="DN127" s="104"/>
      <c r="DO127" s="104"/>
      <c r="DP127" s="104"/>
      <c r="DQ127" s="104"/>
      <c r="DR127" s="104"/>
      <c r="DS127" s="104"/>
      <c r="DT127" s="104"/>
      <c r="DU127" s="104"/>
      <c r="DV127" s="104"/>
      <c r="DW127" s="104"/>
      <c r="DX127" s="104"/>
    </row>
    <row r="128" spans="9:128" ht="12.75" customHeight="1" x14ac:dyDescent="0.15">
      <c r="DA128" s="117"/>
      <c r="DB128" s="104"/>
      <c r="DC128" s="104"/>
      <c r="DD128" s="104"/>
      <c r="DE128" s="104"/>
      <c r="DF128" s="104"/>
      <c r="DG128" s="104"/>
      <c r="DH128" s="104"/>
      <c r="DI128" s="104"/>
      <c r="DJ128" s="104"/>
      <c r="DK128" s="104"/>
      <c r="DL128" s="104"/>
      <c r="DM128" s="104"/>
      <c r="DN128" s="104"/>
      <c r="DO128" s="104"/>
      <c r="DP128" s="104"/>
      <c r="DQ128" s="104"/>
      <c r="DR128" s="104"/>
      <c r="DS128" s="104"/>
      <c r="DT128" s="104"/>
      <c r="DU128" s="104"/>
      <c r="DV128" s="104"/>
      <c r="DW128" s="104"/>
      <c r="DX128" s="104"/>
    </row>
    <row r="129" spans="105:128" ht="12.75" customHeight="1" x14ac:dyDescent="0.15">
      <c r="DA129" s="117"/>
      <c r="DB129" s="104"/>
      <c r="DC129" s="104"/>
      <c r="DD129" s="104"/>
      <c r="DE129" s="104"/>
      <c r="DF129" s="104"/>
      <c r="DG129" s="104"/>
      <c r="DH129" s="104"/>
      <c r="DI129" s="104"/>
      <c r="DJ129" s="104"/>
      <c r="DK129" s="104"/>
      <c r="DL129" s="104"/>
      <c r="DM129" s="104"/>
      <c r="DN129" s="104"/>
      <c r="DO129" s="104"/>
      <c r="DP129" s="104"/>
      <c r="DQ129" s="104"/>
      <c r="DR129" s="104"/>
      <c r="DS129" s="104"/>
      <c r="DT129" s="104"/>
      <c r="DU129" s="104"/>
      <c r="DV129" s="104"/>
      <c r="DW129" s="104"/>
      <c r="DX129" s="104"/>
    </row>
    <row r="130" spans="105:128" ht="12.75" customHeight="1" x14ac:dyDescent="0.15">
      <c r="DA130" s="117"/>
      <c r="DB130" s="104"/>
      <c r="DC130" s="104"/>
      <c r="DD130" s="104"/>
      <c r="DE130" s="104"/>
      <c r="DF130" s="104"/>
      <c r="DG130" s="104"/>
      <c r="DH130" s="104"/>
      <c r="DI130" s="104"/>
      <c r="DJ130" s="104"/>
      <c r="DK130" s="104"/>
      <c r="DL130" s="104"/>
      <c r="DM130" s="104"/>
      <c r="DN130" s="104"/>
      <c r="DO130" s="104"/>
      <c r="DP130" s="104"/>
      <c r="DQ130" s="104"/>
      <c r="DR130" s="104"/>
      <c r="DS130" s="104"/>
      <c r="DT130" s="104"/>
      <c r="DU130" s="104"/>
      <c r="DV130" s="104"/>
      <c r="DW130" s="104"/>
      <c r="DX130" s="104"/>
    </row>
    <row r="131" spans="105:128" ht="12.75" customHeight="1" x14ac:dyDescent="0.15">
      <c r="DA131" s="117"/>
      <c r="DB131" s="104"/>
      <c r="DC131" s="104"/>
      <c r="DD131" s="104"/>
      <c r="DE131" s="104"/>
      <c r="DF131" s="104"/>
      <c r="DG131" s="104"/>
      <c r="DH131" s="104"/>
      <c r="DI131" s="104"/>
      <c r="DJ131" s="104"/>
      <c r="DK131" s="104"/>
      <c r="DL131" s="104"/>
      <c r="DM131" s="104"/>
      <c r="DN131" s="104"/>
      <c r="DO131" s="104"/>
      <c r="DP131" s="104"/>
      <c r="DQ131" s="104"/>
      <c r="DR131" s="104"/>
      <c r="DS131" s="104"/>
      <c r="DT131" s="104"/>
      <c r="DU131" s="104"/>
      <c r="DV131" s="104"/>
      <c r="DW131" s="104"/>
      <c r="DX131" s="104"/>
    </row>
    <row r="132" spans="105:128" ht="12.75" customHeight="1" x14ac:dyDescent="0.15">
      <c r="DA132" s="117"/>
      <c r="DB132" s="104"/>
      <c r="DC132" s="104"/>
      <c r="DD132" s="104"/>
      <c r="DE132" s="104"/>
      <c r="DF132" s="104"/>
      <c r="DG132" s="104"/>
      <c r="DH132" s="104"/>
      <c r="DI132" s="104"/>
      <c r="DJ132" s="104"/>
      <c r="DK132" s="104"/>
      <c r="DL132" s="104"/>
      <c r="DM132" s="104"/>
      <c r="DN132" s="104"/>
      <c r="DO132" s="104"/>
      <c r="DP132" s="104"/>
      <c r="DQ132" s="104"/>
      <c r="DR132" s="104"/>
      <c r="DS132" s="104"/>
      <c r="DT132" s="104"/>
      <c r="DU132" s="104"/>
      <c r="DV132" s="104"/>
      <c r="DW132" s="104"/>
      <c r="DX132" s="104"/>
    </row>
    <row r="133" spans="105:128" ht="12.75" customHeight="1" x14ac:dyDescent="0.15">
      <c r="DA133" s="117"/>
      <c r="DB133" s="104"/>
      <c r="DC133" s="104"/>
      <c r="DD133" s="104"/>
      <c r="DE133" s="104"/>
      <c r="DF133" s="104"/>
      <c r="DG133" s="104"/>
      <c r="DH133" s="104"/>
      <c r="DI133" s="104"/>
      <c r="DJ133" s="104"/>
      <c r="DK133" s="104"/>
      <c r="DL133" s="104"/>
      <c r="DM133" s="104"/>
      <c r="DN133" s="104"/>
      <c r="DO133" s="104"/>
      <c r="DP133" s="104"/>
      <c r="DQ133" s="104"/>
      <c r="DR133" s="104"/>
      <c r="DS133" s="104"/>
      <c r="DT133" s="104"/>
      <c r="DU133" s="104"/>
      <c r="DV133" s="104"/>
      <c r="DW133" s="104"/>
      <c r="DX133" s="104"/>
    </row>
    <row r="134" spans="105:128" ht="12.75" customHeight="1" x14ac:dyDescent="0.15">
      <c r="DA134" s="117"/>
      <c r="DB134" s="104"/>
      <c r="DC134" s="104"/>
      <c r="DD134" s="104"/>
      <c r="DE134" s="104"/>
      <c r="DF134" s="104"/>
      <c r="DG134" s="104"/>
      <c r="DH134" s="104"/>
      <c r="DI134" s="104"/>
      <c r="DJ134" s="104"/>
      <c r="DK134" s="104"/>
      <c r="DL134" s="104"/>
      <c r="DM134" s="104"/>
      <c r="DN134" s="104"/>
      <c r="DO134" s="104"/>
      <c r="DP134" s="104"/>
      <c r="DQ134" s="104"/>
      <c r="DR134" s="104"/>
      <c r="DS134" s="104"/>
      <c r="DT134" s="104"/>
      <c r="DU134" s="104"/>
      <c r="DV134" s="104"/>
      <c r="DW134" s="104"/>
      <c r="DX134" s="104"/>
    </row>
    <row r="135" spans="105:128" ht="12.75" customHeight="1" x14ac:dyDescent="0.15">
      <c r="DA135" s="117"/>
      <c r="DB135" s="104"/>
      <c r="DC135" s="104"/>
      <c r="DD135" s="104"/>
      <c r="DE135" s="104"/>
      <c r="DF135" s="104"/>
      <c r="DG135" s="104"/>
      <c r="DH135" s="104"/>
      <c r="DI135" s="104"/>
      <c r="DJ135" s="104"/>
      <c r="DK135" s="104"/>
      <c r="DL135" s="104"/>
      <c r="DM135" s="104"/>
      <c r="DN135" s="104"/>
      <c r="DO135" s="104"/>
      <c r="DP135" s="104"/>
      <c r="DQ135" s="104"/>
      <c r="DR135" s="104"/>
      <c r="DS135" s="104"/>
      <c r="DT135" s="104"/>
      <c r="DU135" s="104"/>
      <c r="DV135" s="104"/>
      <c r="DW135" s="104"/>
      <c r="DX135" s="104"/>
    </row>
    <row r="136" spans="105:128" ht="12.75" customHeight="1" x14ac:dyDescent="0.15">
      <c r="DA136" s="117"/>
      <c r="DB136" s="104"/>
      <c r="DC136" s="104"/>
      <c r="DD136" s="104"/>
      <c r="DE136" s="104"/>
      <c r="DF136" s="104"/>
      <c r="DG136" s="104"/>
      <c r="DH136" s="104"/>
      <c r="DI136" s="104"/>
      <c r="DJ136" s="104"/>
      <c r="DK136" s="104"/>
      <c r="DL136" s="104"/>
      <c r="DM136" s="104"/>
      <c r="DN136" s="104"/>
      <c r="DO136" s="104"/>
      <c r="DP136" s="104"/>
      <c r="DQ136" s="104"/>
      <c r="DR136" s="104"/>
      <c r="DS136" s="104"/>
      <c r="DT136" s="104"/>
      <c r="DU136" s="104"/>
      <c r="DV136" s="104"/>
      <c r="DW136" s="104"/>
      <c r="DX136" s="104"/>
    </row>
    <row r="137" spans="105:128" ht="12.75" customHeight="1" x14ac:dyDescent="0.15">
      <c r="DA137" s="117"/>
      <c r="DB137" s="104"/>
      <c r="DC137" s="104"/>
      <c r="DD137" s="104"/>
      <c r="DE137" s="104"/>
      <c r="DF137" s="104"/>
      <c r="DG137" s="104"/>
      <c r="DH137" s="104"/>
      <c r="DI137" s="104"/>
      <c r="DJ137" s="104"/>
      <c r="DK137" s="104"/>
      <c r="DL137" s="104"/>
      <c r="DM137" s="104"/>
      <c r="DN137" s="104"/>
      <c r="DO137" s="104"/>
      <c r="DP137" s="104"/>
      <c r="DQ137" s="104"/>
      <c r="DR137" s="104"/>
      <c r="DS137" s="104"/>
      <c r="DT137" s="104"/>
      <c r="DU137" s="104"/>
      <c r="DV137" s="104"/>
      <c r="DW137" s="104"/>
      <c r="DX137" s="104"/>
    </row>
    <row r="138" spans="105:128" ht="12.75" customHeight="1" x14ac:dyDescent="0.15">
      <c r="DA138" s="117"/>
      <c r="DB138" s="104"/>
      <c r="DC138" s="104"/>
      <c r="DD138" s="104"/>
      <c r="DE138" s="104"/>
      <c r="DF138" s="104"/>
      <c r="DG138" s="104"/>
      <c r="DH138" s="104"/>
      <c r="DI138" s="104"/>
      <c r="DJ138" s="104"/>
      <c r="DK138" s="104"/>
      <c r="DL138" s="104"/>
      <c r="DM138" s="104"/>
      <c r="DN138" s="104"/>
      <c r="DO138" s="104"/>
      <c r="DP138" s="104"/>
      <c r="DQ138" s="104"/>
      <c r="DR138" s="104"/>
      <c r="DS138" s="104"/>
      <c r="DT138" s="104"/>
      <c r="DU138" s="104"/>
      <c r="DV138" s="104"/>
      <c r="DW138" s="104"/>
      <c r="DX138" s="104"/>
    </row>
    <row r="139" spans="105:128" ht="12.75" customHeight="1" x14ac:dyDescent="0.15">
      <c r="DA139" s="117"/>
      <c r="DB139" s="104"/>
      <c r="DC139" s="104"/>
      <c r="DD139" s="104"/>
      <c r="DE139" s="104"/>
      <c r="DF139" s="104"/>
      <c r="DG139" s="104"/>
      <c r="DH139" s="104"/>
      <c r="DI139" s="104"/>
      <c r="DJ139" s="104"/>
      <c r="DK139" s="104"/>
      <c r="DL139" s="104"/>
      <c r="DM139" s="104"/>
      <c r="DN139" s="104"/>
      <c r="DO139" s="104"/>
      <c r="DP139" s="104"/>
      <c r="DQ139" s="104"/>
      <c r="DR139" s="104"/>
      <c r="DS139" s="104"/>
      <c r="DT139" s="104"/>
      <c r="DU139" s="104"/>
      <c r="DV139" s="104"/>
      <c r="DW139" s="104"/>
      <c r="DX139" s="104"/>
    </row>
    <row r="140" spans="105:128" ht="12.75" customHeight="1" x14ac:dyDescent="0.15">
      <c r="DA140" s="117"/>
      <c r="DB140" s="104"/>
      <c r="DC140" s="104"/>
      <c r="DD140" s="104"/>
      <c r="DE140" s="104"/>
      <c r="DF140" s="104"/>
      <c r="DG140" s="104"/>
      <c r="DH140" s="104"/>
      <c r="DI140" s="104"/>
      <c r="DJ140" s="104"/>
      <c r="DK140" s="104"/>
      <c r="DL140" s="104"/>
      <c r="DM140" s="104"/>
      <c r="DN140" s="104"/>
      <c r="DO140" s="104"/>
      <c r="DP140" s="104"/>
      <c r="DQ140" s="104"/>
      <c r="DR140" s="104"/>
      <c r="DS140" s="104"/>
      <c r="DT140" s="104"/>
      <c r="DU140" s="104"/>
      <c r="DV140" s="104"/>
      <c r="DW140" s="104"/>
      <c r="DX140" s="104"/>
    </row>
    <row r="141" spans="105:128" ht="12.75" customHeight="1" x14ac:dyDescent="0.15">
      <c r="DA141" s="117"/>
      <c r="DB141" s="104"/>
      <c r="DC141" s="104"/>
      <c r="DD141" s="104"/>
      <c r="DE141" s="104"/>
      <c r="DF141" s="104"/>
      <c r="DG141" s="104"/>
      <c r="DH141" s="104"/>
      <c r="DI141" s="104"/>
      <c r="DJ141" s="104"/>
      <c r="DK141" s="104"/>
      <c r="DL141" s="104"/>
      <c r="DM141" s="104"/>
      <c r="DN141" s="104"/>
      <c r="DO141" s="104"/>
      <c r="DP141" s="104"/>
      <c r="DQ141" s="104"/>
      <c r="DR141" s="104"/>
      <c r="DS141" s="104"/>
      <c r="DT141" s="104"/>
      <c r="DU141" s="104"/>
      <c r="DV141" s="104"/>
      <c r="DW141" s="104"/>
      <c r="DX141" s="104"/>
    </row>
    <row r="142" spans="105:128" ht="12.75" customHeight="1" x14ac:dyDescent="0.15">
      <c r="DA142" s="117"/>
      <c r="DB142" s="104"/>
      <c r="DC142" s="104"/>
      <c r="DD142" s="104"/>
      <c r="DE142" s="104"/>
      <c r="DF142" s="104"/>
      <c r="DG142" s="104"/>
      <c r="DH142" s="104"/>
      <c r="DI142" s="104"/>
      <c r="DJ142" s="104"/>
      <c r="DK142" s="104"/>
      <c r="DL142" s="104"/>
      <c r="DM142" s="104"/>
      <c r="DN142" s="104"/>
      <c r="DO142" s="104"/>
      <c r="DP142" s="104"/>
      <c r="DQ142" s="104"/>
      <c r="DR142" s="104"/>
      <c r="DS142" s="104"/>
      <c r="DT142" s="104"/>
      <c r="DU142" s="104"/>
      <c r="DV142" s="104"/>
      <c r="DW142" s="104"/>
      <c r="DX142" s="104"/>
    </row>
    <row r="143" spans="105:128" ht="12.75" customHeight="1" x14ac:dyDescent="0.15">
      <c r="DA143" s="117"/>
      <c r="DB143" s="104"/>
      <c r="DC143" s="104"/>
      <c r="DD143" s="104"/>
      <c r="DE143" s="104"/>
      <c r="DF143" s="104"/>
      <c r="DG143" s="104"/>
      <c r="DH143" s="104"/>
      <c r="DI143" s="104"/>
      <c r="DJ143" s="104"/>
      <c r="DK143" s="104"/>
      <c r="DL143" s="104"/>
      <c r="DM143" s="104"/>
      <c r="DN143" s="104"/>
      <c r="DO143" s="104"/>
      <c r="DP143" s="104"/>
      <c r="DQ143" s="104"/>
      <c r="DR143" s="104"/>
      <c r="DS143" s="104"/>
      <c r="DT143" s="104"/>
      <c r="DU143" s="104"/>
      <c r="DV143" s="104"/>
      <c r="DW143" s="104"/>
      <c r="DX143" s="104"/>
    </row>
    <row r="144" spans="105:128" ht="12.75" customHeight="1" x14ac:dyDescent="0.15">
      <c r="DA144" s="117"/>
      <c r="DB144" s="104"/>
      <c r="DC144" s="104"/>
      <c r="DD144" s="104"/>
      <c r="DE144" s="104"/>
      <c r="DF144" s="104"/>
      <c r="DG144" s="104"/>
      <c r="DH144" s="104"/>
      <c r="DI144" s="104"/>
      <c r="DJ144" s="104"/>
      <c r="DK144" s="104"/>
      <c r="DL144" s="104"/>
      <c r="DM144" s="104"/>
      <c r="DN144" s="104"/>
      <c r="DO144" s="104"/>
      <c r="DP144" s="104"/>
      <c r="DQ144" s="104"/>
      <c r="DR144" s="104"/>
      <c r="DS144" s="104"/>
      <c r="DT144" s="104"/>
      <c r="DU144" s="104"/>
      <c r="DV144" s="104"/>
      <c r="DW144" s="104"/>
      <c r="DX144" s="104"/>
    </row>
    <row r="145" spans="105:128" ht="12.75" customHeight="1" x14ac:dyDescent="0.15">
      <c r="DA145" s="117"/>
      <c r="DB145" s="104"/>
      <c r="DC145" s="104"/>
      <c r="DD145" s="104"/>
      <c r="DE145" s="104"/>
      <c r="DF145" s="104"/>
      <c r="DG145" s="104"/>
      <c r="DH145" s="104"/>
      <c r="DI145" s="104"/>
      <c r="DJ145" s="104"/>
      <c r="DK145" s="104"/>
      <c r="DL145" s="104"/>
      <c r="DM145" s="104"/>
      <c r="DN145" s="104"/>
      <c r="DO145" s="104"/>
      <c r="DP145" s="104"/>
      <c r="DQ145" s="104"/>
      <c r="DR145" s="104"/>
      <c r="DS145" s="104"/>
      <c r="DT145" s="104"/>
      <c r="DU145" s="104"/>
      <c r="DV145" s="104"/>
      <c r="DW145" s="104"/>
      <c r="DX145" s="104"/>
    </row>
    <row r="146" spans="105:128" ht="12.75" customHeight="1" x14ac:dyDescent="0.15">
      <c r="DA146" s="117"/>
      <c r="DB146" s="104"/>
      <c r="DC146" s="104"/>
      <c r="DD146" s="104"/>
      <c r="DE146" s="104"/>
      <c r="DF146" s="104"/>
      <c r="DG146" s="104"/>
      <c r="DH146" s="104"/>
      <c r="DI146" s="104"/>
      <c r="DJ146" s="104"/>
      <c r="DK146" s="104"/>
      <c r="DL146" s="104"/>
      <c r="DM146" s="104"/>
      <c r="DN146" s="104"/>
      <c r="DO146" s="104"/>
      <c r="DP146" s="104"/>
      <c r="DQ146" s="104"/>
      <c r="DR146" s="104"/>
      <c r="DS146" s="104"/>
      <c r="DT146" s="104"/>
      <c r="DU146" s="104"/>
      <c r="DV146" s="104"/>
      <c r="DW146" s="104"/>
      <c r="DX146" s="104"/>
    </row>
    <row r="147" spans="105:128" ht="12.75" customHeight="1" x14ac:dyDescent="0.15">
      <c r="DA147" s="117"/>
      <c r="DB147" s="104"/>
      <c r="DC147" s="104"/>
      <c r="DD147" s="104"/>
      <c r="DE147" s="104"/>
      <c r="DF147" s="104"/>
      <c r="DG147" s="104"/>
      <c r="DH147" s="104"/>
      <c r="DI147" s="104"/>
      <c r="DJ147" s="104"/>
      <c r="DK147" s="104"/>
      <c r="DL147" s="104"/>
      <c r="DM147" s="104"/>
      <c r="DN147" s="104"/>
      <c r="DO147" s="104"/>
      <c r="DP147" s="104"/>
      <c r="DQ147" s="104"/>
      <c r="DR147" s="104"/>
      <c r="DS147" s="104"/>
      <c r="DT147" s="104"/>
      <c r="DU147" s="104"/>
      <c r="DV147" s="104"/>
      <c r="DW147" s="104"/>
      <c r="DX147" s="104"/>
    </row>
    <row r="148" spans="105:128" ht="12.75" customHeight="1" x14ac:dyDescent="0.15">
      <c r="DA148" s="117"/>
      <c r="DB148" s="104"/>
      <c r="DC148" s="104"/>
      <c r="DD148" s="104"/>
      <c r="DE148" s="104"/>
      <c r="DF148" s="104"/>
      <c r="DG148" s="104"/>
      <c r="DH148" s="104"/>
      <c r="DI148" s="104"/>
      <c r="DJ148" s="104"/>
      <c r="DK148" s="104"/>
      <c r="DL148" s="104"/>
      <c r="DM148" s="104"/>
      <c r="DN148" s="104"/>
      <c r="DO148" s="104"/>
      <c r="DP148" s="104"/>
      <c r="DQ148" s="104"/>
      <c r="DR148" s="104"/>
      <c r="DS148" s="104"/>
      <c r="DT148" s="104"/>
      <c r="DU148" s="104"/>
      <c r="DV148" s="104"/>
      <c r="DW148" s="104"/>
      <c r="DX148" s="104"/>
    </row>
    <row r="149" spans="105:128" ht="12.75" customHeight="1" x14ac:dyDescent="0.15">
      <c r="DA149" s="117"/>
      <c r="DB149" s="104"/>
      <c r="DC149" s="104"/>
      <c r="DD149" s="104"/>
      <c r="DE149" s="104"/>
      <c r="DF149" s="104"/>
      <c r="DG149" s="104"/>
      <c r="DH149" s="104"/>
      <c r="DI149" s="104"/>
      <c r="DJ149" s="104"/>
      <c r="DK149" s="104"/>
      <c r="DL149" s="104"/>
      <c r="DM149" s="104"/>
      <c r="DN149" s="104"/>
      <c r="DO149" s="104"/>
      <c r="DP149" s="104"/>
      <c r="DQ149" s="104"/>
      <c r="DR149" s="104"/>
      <c r="DS149" s="104"/>
      <c r="DT149" s="104"/>
      <c r="DU149" s="104"/>
      <c r="DV149" s="104"/>
      <c r="DW149" s="104"/>
      <c r="DX149" s="104"/>
    </row>
    <row r="150" spans="105:128" ht="12.75" customHeight="1" x14ac:dyDescent="0.15">
      <c r="DA150" s="117"/>
      <c r="DB150" s="104"/>
      <c r="DC150" s="104"/>
      <c r="DD150" s="104"/>
      <c r="DE150" s="104"/>
      <c r="DF150" s="104"/>
      <c r="DG150" s="104"/>
      <c r="DH150" s="104"/>
      <c r="DI150" s="104"/>
      <c r="DJ150" s="104"/>
      <c r="DK150" s="104"/>
      <c r="DL150" s="104"/>
      <c r="DM150" s="104"/>
      <c r="DN150" s="104"/>
      <c r="DO150" s="104"/>
      <c r="DP150" s="104"/>
      <c r="DQ150" s="104"/>
      <c r="DR150" s="104"/>
      <c r="DS150" s="104"/>
      <c r="DT150" s="104"/>
      <c r="DU150" s="104"/>
      <c r="DV150" s="104"/>
      <c r="DW150" s="104"/>
      <c r="DX150" s="104"/>
    </row>
    <row r="151" spans="105:128" ht="12.75" customHeight="1" x14ac:dyDescent="0.15">
      <c r="DA151" s="117"/>
      <c r="DB151" s="104"/>
      <c r="DC151" s="104"/>
      <c r="DD151" s="104"/>
      <c r="DE151" s="104"/>
      <c r="DF151" s="104"/>
      <c r="DG151" s="104"/>
      <c r="DH151" s="104"/>
      <c r="DI151" s="104"/>
      <c r="DJ151" s="104"/>
      <c r="DK151" s="104"/>
      <c r="DL151" s="104"/>
      <c r="DM151" s="104"/>
      <c r="DN151" s="104"/>
      <c r="DO151" s="104"/>
      <c r="DP151" s="104"/>
      <c r="DQ151" s="104"/>
      <c r="DR151" s="104"/>
      <c r="DS151" s="104"/>
      <c r="DT151" s="104"/>
      <c r="DU151" s="104"/>
      <c r="DV151" s="104"/>
      <c r="DW151" s="104"/>
      <c r="DX151" s="104"/>
    </row>
    <row r="152" spans="105:128" ht="12.75" customHeight="1" x14ac:dyDescent="0.15">
      <c r="DA152" s="117"/>
      <c r="DB152" s="104"/>
      <c r="DC152" s="104"/>
      <c r="DD152" s="104"/>
      <c r="DE152" s="104"/>
      <c r="DF152" s="104"/>
      <c r="DG152" s="104"/>
      <c r="DH152" s="104"/>
      <c r="DI152" s="104"/>
      <c r="DJ152" s="104"/>
      <c r="DK152" s="104"/>
      <c r="DL152" s="104"/>
      <c r="DM152" s="104"/>
      <c r="DN152" s="104"/>
      <c r="DO152" s="104"/>
      <c r="DP152" s="104"/>
      <c r="DQ152" s="104"/>
      <c r="DR152" s="104"/>
      <c r="DS152" s="104"/>
      <c r="DT152" s="104"/>
      <c r="DU152" s="104"/>
      <c r="DV152" s="104"/>
      <c r="DW152" s="104"/>
      <c r="DX152" s="104"/>
    </row>
    <row r="153" spans="105:128" ht="12.75" customHeight="1" x14ac:dyDescent="0.15">
      <c r="DA153" s="117"/>
      <c r="DB153" s="104"/>
      <c r="DC153" s="104"/>
      <c r="DD153" s="104"/>
      <c r="DE153" s="104"/>
      <c r="DF153" s="104"/>
      <c r="DG153" s="104"/>
      <c r="DH153" s="104"/>
      <c r="DI153" s="104"/>
      <c r="DJ153" s="104"/>
      <c r="DK153" s="104"/>
      <c r="DL153" s="104"/>
      <c r="DM153" s="104"/>
      <c r="DN153" s="104"/>
      <c r="DO153" s="104"/>
      <c r="DP153" s="104"/>
      <c r="DQ153" s="104"/>
      <c r="DR153" s="104"/>
      <c r="DS153" s="104"/>
      <c r="DT153" s="104"/>
      <c r="DU153" s="104"/>
      <c r="DV153" s="104"/>
      <c r="DW153" s="104"/>
      <c r="DX153" s="104"/>
    </row>
    <row r="154" spans="105:128" ht="12.75" customHeight="1" x14ac:dyDescent="0.15">
      <c r="DA154" s="117"/>
      <c r="DB154" s="104"/>
      <c r="DC154" s="104"/>
      <c r="DD154" s="104"/>
      <c r="DE154" s="104"/>
      <c r="DF154" s="104"/>
      <c r="DG154" s="104"/>
      <c r="DH154" s="104"/>
      <c r="DI154" s="104"/>
      <c r="DJ154" s="104"/>
      <c r="DK154" s="104"/>
      <c r="DL154" s="104"/>
      <c r="DM154" s="104"/>
      <c r="DN154" s="104"/>
      <c r="DO154" s="104"/>
      <c r="DP154" s="104"/>
      <c r="DQ154" s="104"/>
      <c r="DR154" s="104"/>
      <c r="DS154" s="104"/>
      <c r="DT154" s="104"/>
      <c r="DU154" s="104"/>
      <c r="DV154" s="104"/>
      <c r="DW154" s="104"/>
      <c r="DX154" s="104"/>
    </row>
    <row r="155" spans="105:128" ht="12.75" customHeight="1" x14ac:dyDescent="0.15">
      <c r="DA155" s="117"/>
      <c r="DB155" s="104"/>
      <c r="DC155" s="104"/>
      <c r="DD155" s="104"/>
      <c r="DE155" s="104"/>
      <c r="DF155" s="104"/>
      <c r="DG155" s="104"/>
      <c r="DH155" s="104"/>
      <c r="DI155" s="104"/>
      <c r="DJ155" s="104"/>
      <c r="DK155" s="104"/>
      <c r="DL155" s="104"/>
      <c r="DM155" s="104"/>
      <c r="DN155" s="104"/>
      <c r="DO155" s="104"/>
      <c r="DP155" s="104"/>
      <c r="DQ155" s="104"/>
      <c r="DR155" s="104"/>
      <c r="DS155" s="104"/>
      <c r="DT155" s="104"/>
      <c r="DU155" s="104"/>
      <c r="DV155" s="104"/>
      <c r="DW155" s="104"/>
      <c r="DX155" s="104"/>
    </row>
    <row r="156" spans="105:128" ht="12.75" customHeight="1" x14ac:dyDescent="0.15">
      <c r="DA156" s="117"/>
      <c r="DB156" s="104"/>
      <c r="DC156" s="104"/>
      <c r="DD156" s="104"/>
      <c r="DE156" s="104"/>
      <c r="DF156" s="104"/>
      <c r="DG156" s="104"/>
      <c r="DH156" s="104"/>
      <c r="DI156" s="104"/>
      <c r="DJ156" s="104"/>
      <c r="DK156" s="104"/>
      <c r="DL156" s="104"/>
      <c r="DM156" s="104"/>
      <c r="DN156" s="104"/>
      <c r="DO156" s="104"/>
      <c r="DP156" s="104"/>
      <c r="DQ156" s="104"/>
      <c r="DR156" s="104"/>
      <c r="DS156" s="104"/>
      <c r="DT156" s="104"/>
      <c r="DU156" s="104"/>
      <c r="DV156" s="104"/>
      <c r="DW156" s="104"/>
      <c r="DX156" s="104"/>
    </row>
    <row r="157" spans="105:128" ht="12.75" customHeight="1" x14ac:dyDescent="0.15">
      <c r="DA157" s="117"/>
      <c r="DB157" s="104"/>
      <c r="DC157" s="104"/>
      <c r="DD157" s="104"/>
      <c r="DE157" s="104"/>
      <c r="DF157" s="104"/>
      <c r="DG157" s="104"/>
      <c r="DH157" s="104"/>
      <c r="DI157" s="104"/>
      <c r="DJ157" s="104"/>
      <c r="DK157" s="104"/>
      <c r="DL157" s="104"/>
      <c r="DM157" s="104"/>
      <c r="DN157" s="104"/>
      <c r="DO157" s="104"/>
      <c r="DP157" s="104"/>
      <c r="DQ157" s="104"/>
      <c r="DR157" s="104"/>
      <c r="DS157" s="104"/>
      <c r="DT157" s="104"/>
      <c r="DU157" s="104"/>
      <c r="DV157" s="104"/>
      <c r="DW157" s="104"/>
      <c r="DX157" s="104"/>
    </row>
    <row r="158" spans="105:128" ht="12.75" customHeight="1" x14ac:dyDescent="0.15">
      <c r="DA158" s="117"/>
      <c r="DB158" s="104"/>
      <c r="DC158" s="104"/>
      <c r="DD158" s="104"/>
      <c r="DE158" s="104"/>
      <c r="DF158" s="104"/>
      <c r="DG158" s="104"/>
      <c r="DH158" s="104"/>
      <c r="DI158" s="104"/>
      <c r="DJ158" s="104"/>
      <c r="DK158" s="104"/>
      <c r="DL158" s="104"/>
      <c r="DM158" s="104"/>
      <c r="DN158" s="104"/>
      <c r="DO158" s="104"/>
      <c r="DP158" s="104"/>
      <c r="DQ158" s="104"/>
      <c r="DR158" s="104"/>
      <c r="DS158" s="104"/>
      <c r="DT158" s="104"/>
      <c r="DU158" s="104"/>
      <c r="DV158" s="104"/>
      <c r="DW158" s="104"/>
      <c r="DX158" s="104"/>
    </row>
    <row r="159" spans="105:128" ht="12.75" customHeight="1" x14ac:dyDescent="0.15">
      <c r="DA159" s="117"/>
      <c r="DB159" s="104"/>
      <c r="DC159" s="104"/>
      <c r="DD159" s="104"/>
      <c r="DE159" s="104"/>
      <c r="DF159" s="104"/>
      <c r="DG159" s="104"/>
      <c r="DH159" s="104"/>
      <c r="DI159" s="104"/>
      <c r="DJ159" s="104"/>
      <c r="DK159" s="104"/>
      <c r="DL159" s="104"/>
      <c r="DM159" s="104"/>
      <c r="DN159" s="104"/>
      <c r="DO159" s="104"/>
      <c r="DP159" s="104"/>
      <c r="DQ159" s="104"/>
      <c r="DR159" s="104"/>
      <c r="DS159" s="104"/>
      <c r="DT159" s="104"/>
      <c r="DU159" s="104"/>
      <c r="DV159" s="104"/>
      <c r="DW159" s="104"/>
      <c r="DX159" s="104"/>
    </row>
    <row r="160" spans="105:128" ht="12.75" customHeight="1" x14ac:dyDescent="0.15">
      <c r="DA160" s="117"/>
      <c r="DB160" s="104"/>
      <c r="DC160" s="104"/>
      <c r="DD160" s="104"/>
      <c r="DE160" s="104"/>
      <c r="DF160" s="104"/>
      <c r="DG160" s="104"/>
      <c r="DH160" s="104"/>
      <c r="DI160" s="104"/>
      <c r="DJ160" s="104"/>
      <c r="DK160" s="104"/>
      <c r="DL160" s="104"/>
      <c r="DM160" s="104"/>
      <c r="DN160" s="104"/>
      <c r="DO160" s="104"/>
      <c r="DP160" s="104"/>
      <c r="DQ160" s="104"/>
      <c r="DR160" s="104"/>
      <c r="DS160" s="104"/>
      <c r="DT160" s="104"/>
      <c r="DU160" s="104"/>
      <c r="DV160" s="104"/>
      <c r="DW160" s="104"/>
      <c r="DX160" s="104"/>
    </row>
    <row r="161" spans="105:128" ht="12.75" customHeight="1" x14ac:dyDescent="0.15">
      <c r="DA161" s="117"/>
      <c r="DB161" s="104"/>
      <c r="DC161" s="104"/>
      <c r="DD161" s="104"/>
      <c r="DE161" s="104"/>
      <c r="DF161" s="104"/>
      <c r="DG161" s="104"/>
      <c r="DH161" s="104"/>
      <c r="DI161" s="104"/>
      <c r="DJ161" s="104"/>
      <c r="DK161" s="104"/>
      <c r="DL161" s="104"/>
      <c r="DM161" s="104"/>
      <c r="DN161" s="104"/>
      <c r="DO161" s="104"/>
      <c r="DP161" s="104"/>
      <c r="DQ161" s="104"/>
      <c r="DR161" s="104"/>
      <c r="DS161" s="104"/>
      <c r="DT161" s="104"/>
      <c r="DU161" s="104"/>
      <c r="DV161" s="104"/>
      <c r="DW161" s="104"/>
      <c r="DX161" s="104"/>
    </row>
    <row r="162" spans="105:128" ht="12.75" customHeight="1" x14ac:dyDescent="0.15">
      <c r="DA162" s="117"/>
      <c r="DB162" s="104"/>
      <c r="DC162" s="104"/>
      <c r="DD162" s="104"/>
      <c r="DE162" s="104"/>
      <c r="DF162" s="104"/>
      <c r="DG162" s="104"/>
      <c r="DH162" s="104"/>
      <c r="DI162" s="104"/>
      <c r="DJ162" s="104"/>
      <c r="DK162" s="104"/>
      <c r="DL162" s="104"/>
      <c r="DM162" s="104"/>
      <c r="DN162" s="104"/>
      <c r="DO162" s="104"/>
      <c r="DP162" s="104"/>
      <c r="DQ162" s="104"/>
      <c r="DR162" s="104"/>
      <c r="DS162" s="104"/>
      <c r="DT162" s="104"/>
      <c r="DU162" s="104"/>
      <c r="DV162" s="104"/>
      <c r="DW162" s="104"/>
      <c r="DX162" s="104"/>
    </row>
    <row r="163" spans="105:128" ht="12.75" customHeight="1" x14ac:dyDescent="0.15">
      <c r="DA163" s="117"/>
      <c r="DB163" s="104"/>
      <c r="DC163" s="104"/>
      <c r="DD163" s="104"/>
      <c r="DE163" s="104"/>
      <c r="DF163" s="104"/>
      <c r="DG163" s="104"/>
      <c r="DH163" s="104"/>
      <c r="DI163" s="104"/>
      <c r="DJ163" s="104"/>
      <c r="DK163" s="104"/>
      <c r="DL163" s="104"/>
      <c r="DM163" s="104"/>
      <c r="DN163" s="104"/>
      <c r="DO163" s="104"/>
      <c r="DP163" s="104"/>
      <c r="DQ163" s="104"/>
      <c r="DR163" s="104"/>
      <c r="DS163" s="104"/>
      <c r="DT163" s="104"/>
      <c r="DU163" s="104"/>
      <c r="DV163" s="104"/>
      <c r="DW163" s="104"/>
      <c r="DX163" s="104"/>
    </row>
    <row r="164" spans="105:128" ht="12.75" customHeight="1" x14ac:dyDescent="0.15">
      <c r="DA164" s="117"/>
      <c r="DB164" s="104"/>
      <c r="DC164" s="104"/>
      <c r="DD164" s="104"/>
      <c r="DE164" s="104"/>
      <c r="DF164" s="104"/>
      <c r="DG164" s="104"/>
      <c r="DH164" s="104"/>
      <c r="DI164" s="104"/>
      <c r="DJ164" s="104"/>
      <c r="DK164" s="104"/>
      <c r="DL164" s="104"/>
      <c r="DM164" s="104"/>
      <c r="DN164" s="104"/>
      <c r="DO164" s="104"/>
      <c r="DP164" s="104"/>
      <c r="DQ164" s="104"/>
      <c r="DR164" s="104"/>
      <c r="DS164" s="104"/>
      <c r="DT164" s="104"/>
      <c r="DU164" s="104"/>
      <c r="DV164" s="104"/>
      <c r="DW164" s="104"/>
      <c r="DX164" s="104"/>
    </row>
    <row r="165" spans="105:128" ht="12.75" customHeight="1" x14ac:dyDescent="0.15">
      <c r="DA165" s="117"/>
      <c r="DB165" s="104"/>
      <c r="DC165" s="104"/>
      <c r="DD165" s="104"/>
      <c r="DE165" s="104"/>
      <c r="DF165" s="104"/>
      <c r="DG165" s="104"/>
      <c r="DH165" s="104"/>
      <c r="DI165" s="104"/>
      <c r="DJ165" s="104"/>
      <c r="DK165" s="104"/>
      <c r="DL165" s="104"/>
      <c r="DM165" s="104"/>
      <c r="DN165" s="104"/>
      <c r="DO165" s="104"/>
      <c r="DP165" s="104"/>
      <c r="DQ165" s="104"/>
      <c r="DR165" s="104"/>
      <c r="DS165" s="104"/>
      <c r="DT165" s="104"/>
      <c r="DU165" s="104"/>
      <c r="DV165" s="104"/>
      <c r="DW165" s="104"/>
      <c r="DX165" s="104"/>
    </row>
    <row r="166" spans="105:128" ht="12.75" customHeight="1" x14ac:dyDescent="0.15">
      <c r="DA166" s="117"/>
      <c r="DB166" s="104"/>
      <c r="DC166" s="104"/>
      <c r="DD166" s="104"/>
      <c r="DE166" s="104"/>
      <c r="DF166" s="104"/>
      <c r="DG166" s="104"/>
      <c r="DH166" s="104"/>
      <c r="DI166" s="104"/>
      <c r="DJ166" s="104"/>
      <c r="DK166" s="104"/>
      <c r="DL166" s="104"/>
      <c r="DM166" s="104"/>
      <c r="DN166" s="104"/>
      <c r="DO166" s="104"/>
      <c r="DP166" s="104"/>
      <c r="DQ166" s="104"/>
      <c r="DR166" s="104"/>
      <c r="DS166" s="104"/>
      <c r="DT166" s="104"/>
      <c r="DU166" s="104"/>
      <c r="DV166" s="104"/>
      <c r="DW166" s="104"/>
      <c r="DX166" s="104"/>
    </row>
    <row r="167" spans="105:128" ht="12.75" customHeight="1" x14ac:dyDescent="0.15">
      <c r="DA167" s="117"/>
      <c r="DB167" s="104"/>
      <c r="DC167" s="104"/>
      <c r="DD167" s="104"/>
      <c r="DE167" s="104"/>
      <c r="DF167" s="104"/>
      <c r="DG167" s="104"/>
      <c r="DH167" s="104"/>
      <c r="DI167" s="104"/>
      <c r="DJ167" s="104"/>
      <c r="DK167" s="104"/>
      <c r="DL167" s="104"/>
      <c r="DM167" s="104"/>
      <c r="DN167" s="104"/>
      <c r="DO167" s="104"/>
      <c r="DP167" s="104"/>
      <c r="DQ167" s="104"/>
      <c r="DR167" s="104"/>
      <c r="DS167" s="104"/>
      <c r="DT167" s="104"/>
      <c r="DU167" s="104"/>
      <c r="DV167" s="104"/>
      <c r="DW167" s="104"/>
      <c r="DX167" s="104"/>
    </row>
    <row r="168" spans="105:128" ht="12.75" customHeight="1" x14ac:dyDescent="0.15">
      <c r="DA168" s="117"/>
      <c r="DB168" s="104"/>
      <c r="DC168" s="104"/>
      <c r="DD168" s="104"/>
      <c r="DE168" s="104"/>
      <c r="DF168" s="104"/>
      <c r="DG168" s="104"/>
      <c r="DH168" s="104"/>
      <c r="DI168" s="104"/>
      <c r="DJ168" s="104"/>
      <c r="DK168" s="104"/>
      <c r="DL168" s="104"/>
      <c r="DM168" s="104"/>
      <c r="DN168" s="104"/>
      <c r="DO168" s="104"/>
      <c r="DP168" s="104"/>
      <c r="DQ168" s="104"/>
      <c r="DR168" s="104"/>
      <c r="DS168" s="104"/>
      <c r="DT168" s="104"/>
      <c r="DU168" s="104"/>
      <c r="DV168" s="104"/>
      <c r="DW168" s="104"/>
      <c r="DX168" s="104"/>
    </row>
    <row r="169" spans="105:128" ht="12.75" customHeight="1" x14ac:dyDescent="0.15">
      <c r="DA169" s="117"/>
      <c r="DB169" s="104"/>
      <c r="DC169" s="104"/>
      <c r="DD169" s="104"/>
      <c r="DE169" s="104"/>
      <c r="DF169" s="104"/>
      <c r="DG169" s="104"/>
      <c r="DH169" s="104"/>
      <c r="DI169" s="104"/>
      <c r="DJ169" s="104"/>
      <c r="DK169" s="104"/>
      <c r="DL169" s="104"/>
      <c r="DM169" s="104"/>
      <c r="DN169" s="104"/>
      <c r="DO169" s="104"/>
      <c r="DP169" s="104"/>
      <c r="DQ169" s="104"/>
      <c r="DR169" s="104"/>
      <c r="DS169" s="104"/>
      <c r="DT169" s="104"/>
      <c r="DU169" s="104"/>
      <c r="DV169" s="104"/>
      <c r="DW169" s="104"/>
      <c r="DX169" s="104"/>
    </row>
    <row r="170" spans="105:128" ht="12.75" customHeight="1" x14ac:dyDescent="0.15">
      <c r="DA170" s="117"/>
      <c r="DB170" s="104"/>
      <c r="DC170" s="104"/>
      <c r="DD170" s="104"/>
      <c r="DE170" s="104"/>
      <c r="DF170" s="104"/>
      <c r="DG170" s="104"/>
      <c r="DH170" s="104"/>
      <c r="DI170" s="104"/>
      <c r="DJ170" s="104"/>
      <c r="DK170" s="104"/>
      <c r="DL170" s="104"/>
      <c r="DM170" s="104"/>
      <c r="DN170" s="104"/>
      <c r="DO170" s="104"/>
      <c r="DP170" s="104"/>
      <c r="DQ170" s="104"/>
      <c r="DR170" s="104"/>
      <c r="DS170" s="104"/>
      <c r="DT170" s="104"/>
      <c r="DU170" s="104"/>
      <c r="DV170" s="104"/>
      <c r="DW170" s="104"/>
      <c r="DX170" s="104"/>
    </row>
    <row r="171" spans="105:128" ht="12.75" customHeight="1" x14ac:dyDescent="0.15">
      <c r="DA171" s="117"/>
      <c r="DB171" s="104"/>
      <c r="DC171" s="104"/>
      <c r="DD171" s="104"/>
      <c r="DE171" s="104"/>
      <c r="DF171" s="104"/>
      <c r="DG171" s="104"/>
      <c r="DH171" s="104"/>
      <c r="DI171" s="104"/>
      <c r="DJ171" s="104"/>
      <c r="DK171" s="104"/>
      <c r="DL171" s="104"/>
      <c r="DM171" s="104"/>
      <c r="DN171" s="104"/>
      <c r="DO171" s="104"/>
      <c r="DP171" s="104"/>
      <c r="DQ171" s="104"/>
      <c r="DR171" s="104"/>
      <c r="DS171" s="104"/>
      <c r="DT171" s="104"/>
      <c r="DU171" s="104"/>
      <c r="DV171" s="104"/>
      <c r="DW171" s="104"/>
      <c r="DX171" s="104"/>
    </row>
    <row r="172" spans="105:128" ht="12.75" customHeight="1" x14ac:dyDescent="0.15">
      <c r="DA172" s="117"/>
      <c r="DB172" s="104"/>
      <c r="DC172" s="104"/>
      <c r="DD172" s="104"/>
      <c r="DE172" s="104"/>
      <c r="DF172" s="104"/>
      <c r="DG172" s="104"/>
      <c r="DH172" s="104"/>
      <c r="DI172" s="104"/>
      <c r="DJ172" s="104"/>
      <c r="DK172" s="104"/>
      <c r="DL172" s="104"/>
      <c r="DM172" s="104"/>
      <c r="DN172" s="104"/>
      <c r="DO172" s="104"/>
      <c r="DP172" s="104"/>
      <c r="DQ172" s="104"/>
      <c r="DR172" s="104"/>
      <c r="DS172" s="104"/>
      <c r="DT172" s="104"/>
      <c r="DU172" s="104"/>
      <c r="DV172" s="104"/>
      <c r="DW172" s="104"/>
      <c r="DX172" s="104"/>
    </row>
    <row r="173" spans="105:128" ht="12.75" customHeight="1" x14ac:dyDescent="0.15">
      <c r="DA173" s="117"/>
      <c r="DB173" s="104"/>
      <c r="DC173" s="104"/>
      <c r="DD173" s="104"/>
      <c r="DE173" s="104"/>
      <c r="DF173" s="104"/>
      <c r="DG173" s="104"/>
      <c r="DH173" s="104"/>
      <c r="DI173" s="104"/>
      <c r="DJ173" s="104"/>
      <c r="DK173" s="104"/>
      <c r="DL173" s="104"/>
      <c r="DM173" s="104"/>
      <c r="DN173" s="104"/>
      <c r="DO173" s="104"/>
      <c r="DP173" s="104"/>
      <c r="DQ173" s="104"/>
      <c r="DR173" s="104"/>
      <c r="DS173" s="104"/>
      <c r="DT173" s="104"/>
      <c r="DU173" s="104"/>
      <c r="DV173" s="104"/>
      <c r="DW173" s="104"/>
      <c r="DX173" s="104"/>
    </row>
    <row r="174" spans="105:128" ht="12.75" customHeight="1" x14ac:dyDescent="0.15">
      <c r="DA174" s="117"/>
      <c r="DB174" s="104"/>
      <c r="DC174" s="104"/>
      <c r="DD174" s="104"/>
      <c r="DE174" s="104"/>
      <c r="DF174" s="104"/>
      <c r="DG174" s="104"/>
      <c r="DH174" s="104"/>
      <c r="DI174" s="104"/>
      <c r="DJ174" s="104"/>
      <c r="DK174" s="104"/>
      <c r="DL174" s="104"/>
      <c r="DM174" s="104"/>
      <c r="DN174" s="104"/>
      <c r="DO174" s="104"/>
      <c r="DP174" s="104"/>
      <c r="DQ174" s="104"/>
      <c r="DR174" s="104"/>
      <c r="DS174" s="104"/>
      <c r="DT174" s="104"/>
      <c r="DU174" s="104"/>
      <c r="DV174" s="104"/>
      <c r="DW174" s="104"/>
      <c r="DX174" s="104"/>
    </row>
    <row r="175" spans="105:128" ht="12.75" customHeight="1" x14ac:dyDescent="0.15">
      <c r="DA175" s="117"/>
      <c r="DB175" s="104"/>
      <c r="DC175" s="104"/>
      <c r="DD175" s="104"/>
      <c r="DE175" s="104"/>
      <c r="DF175" s="104"/>
      <c r="DG175" s="104"/>
      <c r="DH175" s="104"/>
      <c r="DI175" s="104"/>
      <c r="DJ175" s="104"/>
      <c r="DK175" s="104"/>
      <c r="DL175" s="104"/>
      <c r="DM175" s="104"/>
      <c r="DN175" s="104"/>
      <c r="DO175" s="104"/>
      <c r="DP175" s="104"/>
      <c r="DQ175" s="104"/>
      <c r="DR175" s="104"/>
      <c r="DS175" s="104"/>
      <c r="DT175" s="104"/>
      <c r="DU175" s="104"/>
      <c r="DV175" s="104"/>
      <c r="DW175" s="104"/>
      <c r="DX175" s="104"/>
    </row>
    <row r="176" spans="105:128" ht="12.75" customHeight="1" x14ac:dyDescent="0.15">
      <c r="DA176" s="117"/>
      <c r="DB176" s="104"/>
      <c r="DC176" s="104"/>
      <c r="DD176" s="104"/>
      <c r="DE176" s="104"/>
      <c r="DF176" s="104"/>
      <c r="DG176" s="104"/>
      <c r="DH176" s="104"/>
      <c r="DI176" s="104"/>
      <c r="DJ176" s="104"/>
      <c r="DK176" s="104"/>
      <c r="DL176" s="104"/>
      <c r="DM176" s="104"/>
      <c r="DN176" s="104"/>
      <c r="DO176" s="104"/>
      <c r="DP176" s="104"/>
      <c r="DQ176" s="104"/>
      <c r="DR176" s="104"/>
      <c r="DS176" s="104"/>
      <c r="DT176" s="104"/>
      <c r="DU176" s="104"/>
      <c r="DV176" s="104"/>
      <c r="DW176" s="104"/>
      <c r="DX176" s="104"/>
    </row>
    <row r="177" spans="105:128" ht="12.75" customHeight="1" x14ac:dyDescent="0.15">
      <c r="DA177" s="117"/>
      <c r="DB177" s="104"/>
      <c r="DC177" s="104"/>
      <c r="DD177" s="104"/>
      <c r="DE177" s="104"/>
      <c r="DF177" s="104"/>
      <c r="DG177" s="104"/>
      <c r="DH177" s="104"/>
      <c r="DI177" s="104"/>
      <c r="DJ177" s="104"/>
      <c r="DK177" s="104"/>
      <c r="DL177" s="104"/>
      <c r="DM177" s="104"/>
      <c r="DN177" s="104"/>
      <c r="DO177" s="104"/>
      <c r="DP177" s="104"/>
      <c r="DQ177" s="104"/>
      <c r="DR177" s="104"/>
      <c r="DS177" s="104"/>
      <c r="DT177" s="104"/>
      <c r="DU177" s="104"/>
      <c r="DV177" s="104"/>
      <c r="DW177" s="104"/>
      <c r="DX177" s="104"/>
    </row>
    <row r="178" spans="105:128" ht="12.75" customHeight="1" x14ac:dyDescent="0.15">
      <c r="DA178" s="117"/>
      <c r="DB178" s="104"/>
      <c r="DC178" s="104"/>
      <c r="DD178" s="104"/>
      <c r="DE178" s="104"/>
      <c r="DF178" s="104"/>
      <c r="DG178" s="104"/>
      <c r="DH178" s="104"/>
      <c r="DI178" s="104"/>
      <c r="DJ178" s="104"/>
      <c r="DK178" s="104"/>
      <c r="DL178" s="104"/>
      <c r="DM178" s="104"/>
      <c r="DN178" s="104"/>
      <c r="DO178" s="104"/>
      <c r="DP178" s="104"/>
      <c r="DQ178" s="104"/>
      <c r="DR178" s="104"/>
      <c r="DS178" s="104"/>
      <c r="DT178" s="104"/>
      <c r="DU178" s="104"/>
      <c r="DV178" s="104"/>
      <c r="DW178" s="104"/>
      <c r="DX178" s="104"/>
    </row>
    <row r="179" spans="105:128" ht="12.75" customHeight="1" x14ac:dyDescent="0.15">
      <c r="DA179" s="117"/>
      <c r="DB179" s="104"/>
      <c r="DC179" s="104"/>
      <c r="DD179" s="104"/>
      <c r="DE179" s="104"/>
      <c r="DF179" s="104"/>
      <c r="DG179" s="104"/>
      <c r="DH179" s="104"/>
      <c r="DI179" s="104"/>
      <c r="DJ179" s="104"/>
      <c r="DK179" s="104"/>
      <c r="DL179" s="104"/>
      <c r="DM179" s="104"/>
      <c r="DN179" s="104"/>
      <c r="DO179" s="104"/>
      <c r="DP179" s="104"/>
      <c r="DQ179" s="104"/>
      <c r="DR179" s="104"/>
      <c r="DS179" s="104"/>
      <c r="DT179" s="104"/>
      <c r="DU179" s="104"/>
      <c r="DV179" s="104"/>
      <c r="DW179" s="104"/>
      <c r="DX179" s="104"/>
    </row>
    <row r="180" spans="105:128" ht="12.75" customHeight="1" x14ac:dyDescent="0.15">
      <c r="DA180" s="117"/>
      <c r="DB180" s="104"/>
      <c r="DC180" s="104"/>
      <c r="DD180" s="104"/>
      <c r="DE180" s="104"/>
      <c r="DF180" s="104"/>
      <c r="DG180" s="104"/>
      <c r="DH180" s="104"/>
      <c r="DI180" s="104"/>
      <c r="DJ180" s="104"/>
      <c r="DK180" s="104"/>
      <c r="DL180" s="104"/>
      <c r="DM180" s="104"/>
      <c r="DN180" s="104"/>
      <c r="DO180" s="104"/>
      <c r="DP180" s="104"/>
      <c r="DQ180" s="104"/>
      <c r="DR180" s="104"/>
      <c r="DS180" s="104"/>
      <c r="DT180" s="104"/>
      <c r="DU180" s="104"/>
      <c r="DV180" s="104"/>
      <c r="DW180" s="104"/>
      <c r="DX180" s="104"/>
    </row>
    <row r="181" spans="105:128" ht="12.75" customHeight="1" x14ac:dyDescent="0.15">
      <c r="DA181" s="117"/>
      <c r="DB181" s="104"/>
      <c r="DC181" s="104"/>
      <c r="DD181" s="104"/>
      <c r="DE181" s="104"/>
      <c r="DF181" s="104"/>
      <c r="DG181" s="104"/>
      <c r="DH181" s="104"/>
      <c r="DI181" s="104"/>
      <c r="DJ181" s="104"/>
      <c r="DK181" s="104"/>
      <c r="DL181" s="104"/>
      <c r="DM181" s="104"/>
      <c r="DN181" s="104"/>
      <c r="DO181" s="104"/>
      <c r="DP181" s="104"/>
      <c r="DQ181" s="104"/>
      <c r="DR181" s="104"/>
      <c r="DS181" s="104"/>
      <c r="DT181" s="104"/>
      <c r="DU181" s="104"/>
      <c r="DV181" s="104"/>
      <c r="DW181" s="104"/>
      <c r="DX181" s="104"/>
    </row>
    <row r="182" spans="105:128" ht="12.75" customHeight="1" x14ac:dyDescent="0.15">
      <c r="DA182" s="117"/>
      <c r="DB182" s="104"/>
      <c r="DC182" s="104"/>
      <c r="DD182" s="104"/>
      <c r="DE182" s="104"/>
      <c r="DF182" s="104"/>
      <c r="DG182" s="104"/>
      <c r="DH182" s="104"/>
      <c r="DI182" s="104"/>
      <c r="DJ182" s="104"/>
      <c r="DK182" s="104"/>
      <c r="DL182" s="104"/>
      <c r="DM182" s="104"/>
      <c r="DN182" s="104"/>
      <c r="DO182" s="104"/>
      <c r="DP182" s="104"/>
      <c r="DQ182" s="104"/>
      <c r="DR182" s="104"/>
      <c r="DS182" s="104"/>
      <c r="DT182" s="104"/>
      <c r="DU182" s="104"/>
      <c r="DV182" s="104"/>
      <c r="DW182" s="104"/>
      <c r="DX182" s="104"/>
    </row>
    <row r="183" spans="105:128" ht="12.75" customHeight="1" x14ac:dyDescent="0.15">
      <c r="DA183" s="117"/>
      <c r="DB183" s="104"/>
      <c r="DC183" s="104"/>
      <c r="DD183" s="104"/>
      <c r="DE183" s="104"/>
      <c r="DF183" s="104"/>
      <c r="DG183" s="104"/>
      <c r="DH183" s="104"/>
      <c r="DI183" s="104"/>
      <c r="DJ183" s="104"/>
      <c r="DK183" s="104"/>
      <c r="DL183" s="104"/>
      <c r="DM183" s="104"/>
      <c r="DN183" s="104"/>
      <c r="DO183" s="104"/>
      <c r="DP183" s="104"/>
      <c r="DQ183" s="104"/>
      <c r="DR183" s="104"/>
      <c r="DS183" s="104"/>
      <c r="DT183" s="104"/>
      <c r="DU183" s="104"/>
      <c r="DV183" s="104"/>
      <c r="DW183" s="104"/>
      <c r="DX183" s="104"/>
    </row>
    <row r="184" spans="105:128" ht="12.75" customHeight="1" x14ac:dyDescent="0.15">
      <c r="DA184" s="117"/>
      <c r="DB184" s="104"/>
      <c r="DC184" s="104"/>
      <c r="DD184" s="104"/>
      <c r="DE184" s="104"/>
      <c r="DF184" s="104"/>
      <c r="DG184" s="104"/>
      <c r="DH184" s="104"/>
      <c r="DI184" s="104"/>
      <c r="DJ184" s="104"/>
      <c r="DK184" s="104"/>
      <c r="DL184" s="104"/>
      <c r="DM184" s="104"/>
      <c r="DN184" s="104"/>
      <c r="DO184" s="104"/>
      <c r="DP184" s="104"/>
      <c r="DQ184" s="104"/>
      <c r="DR184" s="104"/>
      <c r="DS184" s="104"/>
      <c r="DT184" s="104"/>
      <c r="DU184" s="104"/>
      <c r="DV184" s="104"/>
      <c r="DW184" s="104"/>
      <c r="DX184" s="104"/>
    </row>
    <row r="185" spans="105:128" ht="12.75" customHeight="1" x14ac:dyDescent="0.15">
      <c r="DA185" s="117"/>
      <c r="DB185" s="104"/>
      <c r="DC185" s="104"/>
      <c r="DD185" s="104"/>
      <c r="DE185" s="104"/>
      <c r="DF185" s="104"/>
      <c r="DG185" s="104"/>
      <c r="DH185" s="104"/>
      <c r="DI185" s="104"/>
      <c r="DJ185" s="104"/>
      <c r="DK185" s="104"/>
      <c r="DL185" s="104"/>
      <c r="DM185" s="104"/>
      <c r="DN185" s="104"/>
      <c r="DO185" s="104"/>
      <c r="DP185" s="104"/>
      <c r="DQ185" s="104"/>
      <c r="DR185" s="104"/>
      <c r="DS185" s="104"/>
      <c r="DT185" s="104"/>
      <c r="DU185" s="104"/>
      <c r="DV185" s="104"/>
      <c r="DW185" s="104"/>
      <c r="DX185" s="104"/>
    </row>
    <row r="186" spans="105:128" ht="12.75" customHeight="1" x14ac:dyDescent="0.15">
      <c r="DA186" s="117"/>
      <c r="DB186" s="104"/>
      <c r="DC186" s="104"/>
      <c r="DD186" s="104"/>
      <c r="DE186" s="104"/>
      <c r="DF186" s="104"/>
      <c r="DG186" s="104"/>
      <c r="DH186" s="104"/>
      <c r="DI186" s="104"/>
      <c r="DJ186" s="104"/>
      <c r="DK186" s="104"/>
      <c r="DL186" s="104"/>
      <c r="DM186" s="104"/>
      <c r="DN186" s="104"/>
      <c r="DO186" s="104"/>
      <c r="DP186" s="104"/>
      <c r="DQ186" s="104"/>
      <c r="DR186" s="104"/>
      <c r="DS186" s="104"/>
      <c r="DT186" s="104"/>
      <c r="DU186" s="104"/>
      <c r="DV186" s="104"/>
      <c r="DW186" s="104"/>
      <c r="DX186" s="104"/>
    </row>
    <row r="187" spans="105:128" ht="12.75" customHeight="1" x14ac:dyDescent="0.15">
      <c r="DA187" s="117"/>
      <c r="DB187" s="104"/>
      <c r="DC187" s="104"/>
      <c r="DD187" s="104"/>
      <c r="DE187" s="104"/>
      <c r="DF187" s="104"/>
      <c r="DG187" s="104"/>
      <c r="DH187" s="104"/>
      <c r="DI187" s="104"/>
      <c r="DJ187" s="104"/>
      <c r="DK187" s="104"/>
      <c r="DL187" s="104"/>
      <c r="DM187" s="104"/>
      <c r="DN187" s="104"/>
      <c r="DO187" s="104"/>
      <c r="DP187" s="104"/>
      <c r="DQ187" s="104"/>
      <c r="DR187" s="104"/>
      <c r="DS187" s="104"/>
      <c r="DT187" s="104"/>
      <c r="DU187" s="104"/>
      <c r="DV187" s="104"/>
      <c r="DW187" s="104"/>
      <c r="DX187" s="104"/>
    </row>
    <row r="188" spans="105:128" ht="12.75" customHeight="1" x14ac:dyDescent="0.15">
      <c r="DA188" s="117"/>
      <c r="DB188" s="104"/>
      <c r="DC188" s="104"/>
      <c r="DD188" s="104"/>
      <c r="DE188" s="104"/>
      <c r="DF188" s="104"/>
      <c r="DG188" s="104"/>
      <c r="DH188" s="104"/>
      <c r="DI188" s="104"/>
      <c r="DJ188" s="104"/>
      <c r="DK188" s="104"/>
      <c r="DL188" s="104"/>
      <c r="DM188" s="104"/>
      <c r="DN188" s="104"/>
      <c r="DO188" s="104"/>
      <c r="DP188" s="104"/>
      <c r="DQ188" s="104"/>
      <c r="DR188" s="104"/>
      <c r="DS188" s="104"/>
      <c r="DT188" s="104"/>
      <c r="DU188" s="104"/>
      <c r="DV188" s="104"/>
      <c r="DW188" s="104"/>
      <c r="DX188" s="104"/>
    </row>
    <row r="189" spans="105:128" ht="12.75" customHeight="1" x14ac:dyDescent="0.15">
      <c r="DA189" s="117"/>
      <c r="DB189" s="104"/>
      <c r="DC189" s="104"/>
      <c r="DD189" s="104"/>
      <c r="DE189" s="104"/>
      <c r="DF189" s="104"/>
      <c r="DG189" s="104"/>
      <c r="DH189" s="104"/>
      <c r="DI189" s="104"/>
      <c r="DJ189" s="104"/>
      <c r="DK189" s="104"/>
      <c r="DL189" s="104"/>
      <c r="DM189" s="104"/>
      <c r="DN189" s="104"/>
      <c r="DO189" s="104"/>
      <c r="DP189" s="104"/>
      <c r="DQ189" s="104"/>
      <c r="DR189" s="104"/>
      <c r="DS189" s="104"/>
      <c r="DT189" s="104"/>
      <c r="DU189" s="104"/>
      <c r="DV189" s="104"/>
      <c r="DW189" s="104"/>
      <c r="DX189" s="104"/>
    </row>
    <row r="190" spans="105:128" ht="12.75" customHeight="1" x14ac:dyDescent="0.15">
      <c r="DA190" s="117"/>
      <c r="DB190" s="104"/>
      <c r="DC190" s="104"/>
      <c r="DD190" s="104"/>
      <c r="DE190" s="104"/>
      <c r="DF190" s="104"/>
      <c r="DG190" s="104"/>
      <c r="DH190" s="104"/>
      <c r="DI190" s="104"/>
      <c r="DJ190" s="104"/>
      <c r="DK190" s="104"/>
      <c r="DL190" s="104"/>
      <c r="DM190" s="104"/>
      <c r="DN190" s="104"/>
      <c r="DO190" s="104"/>
      <c r="DP190" s="104"/>
      <c r="DQ190" s="104"/>
      <c r="DR190" s="104"/>
      <c r="DS190" s="104"/>
      <c r="DT190" s="104"/>
      <c r="DU190" s="104"/>
      <c r="DV190" s="104"/>
      <c r="DW190" s="104"/>
      <c r="DX190" s="104"/>
    </row>
    <row r="191" spans="105:128" ht="12.75" customHeight="1" x14ac:dyDescent="0.15">
      <c r="DA191" s="117"/>
      <c r="DB191" s="104"/>
      <c r="DC191" s="104"/>
      <c r="DD191" s="104"/>
      <c r="DE191" s="104"/>
      <c r="DF191" s="104"/>
      <c r="DG191" s="104"/>
      <c r="DH191" s="104"/>
      <c r="DI191" s="104"/>
      <c r="DJ191" s="104"/>
      <c r="DK191" s="104"/>
      <c r="DL191" s="104"/>
      <c r="DM191" s="104"/>
      <c r="DN191" s="104"/>
      <c r="DO191" s="104"/>
      <c r="DP191" s="104"/>
      <c r="DQ191" s="104"/>
      <c r="DR191" s="104"/>
      <c r="DS191" s="104"/>
      <c r="DT191" s="104"/>
      <c r="DU191" s="104"/>
      <c r="DV191" s="104"/>
      <c r="DW191" s="104"/>
      <c r="DX191" s="104"/>
    </row>
    <row r="192" spans="105:128" ht="12.75" customHeight="1" x14ac:dyDescent="0.15">
      <c r="DA192" s="117"/>
      <c r="DB192" s="104"/>
      <c r="DC192" s="104"/>
      <c r="DD192" s="104"/>
      <c r="DE192" s="104"/>
      <c r="DF192" s="104"/>
      <c r="DG192" s="104"/>
      <c r="DH192" s="104"/>
      <c r="DI192" s="104"/>
      <c r="DJ192" s="104"/>
      <c r="DK192" s="104"/>
      <c r="DL192" s="104"/>
      <c r="DM192" s="104"/>
      <c r="DN192" s="104"/>
      <c r="DO192" s="104"/>
      <c r="DP192" s="104"/>
      <c r="DQ192" s="104"/>
      <c r="DR192" s="104"/>
      <c r="DS192" s="104"/>
      <c r="DT192" s="104"/>
      <c r="DU192" s="104"/>
      <c r="DV192" s="104"/>
      <c r="DW192" s="104"/>
      <c r="DX192" s="104"/>
    </row>
    <row r="193" spans="105:128" ht="12.75" customHeight="1" x14ac:dyDescent="0.15">
      <c r="DA193" s="117"/>
      <c r="DB193" s="104"/>
      <c r="DC193" s="104"/>
      <c r="DD193" s="104"/>
      <c r="DE193" s="104"/>
      <c r="DF193" s="104"/>
      <c r="DG193" s="104"/>
      <c r="DH193" s="104"/>
      <c r="DI193" s="104"/>
      <c r="DJ193" s="104"/>
      <c r="DK193" s="104"/>
      <c r="DL193" s="104"/>
      <c r="DM193" s="104"/>
      <c r="DN193" s="104"/>
      <c r="DO193" s="104"/>
      <c r="DP193" s="104"/>
      <c r="DQ193" s="104"/>
      <c r="DR193" s="104"/>
      <c r="DS193" s="104"/>
      <c r="DT193" s="104"/>
      <c r="DU193" s="104"/>
      <c r="DV193" s="104"/>
      <c r="DW193" s="104"/>
      <c r="DX193" s="104"/>
    </row>
    <row r="194" spans="105:128" ht="12.75" customHeight="1" x14ac:dyDescent="0.15">
      <c r="DA194" s="117"/>
      <c r="DB194" s="104"/>
      <c r="DC194" s="104"/>
      <c r="DD194" s="104"/>
      <c r="DE194" s="104"/>
      <c r="DF194" s="104"/>
      <c r="DG194" s="104"/>
      <c r="DH194" s="104"/>
      <c r="DI194" s="104"/>
      <c r="DJ194" s="104"/>
      <c r="DK194" s="104"/>
      <c r="DL194" s="104"/>
      <c r="DM194" s="104"/>
      <c r="DN194" s="104"/>
      <c r="DO194" s="104"/>
      <c r="DP194" s="104"/>
      <c r="DQ194" s="104"/>
      <c r="DR194" s="104"/>
      <c r="DS194" s="104"/>
      <c r="DT194" s="104"/>
      <c r="DU194" s="104"/>
      <c r="DV194" s="104"/>
      <c r="DW194" s="104"/>
      <c r="DX194" s="104"/>
    </row>
    <row r="195" spans="105:128" ht="12.75" customHeight="1" x14ac:dyDescent="0.15">
      <c r="DA195" s="117"/>
      <c r="DB195" s="104"/>
      <c r="DC195" s="104"/>
      <c r="DD195" s="104"/>
      <c r="DE195" s="104"/>
      <c r="DF195" s="104"/>
      <c r="DG195" s="104"/>
      <c r="DH195" s="104"/>
      <c r="DI195" s="104"/>
      <c r="DJ195" s="104"/>
      <c r="DK195" s="104"/>
      <c r="DL195" s="104"/>
      <c r="DM195" s="104"/>
      <c r="DN195" s="104"/>
      <c r="DO195" s="104"/>
      <c r="DP195" s="104"/>
      <c r="DQ195" s="104"/>
      <c r="DR195" s="104"/>
      <c r="DS195" s="104"/>
      <c r="DT195" s="104"/>
      <c r="DU195" s="104"/>
      <c r="DV195" s="104"/>
      <c r="DW195" s="104"/>
      <c r="DX195" s="104"/>
    </row>
    <row r="196" spans="105:128" ht="12.75" customHeight="1" x14ac:dyDescent="0.15">
      <c r="DA196" s="117"/>
      <c r="DB196" s="104"/>
      <c r="DC196" s="104"/>
      <c r="DD196" s="104"/>
      <c r="DE196" s="104"/>
      <c r="DF196" s="104"/>
      <c r="DG196" s="104"/>
      <c r="DH196" s="104"/>
      <c r="DI196" s="104"/>
      <c r="DJ196" s="104"/>
      <c r="DK196" s="104"/>
      <c r="DL196" s="104"/>
      <c r="DM196" s="104"/>
      <c r="DN196" s="104"/>
      <c r="DO196" s="104"/>
      <c r="DP196" s="104"/>
      <c r="DQ196" s="104"/>
      <c r="DR196" s="104"/>
      <c r="DS196" s="104"/>
      <c r="DT196" s="104"/>
      <c r="DU196" s="104"/>
      <c r="DV196" s="104"/>
      <c r="DW196" s="104"/>
      <c r="DX196" s="104"/>
    </row>
    <row r="197" spans="105:128" ht="12.75" customHeight="1" x14ac:dyDescent="0.15">
      <c r="DA197" s="117"/>
      <c r="DB197" s="104"/>
      <c r="DC197" s="104"/>
      <c r="DD197" s="104"/>
      <c r="DE197" s="104"/>
      <c r="DF197" s="104"/>
      <c r="DG197" s="104"/>
      <c r="DH197" s="104"/>
      <c r="DI197" s="104"/>
      <c r="DJ197" s="104"/>
      <c r="DK197" s="104"/>
      <c r="DL197" s="104"/>
      <c r="DM197" s="104"/>
      <c r="DN197" s="104"/>
      <c r="DO197" s="104"/>
      <c r="DP197" s="104"/>
      <c r="DQ197" s="104"/>
      <c r="DR197" s="104"/>
      <c r="DS197" s="104"/>
      <c r="DT197" s="104"/>
      <c r="DU197" s="104"/>
      <c r="DV197" s="104"/>
      <c r="DW197" s="104"/>
      <c r="DX197" s="104"/>
    </row>
    <row r="198" spans="105:128" ht="12.75" customHeight="1" x14ac:dyDescent="0.15">
      <c r="DA198" s="117"/>
      <c r="DB198" s="104"/>
      <c r="DC198" s="104"/>
      <c r="DD198" s="104"/>
      <c r="DE198" s="104"/>
      <c r="DF198" s="104"/>
      <c r="DG198" s="104"/>
      <c r="DH198" s="104"/>
      <c r="DI198" s="104"/>
      <c r="DJ198" s="104"/>
      <c r="DK198" s="104"/>
      <c r="DL198" s="104"/>
      <c r="DM198" s="104"/>
      <c r="DN198" s="104"/>
      <c r="DO198" s="104"/>
      <c r="DP198" s="104"/>
      <c r="DQ198" s="104"/>
      <c r="DR198" s="104"/>
      <c r="DS198" s="104"/>
      <c r="DT198" s="104"/>
      <c r="DU198" s="104"/>
      <c r="DV198" s="104"/>
      <c r="DW198" s="104"/>
      <c r="DX198" s="104"/>
    </row>
    <row r="199" spans="105:128" ht="12.75" customHeight="1" x14ac:dyDescent="0.15">
      <c r="DA199" s="117"/>
      <c r="DB199" s="104"/>
      <c r="DC199" s="104"/>
      <c r="DD199" s="104"/>
      <c r="DE199" s="104"/>
      <c r="DF199" s="104"/>
      <c r="DG199" s="104"/>
      <c r="DH199" s="104"/>
      <c r="DI199" s="104"/>
      <c r="DJ199" s="104"/>
      <c r="DK199" s="104"/>
      <c r="DL199" s="104"/>
      <c r="DM199" s="104"/>
      <c r="DN199" s="104"/>
      <c r="DO199" s="104"/>
      <c r="DP199" s="104"/>
      <c r="DQ199" s="104"/>
      <c r="DR199" s="104"/>
      <c r="DS199" s="104"/>
      <c r="DT199" s="104"/>
      <c r="DU199" s="104"/>
      <c r="DV199" s="104"/>
      <c r="DW199" s="104"/>
      <c r="DX199" s="104"/>
    </row>
    <row r="200" spans="105:128" ht="12.75" customHeight="1" x14ac:dyDescent="0.15">
      <c r="DA200" s="117"/>
      <c r="DB200" s="104"/>
      <c r="DC200" s="104"/>
      <c r="DD200" s="104"/>
      <c r="DE200" s="104"/>
      <c r="DF200" s="104"/>
      <c r="DG200" s="104"/>
      <c r="DH200" s="104"/>
      <c r="DI200" s="104"/>
      <c r="DJ200" s="104"/>
      <c r="DK200" s="104"/>
      <c r="DL200" s="104"/>
      <c r="DM200" s="104"/>
      <c r="DN200" s="104"/>
      <c r="DO200" s="104"/>
      <c r="DP200" s="104"/>
      <c r="DQ200" s="104"/>
      <c r="DR200" s="104"/>
      <c r="DS200" s="104"/>
      <c r="DT200" s="104"/>
      <c r="DU200" s="104"/>
      <c r="DV200" s="104"/>
      <c r="DW200" s="104"/>
      <c r="DX200" s="104"/>
    </row>
    <row r="201" spans="105:128" ht="12.75" customHeight="1" x14ac:dyDescent="0.15">
      <c r="DA201" s="117"/>
      <c r="DB201" s="104"/>
      <c r="DC201" s="104"/>
      <c r="DD201" s="104"/>
      <c r="DE201" s="104"/>
      <c r="DF201" s="104"/>
      <c r="DG201" s="104"/>
      <c r="DH201" s="104"/>
      <c r="DI201" s="104"/>
      <c r="DJ201" s="104"/>
      <c r="DK201" s="104"/>
      <c r="DL201" s="104"/>
      <c r="DM201" s="104"/>
      <c r="DN201" s="104"/>
      <c r="DO201" s="104"/>
      <c r="DP201" s="104"/>
      <c r="DQ201" s="104"/>
      <c r="DR201" s="104"/>
      <c r="DS201" s="104"/>
      <c r="DT201" s="104"/>
      <c r="DU201" s="104"/>
      <c r="DV201" s="104"/>
      <c r="DW201" s="104"/>
      <c r="DX201" s="104"/>
    </row>
    <row r="202" spans="105:128" ht="12.75" customHeight="1" x14ac:dyDescent="0.15">
      <c r="DA202" s="117"/>
      <c r="DB202" s="104"/>
      <c r="DC202" s="104"/>
      <c r="DD202" s="104"/>
      <c r="DE202" s="104"/>
      <c r="DF202" s="104"/>
      <c r="DG202" s="104"/>
      <c r="DH202" s="104"/>
      <c r="DI202" s="104"/>
      <c r="DJ202" s="104"/>
      <c r="DK202" s="104"/>
      <c r="DL202" s="104"/>
      <c r="DM202" s="104"/>
      <c r="DN202" s="104"/>
      <c r="DO202" s="104"/>
      <c r="DP202" s="104"/>
      <c r="DQ202" s="104"/>
      <c r="DR202" s="104"/>
      <c r="DS202" s="104"/>
      <c r="DT202" s="104"/>
      <c r="DU202" s="104"/>
      <c r="DV202" s="104"/>
      <c r="DW202" s="104"/>
      <c r="DX202" s="104"/>
    </row>
    <row r="203" spans="105:128" ht="12.75" customHeight="1" x14ac:dyDescent="0.15">
      <c r="DA203" s="117"/>
      <c r="DB203" s="104"/>
      <c r="DC203" s="104"/>
      <c r="DD203" s="104"/>
      <c r="DE203" s="104"/>
      <c r="DF203" s="104"/>
      <c r="DG203" s="104"/>
      <c r="DH203" s="104"/>
      <c r="DI203" s="104"/>
      <c r="DJ203" s="104"/>
      <c r="DK203" s="104"/>
      <c r="DL203" s="104"/>
      <c r="DM203" s="104"/>
      <c r="DN203" s="104"/>
      <c r="DO203" s="104"/>
      <c r="DP203" s="104"/>
      <c r="DQ203" s="104"/>
      <c r="DR203" s="104"/>
      <c r="DS203" s="104"/>
      <c r="DT203" s="104"/>
      <c r="DU203" s="104"/>
      <c r="DV203" s="104"/>
      <c r="DW203" s="104"/>
      <c r="DX203" s="104"/>
    </row>
    <row r="204" spans="105:128" ht="12.75" customHeight="1" x14ac:dyDescent="0.15">
      <c r="DA204" s="117"/>
      <c r="DB204" s="104"/>
      <c r="DC204" s="104"/>
      <c r="DD204" s="104"/>
      <c r="DE204" s="104"/>
      <c r="DF204" s="104"/>
      <c r="DG204" s="104"/>
      <c r="DH204" s="104"/>
      <c r="DI204" s="104"/>
      <c r="DJ204" s="104"/>
      <c r="DK204" s="104"/>
      <c r="DL204" s="104"/>
      <c r="DM204" s="104"/>
      <c r="DN204" s="104"/>
      <c r="DO204" s="104"/>
      <c r="DP204" s="104"/>
      <c r="DQ204" s="104"/>
      <c r="DR204" s="104"/>
      <c r="DS204" s="104"/>
      <c r="DT204" s="104"/>
      <c r="DU204" s="104"/>
      <c r="DV204" s="104"/>
      <c r="DW204" s="104"/>
      <c r="DX204" s="104"/>
    </row>
    <row r="205" spans="105:128" ht="12.75" customHeight="1" x14ac:dyDescent="0.15">
      <c r="DA205" s="117"/>
      <c r="DB205" s="104"/>
      <c r="DC205" s="104"/>
      <c r="DD205" s="104"/>
      <c r="DE205" s="104"/>
      <c r="DF205" s="104"/>
      <c r="DG205" s="104"/>
      <c r="DH205" s="104"/>
      <c r="DI205" s="104"/>
      <c r="DJ205" s="104"/>
      <c r="DK205" s="104"/>
      <c r="DL205" s="104"/>
      <c r="DM205" s="104"/>
      <c r="DN205" s="104"/>
      <c r="DO205" s="104"/>
      <c r="DP205" s="104"/>
      <c r="DQ205" s="104"/>
      <c r="DR205" s="104"/>
      <c r="DS205" s="104"/>
      <c r="DT205" s="104"/>
      <c r="DU205" s="104"/>
      <c r="DV205" s="104"/>
      <c r="DW205" s="104"/>
      <c r="DX205" s="104"/>
    </row>
    <row r="206" spans="105:128" ht="12.75" customHeight="1" x14ac:dyDescent="0.15">
      <c r="DA206" s="117"/>
      <c r="DB206" s="104"/>
      <c r="DC206" s="104"/>
      <c r="DD206" s="104"/>
      <c r="DE206" s="104"/>
      <c r="DF206" s="104"/>
      <c r="DG206" s="104"/>
      <c r="DH206" s="104"/>
      <c r="DI206" s="104"/>
      <c r="DJ206" s="104"/>
      <c r="DK206" s="104"/>
      <c r="DL206" s="104"/>
      <c r="DM206" s="104"/>
      <c r="DN206" s="104"/>
      <c r="DO206" s="104"/>
      <c r="DP206" s="104"/>
      <c r="DQ206" s="104"/>
      <c r="DR206" s="104"/>
      <c r="DS206" s="104"/>
      <c r="DT206" s="104"/>
      <c r="DU206" s="104"/>
      <c r="DV206" s="104"/>
      <c r="DW206" s="104"/>
      <c r="DX206" s="104"/>
    </row>
    <row r="207" spans="105:128" ht="12.75" customHeight="1" x14ac:dyDescent="0.15">
      <c r="DA207" s="117"/>
      <c r="DB207" s="104"/>
      <c r="DC207" s="104"/>
      <c r="DD207" s="104"/>
      <c r="DE207" s="104"/>
      <c r="DF207" s="104"/>
      <c r="DG207" s="104"/>
      <c r="DH207" s="104"/>
      <c r="DI207" s="104"/>
      <c r="DJ207" s="104"/>
      <c r="DK207" s="104"/>
      <c r="DL207" s="104"/>
      <c r="DM207" s="104"/>
      <c r="DN207" s="104"/>
      <c r="DO207" s="104"/>
      <c r="DP207" s="104"/>
      <c r="DQ207" s="104"/>
      <c r="DR207" s="104"/>
      <c r="DS207" s="104"/>
      <c r="DT207" s="104"/>
      <c r="DU207" s="104"/>
      <c r="DV207" s="104"/>
      <c r="DW207" s="104"/>
      <c r="DX207" s="104"/>
    </row>
    <row r="208" spans="105:128" ht="12.75" customHeight="1" x14ac:dyDescent="0.15">
      <c r="DA208" s="117"/>
      <c r="DB208" s="104"/>
      <c r="DC208" s="104"/>
      <c r="DD208" s="104"/>
      <c r="DE208" s="104"/>
      <c r="DF208" s="104"/>
      <c r="DG208" s="104"/>
      <c r="DH208" s="104"/>
      <c r="DI208" s="104"/>
      <c r="DJ208" s="104"/>
      <c r="DK208" s="104"/>
      <c r="DL208" s="104"/>
      <c r="DM208" s="104"/>
      <c r="DN208" s="104"/>
      <c r="DO208" s="104"/>
      <c r="DP208" s="104"/>
      <c r="DQ208" s="104"/>
      <c r="DR208" s="104"/>
      <c r="DS208" s="104"/>
      <c r="DT208" s="104"/>
      <c r="DU208" s="104"/>
      <c r="DV208" s="104"/>
      <c r="DW208" s="104"/>
      <c r="DX208" s="104"/>
    </row>
    <row r="209" spans="105:128" ht="12.75" customHeight="1" x14ac:dyDescent="0.15">
      <c r="DA209" s="117"/>
      <c r="DB209" s="104"/>
      <c r="DC209" s="104"/>
      <c r="DD209" s="104"/>
      <c r="DE209" s="104"/>
      <c r="DF209" s="104"/>
      <c r="DG209" s="104"/>
      <c r="DH209" s="104"/>
      <c r="DI209" s="104"/>
      <c r="DJ209" s="104"/>
      <c r="DK209" s="104"/>
      <c r="DL209" s="104"/>
      <c r="DM209" s="104"/>
      <c r="DN209" s="104"/>
      <c r="DO209" s="104"/>
      <c r="DP209" s="104"/>
      <c r="DQ209" s="104"/>
      <c r="DR209" s="104"/>
      <c r="DS209" s="104"/>
      <c r="DT209" s="104"/>
      <c r="DU209" s="104"/>
      <c r="DV209" s="104"/>
      <c r="DW209" s="104"/>
      <c r="DX209" s="104"/>
    </row>
    <row r="210" spans="105:128" ht="12.75" customHeight="1" x14ac:dyDescent="0.15">
      <c r="DA210" s="117"/>
      <c r="DB210" s="104"/>
      <c r="DC210" s="104"/>
      <c r="DD210" s="104"/>
      <c r="DE210" s="104"/>
      <c r="DF210" s="104"/>
      <c r="DG210" s="104"/>
      <c r="DH210" s="104"/>
      <c r="DI210" s="104"/>
      <c r="DJ210" s="104"/>
      <c r="DK210" s="104"/>
      <c r="DL210" s="104"/>
      <c r="DM210" s="104"/>
      <c r="DN210" s="104"/>
      <c r="DO210" s="104"/>
      <c r="DP210" s="104"/>
      <c r="DQ210" s="104"/>
      <c r="DR210" s="104"/>
      <c r="DS210" s="104"/>
      <c r="DT210" s="104"/>
      <c r="DU210" s="104"/>
      <c r="DV210" s="104"/>
      <c r="DW210" s="104"/>
      <c r="DX210" s="104"/>
    </row>
    <row r="211" spans="105:128" ht="12.75" customHeight="1" x14ac:dyDescent="0.15">
      <c r="DA211" s="117"/>
      <c r="DB211" s="104"/>
      <c r="DC211" s="104"/>
      <c r="DD211" s="104"/>
      <c r="DE211" s="104"/>
      <c r="DF211" s="104"/>
      <c r="DG211" s="104"/>
      <c r="DH211" s="104"/>
      <c r="DI211" s="104"/>
      <c r="DJ211" s="104"/>
      <c r="DK211" s="104"/>
      <c r="DL211" s="104"/>
      <c r="DM211" s="104"/>
      <c r="DN211" s="104"/>
      <c r="DO211" s="104"/>
      <c r="DP211" s="104"/>
      <c r="DQ211" s="104"/>
      <c r="DR211" s="104"/>
      <c r="DS211" s="104"/>
      <c r="DT211" s="104"/>
      <c r="DU211" s="104"/>
      <c r="DV211" s="104"/>
      <c r="DW211" s="104"/>
      <c r="DX211" s="104"/>
    </row>
    <row r="212" spans="105:128" ht="12.75" customHeight="1" x14ac:dyDescent="0.15">
      <c r="DA212" s="117"/>
      <c r="DB212" s="104"/>
      <c r="DC212" s="104"/>
      <c r="DD212" s="104"/>
      <c r="DE212" s="104"/>
      <c r="DF212" s="104"/>
      <c r="DG212" s="104"/>
      <c r="DH212" s="104"/>
      <c r="DI212" s="104"/>
      <c r="DJ212" s="104"/>
      <c r="DK212" s="104"/>
      <c r="DL212" s="104"/>
      <c r="DM212" s="104"/>
      <c r="DN212" s="104"/>
      <c r="DO212" s="104"/>
      <c r="DP212" s="104"/>
      <c r="DQ212" s="104"/>
      <c r="DR212" s="104"/>
      <c r="DS212" s="104"/>
      <c r="DT212" s="104"/>
      <c r="DU212" s="104"/>
      <c r="DV212" s="104"/>
      <c r="DW212" s="104"/>
      <c r="DX212" s="104"/>
    </row>
    <row r="213" spans="105:128" ht="12.75" customHeight="1" x14ac:dyDescent="0.15">
      <c r="DA213" s="117"/>
      <c r="DB213" s="104"/>
      <c r="DC213" s="104"/>
      <c r="DD213" s="104"/>
      <c r="DE213" s="104"/>
      <c r="DF213" s="104"/>
      <c r="DG213" s="104"/>
      <c r="DH213" s="104"/>
      <c r="DI213" s="104"/>
      <c r="DJ213" s="104"/>
      <c r="DK213" s="104"/>
      <c r="DL213" s="104"/>
      <c r="DM213" s="104"/>
      <c r="DN213" s="104"/>
      <c r="DO213" s="104"/>
      <c r="DP213" s="104"/>
      <c r="DQ213" s="104"/>
      <c r="DR213" s="104"/>
      <c r="DS213" s="104"/>
      <c r="DT213" s="104"/>
      <c r="DU213" s="104"/>
      <c r="DV213" s="104"/>
      <c r="DW213" s="104"/>
      <c r="DX213" s="104"/>
    </row>
    <row r="214" spans="105:128" ht="12.75" customHeight="1" x14ac:dyDescent="0.15">
      <c r="DA214" s="117"/>
      <c r="DB214" s="104"/>
      <c r="DC214" s="104"/>
      <c r="DD214" s="104"/>
      <c r="DE214" s="104"/>
      <c r="DF214" s="104"/>
      <c r="DG214" s="104"/>
      <c r="DH214" s="104"/>
      <c r="DI214" s="104"/>
      <c r="DJ214" s="104"/>
      <c r="DK214" s="104"/>
      <c r="DL214" s="104"/>
      <c r="DM214" s="104"/>
      <c r="DN214" s="104"/>
      <c r="DO214" s="104"/>
      <c r="DP214" s="104"/>
      <c r="DQ214" s="104"/>
      <c r="DR214" s="104"/>
      <c r="DS214" s="104"/>
      <c r="DT214" s="104"/>
      <c r="DU214" s="104"/>
      <c r="DV214" s="104"/>
      <c r="DW214" s="104"/>
      <c r="DX214" s="104"/>
    </row>
    <row r="215" spans="105:128" ht="12.75" customHeight="1" x14ac:dyDescent="0.15">
      <c r="DA215" s="117"/>
      <c r="DB215" s="104"/>
      <c r="DC215" s="104"/>
      <c r="DD215" s="104"/>
      <c r="DE215" s="104"/>
      <c r="DF215" s="104"/>
      <c r="DG215" s="104"/>
      <c r="DH215" s="104"/>
      <c r="DI215" s="104"/>
      <c r="DJ215" s="104"/>
      <c r="DK215" s="104"/>
      <c r="DL215" s="104"/>
      <c r="DM215" s="104"/>
      <c r="DN215" s="104"/>
      <c r="DO215" s="104"/>
      <c r="DP215" s="104"/>
      <c r="DQ215" s="104"/>
      <c r="DR215" s="104"/>
      <c r="DS215" s="104"/>
      <c r="DT215" s="104"/>
      <c r="DU215" s="104"/>
      <c r="DV215" s="104"/>
      <c r="DW215" s="104"/>
      <c r="DX215" s="104"/>
    </row>
    <row r="216" spans="105:128" ht="12.75" customHeight="1" x14ac:dyDescent="0.15">
      <c r="DA216" s="117"/>
      <c r="DB216" s="104"/>
      <c r="DC216" s="104"/>
      <c r="DD216" s="104"/>
      <c r="DE216" s="104"/>
      <c r="DF216" s="104"/>
      <c r="DG216" s="104"/>
      <c r="DH216" s="104"/>
      <c r="DI216" s="104"/>
      <c r="DJ216" s="104"/>
      <c r="DK216" s="104"/>
      <c r="DL216" s="104"/>
      <c r="DM216" s="104"/>
      <c r="DN216" s="104"/>
      <c r="DO216" s="104"/>
      <c r="DP216" s="104"/>
      <c r="DQ216" s="104"/>
      <c r="DR216" s="104"/>
      <c r="DS216" s="104"/>
      <c r="DT216" s="104"/>
      <c r="DU216" s="104"/>
      <c r="DV216" s="104"/>
      <c r="DW216" s="104"/>
      <c r="DX216" s="104"/>
    </row>
    <row r="217" spans="105:128" ht="12.75" customHeight="1" x14ac:dyDescent="0.15">
      <c r="DA217" s="117"/>
      <c r="DB217" s="104"/>
      <c r="DC217" s="104"/>
      <c r="DD217" s="104"/>
      <c r="DE217" s="104"/>
      <c r="DF217" s="104"/>
      <c r="DG217" s="104"/>
      <c r="DH217" s="104"/>
      <c r="DI217" s="104"/>
      <c r="DJ217" s="104"/>
      <c r="DK217" s="104"/>
      <c r="DL217" s="104"/>
      <c r="DM217" s="104"/>
      <c r="DN217" s="104"/>
      <c r="DO217" s="104"/>
      <c r="DP217" s="104"/>
      <c r="DQ217" s="104"/>
      <c r="DR217" s="104"/>
      <c r="DS217" s="104"/>
      <c r="DT217" s="104"/>
      <c r="DU217" s="104"/>
      <c r="DV217" s="104"/>
      <c r="DW217" s="104"/>
      <c r="DX217" s="104"/>
    </row>
    <row r="218" spans="105:128" ht="12.75" customHeight="1" x14ac:dyDescent="0.15">
      <c r="DA218" s="117"/>
      <c r="DB218" s="104"/>
      <c r="DC218" s="104"/>
      <c r="DD218" s="104"/>
      <c r="DE218" s="104"/>
      <c r="DF218" s="104"/>
      <c r="DG218" s="104"/>
      <c r="DH218" s="104"/>
      <c r="DI218" s="104"/>
      <c r="DJ218" s="104"/>
      <c r="DK218" s="104"/>
      <c r="DL218" s="104"/>
      <c r="DM218" s="104"/>
      <c r="DN218" s="104"/>
      <c r="DO218" s="104"/>
      <c r="DP218" s="104"/>
      <c r="DQ218" s="104"/>
      <c r="DR218" s="104"/>
      <c r="DS218" s="104"/>
      <c r="DT218" s="104"/>
      <c r="DU218" s="104"/>
      <c r="DV218" s="104"/>
      <c r="DW218" s="104"/>
      <c r="DX218" s="104"/>
    </row>
    <row r="219" spans="105:128" ht="12.75" customHeight="1" x14ac:dyDescent="0.15">
      <c r="DA219" s="117"/>
      <c r="DB219" s="104"/>
      <c r="DC219" s="104"/>
      <c r="DD219" s="104"/>
      <c r="DE219" s="104"/>
      <c r="DF219" s="104"/>
      <c r="DG219" s="104"/>
      <c r="DH219" s="104"/>
      <c r="DI219" s="104"/>
      <c r="DJ219" s="104"/>
      <c r="DK219" s="104"/>
      <c r="DL219" s="104"/>
      <c r="DM219" s="104"/>
      <c r="DN219" s="104"/>
      <c r="DO219" s="104"/>
      <c r="DP219" s="104"/>
      <c r="DQ219" s="104"/>
      <c r="DR219" s="104"/>
      <c r="DS219" s="104"/>
      <c r="DT219" s="104"/>
      <c r="DU219" s="104"/>
      <c r="DV219" s="104"/>
      <c r="DW219" s="104"/>
      <c r="DX219" s="104"/>
    </row>
    <row r="220" spans="105:128" ht="12.75" customHeight="1" x14ac:dyDescent="0.15">
      <c r="DA220" s="117"/>
      <c r="DB220" s="104"/>
      <c r="DC220" s="104"/>
      <c r="DD220" s="104"/>
      <c r="DE220" s="104"/>
      <c r="DF220" s="104"/>
      <c r="DG220" s="104"/>
      <c r="DH220" s="104"/>
      <c r="DI220" s="104"/>
      <c r="DJ220" s="104"/>
      <c r="DK220" s="104"/>
      <c r="DL220" s="104"/>
      <c r="DM220" s="104"/>
      <c r="DN220" s="104"/>
      <c r="DO220" s="104"/>
      <c r="DP220" s="104"/>
      <c r="DQ220" s="104"/>
      <c r="DR220" s="104"/>
      <c r="DS220" s="104"/>
      <c r="DT220" s="104"/>
      <c r="DU220" s="104"/>
      <c r="DV220" s="104"/>
      <c r="DW220" s="104"/>
      <c r="DX220" s="104"/>
    </row>
    <row r="221" spans="105:128" ht="12.75" customHeight="1" x14ac:dyDescent="0.15">
      <c r="DA221" s="117"/>
      <c r="DB221" s="104"/>
      <c r="DC221" s="104"/>
      <c r="DD221" s="104"/>
      <c r="DE221" s="104"/>
      <c r="DF221" s="104"/>
      <c r="DG221" s="104"/>
      <c r="DH221" s="104"/>
      <c r="DI221" s="104"/>
      <c r="DJ221" s="104"/>
      <c r="DK221" s="104"/>
      <c r="DL221" s="104"/>
      <c r="DM221" s="104"/>
      <c r="DN221" s="104"/>
      <c r="DO221" s="104"/>
      <c r="DP221" s="104"/>
      <c r="DQ221" s="104"/>
      <c r="DR221" s="104"/>
      <c r="DS221" s="104"/>
      <c r="DT221" s="104"/>
      <c r="DU221" s="104"/>
      <c r="DV221" s="104"/>
      <c r="DW221" s="104"/>
      <c r="DX221" s="104"/>
    </row>
    <row r="222" spans="105:128" ht="12.75" customHeight="1" x14ac:dyDescent="0.15">
      <c r="DA222" s="117"/>
      <c r="DB222" s="104"/>
      <c r="DC222" s="104"/>
      <c r="DD222" s="104"/>
      <c r="DE222" s="104"/>
      <c r="DF222" s="104"/>
      <c r="DG222" s="104"/>
      <c r="DH222" s="104"/>
      <c r="DI222" s="104"/>
      <c r="DJ222" s="104"/>
      <c r="DK222" s="104"/>
      <c r="DL222" s="104"/>
      <c r="DM222" s="104"/>
      <c r="DN222" s="104"/>
      <c r="DO222" s="104"/>
      <c r="DP222" s="104"/>
      <c r="DQ222" s="104"/>
      <c r="DR222" s="104"/>
      <c r="DS222" s="104"/>
      <c r="DT222" s="104"/>
      <c r="DU222" s="104"/>
      <c r="DV222" s="104"/>
      <c r="DW222" s="104"/>
      <c r="DX222" s="104"/>
    </row>
    <row r="223" spans="105:128" ht="12.75" customHeight="1" x14ac:dyDescent="0.15">
      <c r="DA223" s="117"/>
      <c r="DB223" s="104"/>
      <c r="DC223" s="104"/>
      <c r="DD223" s="104"/>
      <c r="DE223" s="104"/>
      <c r="DF223" s="104"/>
      <c r="DG223" s="104"/>
      <c r="DH223" s="104"/>
      <c r="DI223" s="104"/>
      <c r="DJ223" s="104"/>
      <c r="DK223" s="104"/>
      <c r="DL223" s="104"/>
      <c r="DM223" s="104"/>
      <c r="DN223" s="104"/>
      <c r="DO223" s="104"/>
      <c r="DP223" s="104"/>
      <c r="DQ223" s="104"/>
      <c r="DR223" s="104"/>
      <c r="DS223" s="104"/>
      <c r="DT223" s="104"/>
      <c r="DU223" s="104"/>
      <c r="DV223" s="104"/>
      <c r="DW223" s="104"/>
      <c r="DX223" s="104"/>
    </row>
    <row r="224" spans="105:128" ht="12.75" customHeight="1" x14ac:dyDescent="0.15">
      <c r="DA224" s="117"/>
      <c r="DB224" s="104"/>
      <c r="DC224" s="104"/>
      <c r="DD224" s="104"/>
      <c r="DE224" s="104"/>
      <c r="DF224" s="104"/>
      <c r="DG224" s="104"/>
      <c r="DH224" s="104"/>
      <c r="DI224" s="104"/>
      <c r="DJ224" s="104"/>
      <c r="DK224" s="104"/>
      <c r="DL224" s="104"/>
      <c r="DM224" s="104"/>
      <c r="DN224" s="104"/>
      <c r="DO224" s="104"/>
      <c r="DP224" s="104"/>
      <c r="DQ224" s="104"/>
      <c r="DR224" s="104"/>
      <c r="DS224" s="104"/>
      <c r="DT224" s="104"/>
      <c r="DU224" s="104"/>
      <c r="DV224" s="104"/>
      <c r="DW224" s="104"/>
      <c r="DX224" s="104"/>
    </row>
    <row r="225" spans="105:128" ht="12.75" customHeight="1" x14ac:dyDescent="0.15">
      <c r="DA225" s="117"/>
      <c r="DB225" s="104"/>
      <c r="DC225" s="104"/>
      <c r="DD225" s="104"/>
      <c r="DE225" s="104"/>
      <c r="DF225" s="104"/>
      <c r="DG225" s="104"/>
      <c r="DH225" s="104"/>
      <c r="DI225" s="104"/>
      <c r="DJ225" s="104"/>
      <c r="DK225" s="104"/>
      <c r="DL225" s="104"/>
      <c r="DM225" s="104"/>
      <c r="DN225" s="104"/>
      <c r="DO225" s="104"/>
      <c r="DP225" s="104"/>
      <c r="DQ225" s="104"/>
      <c r="DR225" s="104"/>
      <c r="DS225" s="104"/>
      <c r="DT225" s="104"/>
      <c r="DU225" s="104"/>
      <c r="DV225" s="104"/>
      <c r="DW225" s="104"/>
      <c r="DX225" s="104"/>
    </row>
    <row r="226" spans="105:128" ht="12.75" customHeight="1" x14ac:dyDescent="0.15">
      <c r="DA226" s="117"/>
      <c r="DB226" s="104"/>
      <c r="DC226" s="104"/>
      <c r="DD226" s="104"/>
      <c r="DE226" s="104"/>
      <c r="DF226" s="104"/>
      <c r="DG226" s="104"/>
      <c r="DH226" s="104"/>
      <c r="DI226" s="104"/>
      <c r="DJ226" s="104"/>
      <c r="DK226" s="104"/>
      <c r="DL226" s="104"/>
      <c r="DM226" s="104"/>
      <c r="DN226" s="104"/>
      <c r="DO226" s="104"/>
      <c r="DP226" s="104"/>
      <c r="DQ226" s="104"/>
      <c r="DR226" s="104"/>
      <c r="DS226" s="104"/>
      <c r="DT226" s="104"/>
      <c r="DU226" s="104"/>
      <c r="DV226" s="104"/>
      <c r="DW226" s="104"/>
      <c r="DX226" s="104"/>
    </row>
    <row r="227" spans="105:128" ht="12.75" customHeight="1" x14ac:dyDescent="0.15">
      <c r="DA227" s="117"/>
      <c r="DB227" s="104"/>
      <c r="DC227" s="104"/>
      <c r="DD227" s="104"/>
      <c r="DE227" s="104"/>
      <c r="DF227" s="104"/>
      <c r="DG227" s="104"/>
      <c r="DH227" s="104"/>
      <c r="DI227" s="104"/>
      <c r="DJ227" s="104"/>
      <c r="DK227" s="104"/>
      <c r="DL227" s="104"/>
      <c r="DM227" s="104"/>
      <c r="DN227" s="104"/>
      <c r="DO227" s="104"/>
      <c r="DP227" s="104"/>
      <c r="DQ227" s="104"/>
      <c r="DR227" s="104"/>
      <c r="DS227" s="104"/>
      <c r="DT227" s="104"/>
      <c r="DU227" s="104"/>
      <c r="DV227" s="104"/>
      <c r="DW227" s="104"/>
      <c r="DX227" s="104"/>
    </row>
    <row r="228" spans="105:128" ht="12.75" customHeight="1" x14ac:dyDescent="0.15">
      <c r="DA228" s="117"/>
      <c r="DB228" s="104"/>
      <c r="DC228" s="104"/>
      <c r="DD228" s="104"/>
      <c r="DE228" s="104"/>
      <c r="DF228" s="104"/>
      <c r="DG228" s="104"/>
      <c r="DH228" s="104"/>
      <c r="DI228" s="104"/>
      <c r="DJ228" s="104"/>
      <c r="DK228" s="104"/>
      <c r="DL228" s="104"/>
      <c r="DM228" s="104"/>
      <c r="DN228" s="104"/>
      <c r="DO228" s="104"/>
      <c r="DP228" s="104"/>
      <c r="DQ228" s="104"/>
      <c r="DR228" s="104"/>
      <c r="DS228" s="104"/>
      <c r="DT228" s="104"/>
      <c r="DU228" s="104"/>
      <c r="DV228" s="104"/>
      <c r="DW228" s="104"/>
      <c r="DX228" s="104"/>
    </row>
    <row r="229" spans="105:128" ht="12.75" customHeight="1" x14ac:dyDescent="0.15">
      <c r="DA229" s="117"/>
      <c r="DB229" s="104"/>
      <c r="DC229" s="104"/>
      <c r="DD229" s="104"/>
      <c r="DE229" s="104"/>
      <c r="DF229" s="104"/>
      <c r="DG229" s="104"/>
      <c r="DH229" s="104"/>
      <c r="DI229" s="104"/>
      <c r="DJ229" s="104"/>
      <c r="DK229" s="104"/>
      <c r="DL229" s="104"/>
      <c r="DM229" s="104"/>
      <c r="DN229" s="104"/>
      <c r="DO229" s="104"/>
      <c r="DP229" s="104"/>
      <c r="DQ229" s="104"/>
      <c r="DR229" s="104"/>
      <c r="DS229" s="104"/>
      <c r="DT229" s="104"/>
      <c r="DU229" s="104"/>
      <c r="DV229" s="104"/>
      <c r="DW229" s="104"/>
      <c r="DX229" s="104"/>
    </row>
    <row r="230" spans="105:128" ht="12.75" customHeight="1" x14ac:dyDescent="0.15">
      <c r="DA230" s="117"/>
      <c r="DB230" s="104"/>
      <c r="DC230" s="104"/>
      <c r="DD230" s="104"/>
      <c r="DE230" s="104"/>
      <c r="DF230" s="104"/>
      <c r="DG230" s="104"/>
      <c r="DH230" s="104"/>
      <c r="DI230" s="104"/>
      <c r="DJ230" s="104"/>
      <c r="DK230" s="104"/>
      <c r="DL230" s="104"/>
      <c r="DM230" s="104"/>
      <c r="DN230" s="104"/>
      <c r="DO230" s="104"/>
      <c r="DP230" s="104"/>
      <c r="DQ230" s="104"/>
      <c r="DR230" s="104"/>
      <c r="DS230" s="104"/>
      <c r="DT230" s="104"/>
      <c r="DU230" s="104"/>
      <c r="DV230" s="104"/>
      <c r="DW230" s="104"/>
      <c r="DX230" s="104"/>
    </row>
    <row r="231" spans="105:128" ht="12.75" customHeight="1" x14ac:dyDescent="0.15">
      <c r="DA231" s="117"/>
      <c r="DB231" s="104"/>
      <c r="DC231" s="104"/>
      <c r="DD231" s="104"/>
      <c r="DE231" s="104"/>
      <c r="DF231" s="104"/>
      <c r="DG231" s="104"/>
      <c r="DH231" s="104"/>
      <c r="DI231" s="104"/>
      <c r="DJ231" s="104"/>
      <c r="DK231" s="104"/>
      <c r="DL231" s="104"/>
      <c r="DM231" s="104"/>
      <c r="DN231" s="104"/>
      <c r="DO231" s="104"/>
      <c r="DP231" s="104"/>
      <c r="DQ231" s="104"/>
      <c r="DR231" s="104"/>
      <c r="DS231" s="104"/>
      <c r="DT231" s="104"/>
      <c r="DU231" s="104"/>
      <c r="DV231" s="104"/>
      <c r="DW231" s="104"/>
      <c r="DX231" s="104"/>
    </row>
    <row r="232" spans="105:128" ht="12.75" customHeight="1" x14ac:dyDescent="0.15">
      <c r="DA232" s="117"/>
      <c r="DB232" s="104"/>
      <c r="DC232" s="104"/>
      <c r="DD232" s="104"/>
      <c r="DE232" s="104"/>
      <c r="DF232" s="104"/>
      <c r="DG232" s="104"/>
      <c r="DH232" s="104"/>
      <c r="DI232" s="104"/>
      <c r="DJ232" s="104"/>
      <c r="DK232" s="104"/>
      <c r="DL232" s="104"/>
      <c r="DM232" s="104"/>
      <c r="DN232" s="104"/>
      <c r="DO232" s="104"/>
      <c r="DP232" s="104"/>
      <c r="DQ232" s="104"/>
      <c r="DR232" s="104"/>
      <c r="DS232" s="104"/>
      <c r="DT232" s="104"/>
      <c r="DU232" s="104"/>
      <c r="DV232" s="104"/>
      <c r="DW232" s="104"/>
      <c r="DX232" s="104"/>
    </row>
    <row r="233" spans="105:128" ht="12.75" customHeight="1" x14ac:dyDescent="0.15">
      <c r="DA233" s="117"/>
      <c r="DB233" s="104"/>
      <c r="DC233" s="104"/>
      <c r="DD233" s="104"/>
      <c r="DE233" s="104"/>
      <c r="DF233" s="104"/>
      <c r="DG233" s="104"/>
      <c r="DH233" s="104"/>
      <c r="DI233" s="104"/>
      <c r="DJ233" s="104"/>
      <c r="DK233" s="104"/>
      <c r="DL233" s="104"/>
      <c r="DM233" s="104"/>
      <c r="DN233" s="104"/>
      <c r="DO233" s="104"/>
      <c r="DP233" s="104"/>
      <c r="DQ233" s="104"/>
      <c r="DR233" s="104"/>
      <c r="DS233" s="104"/>
      <c r="DT233" s="104"/>
      <c r="DU233" s="104"/>
      <c r="DV233" s="104"/>
      <c r="DW233" s="104"/>
      <c r="DX233" s="104"/>
    </row>
    <row r="234" spans="105:128" ht="12.75" customHeight="1" x14ac:dyDescent="0.15">
      <c r="DA234" s="117"/>
      <c r="DB234" s="104"/>
      <c r="DC234" s="104"/>
      <c r="DD234" s="104"/>
      <c r="DE234" s="104"/>
      <c r="DF234" s="104"/>
      <c r="DG234" s="104"/>
      <c r="DH234" s="104"/>
      <c r="DI234" s="104"/>
      <c r="DJ234" s="104"/>
      <c r="DK234" s="104"/>
      <c r="DL234" s="104"/>
      <c r="DM234" s="104"/>
      <c r="DN234" s="104"/>
      <c r="DO234" s="104"/>
      <c r="DP234" s="104"/>
      <c r="DQ234" s="104"/>
      <c r="DR234" s="104"/>
      <c r="DS234" s="104"/>
      <c r="DT234" s="104"/>
      <c r="DU234" s="104"/>
      <c r="DV234" s="104"/>
      <c r="DW234" s="104"/>
      <c r="DX234" s="104"/>
    </row>
    <row r="235" spans="105:128" ht="12.75" customHeight="1" x14ac:dyDescent="0.15">
      <c r="DA235" s="117"/>
      <c r="DB235" s="104"/>
      <c r="DC235" s="104"/>
      <c r="DD235" s="104"/>
      <c r="DE235" s="104"/>
      <c r="DF235" s="104"/>
      <c r="DG235" s="104"/>
      <c r="DH235" s="104"/>
      <c r="DI235" s="104"/>
      <c r="DJ235" s="104"/>
      <c r="DK235" s="104"/>
      <c r="DL235" s="104"/>
      <c r="DM235" s="104"/>
      <c r="DN235" s="104"/>
      <c r="DO235" s="104"/>
      <c r="DP235" s="104"/>
      <c r="DQ235" s="104"/>
      <c r="DR235" s="104"/>
      <c r="DS235" s="104"/>
      <c r="DT235" s="104"/>
      <c r="DU235" s="104"/>
      <c r="DV235" s="104"/>
      <c r="DW235" s="104"/>
      <c r="DX235" s="104"/>
    </row>
    <row r="236" spans="105:128" ht="12.75" customHeight="1" x14ac:dyDescent="0.15">
      <c r="DA236" s="117"/>
      <c r="DB236" s="104"/>
      <c r="DC236" s="104"/>
      <c r="DD236" s="104"/>
      <c r="DE236" s="104"/>
      <c r="DF236" s="104"/>
      <c r="DG236" s="104"/>
      <c r="DH236" s="104"/>
      <c r="DI236" s="104"/>
      <c r="DJ236" s="104"/>
      <c r="DK236" s="104"/>
      <c r="DL236" s="104"/>
      <c r="DM236" s="104"/>
      <c r="DN236" s="104"/>
      <c r="DO236" s="104"/>
      <c r="DP236" s="104"/>
      <c r="DQ236" s="104"/>
      <c r="DR236" s="104"/>
      <c r="DS236" s="104"/>
      <c r="DT236" s="104"/>
      <c r="DU236" s="104"/>
      <c r="DV236" s="104"/>
      <c r="DW236" s="104"/>
      <c r="DX236" s="104"/>
    </row>
    <row r="237" spans="105:128" ht="12.75" customHeight="1" x14ac:dyDescent="0.15">
      <c r="DA237" s="117"/>
      <c r="DB237" s="104"/>
      <c r="DC237" s="104"/>
      <c r="DD237" s="104"/>
      <c r="DE237" s="104"/>
      <c r="DF237" s="104"/>
      <c r="DG237" s="104"/>
      <c r="DH237" s="104"/>
      <c r="DI237" s="104"/>
      <c r="DJ237" s="104"/>
      <c r="DK237" s="104"/>
      <c r="DL237" s="104"/>
      <c r="DM237" s="104"/>
      <c r="DN237" s="104"/>
      <c r="DO237" s="104"/>
      <c r="DP237" s="104"/>
      <c r="DQ237" s="104"/>
      <c r="DR237" s="104"/>
      <c r="DS237" s="104"/>
      <c r="DT237" s="104"/>
      <c r="DU237" s="104"/>
      <c r="DV237" s="104"/>
      <c r="DW237" s="104"/>
      <c r="DX237" s="104"/>
    </row>
    <row r="238" spans="105:128" ht="12.75" customHeight="1" x14ac:dyDescent="0.15">
      <c r="DA238" s="117"/>
      <c r="DB238" s="104"/>
      <c r="DC238" s="104"/>
      <c r="DD238" s="104"/>
      <c r="DE238" s="104"/>
      <c r="DF238" s="104"/>
      <c r="DG238" s="104"/>
      <c r="DH238" s="104"/>
      <c r="DI238" s="104"/>
      <c r="DJ238" s="104"/>
      <c r="DK238" s="104"/>
      <c r="DL238" s="104"/>
      <c r="DM238" s="104"/>
      <c r="DN238" s="104"/>
      <c r="DO238" s="104"/>
      <c r="DP238" s="104"/>
      <c r="DQ238" s="104"/>
      <c r="DR238" s="104"/>
      <c r="DS238" s="104"/>
      <c r="DT238" s="104"/>
      <c r="DU238" s="104"/>
      <c r="DV238" s="104"/>
      <c r="DW238" s="104"/>
      <c r="DX238" s="104"/>
    </row>
    <row r="239" spans="105:128" ht="12.75" customHeight="1" x14ac:dyDescent="0.15">
      <c r="DA239" s="117"/>
      <c r="DB239" s="104"/>
      <c r="DC239" s="104"/>
      <c r="DD239" s="104"/>
      <c r="DE239" s="104"/>
      <c r="DF239" s="104"/>
      <c r="DG239" s="104"/>
      <c r="DH239" s="104"/>
      <c r="DI239" s="104"/>
      <c r="DJ239" s="104"/>
      <c r="DK239" s="104"/>
      <c r="DL239" s="104"/>
      <c r="DM239" s="104"/>
      <c r="DN239" s="104"/>
      <c r="DO239" s="104"/>
      <c r="DP239" s="104"/>
      <c r="DQ239" s="104"/>
      <c r="DR239" s="104"/>
      <c r="DS239" s="104"/>
      <c r="DT239" s="104"/>
      <c r="DU239" s="104"/>
      <c r="DV239" s="104"/>
      <c r="DW239" s="104"/>
      <c r="DX239" s="104"/>
    </row>
    <row r="240" spans="105:128" ht="12.75" customHeight="1" x14ac:dyDescent="0.15">
      <c r="DA240" s="117"/>
      <c r="DB240" s="104"/>
      <c r="DC240" s="104"/>
      <c r="DD240" s="104"/>
      <c r="DE240" s="104"/>
      <c r="DF240" s="104"/>
      <c r="DG240" s="104"/>
      <c r="DH240" s="104"/>
      <c r="DI240" s="104"/>
      <c r="DJ240" s="104"/>
      <c r="DK240" s="104"/>
      <c r="DL240" s="104"/>
      <c r="DM240" s="104"/>
      <c r="DN240" s="104"/>
      <c r="DO240" s="104"/>
      <c r="DP240" s="104"/>
      <c r="DQ240" s="104"/>
      <c r="DR240" s="104"/>
      <c r="DS240" s="104"/>
      <c r="DT240" s="104"/>
      <c r="DU240" s="104"/>
      <c r="DV240" s="104"/>
      <c r="DW240" s="104"/>
      <c r="DX240" s="104"/>
    </row>
    <row r="241" spans="105:128" ht="12.75" customHeight="1" x14ac:dyDescent="0.15">
      <c r="DA241" s="117"/>
      <c r="DB241" s="104"/>
      <c r="DC241" s="104"/>
      <c r="DD241" s="104"/>
      <c r="DE241" s="104"/>
      <c r="DF241" s="104"/>
      <c r="DG241" s="104"/>
      <c r="DH241" s="104"/>
      <c r="DI241" s="104"/>
      <c r="DJ241" s="104"/>
      <c r="DK241" s="104"/>
      <c r="DL241" s="104"/>
      <c r="DM241" s="104"/>
      <c r="DN241" s="104"/>
      <c r="DO241" s="104"/>
      <c r="DP241" s="104"/>
      <c r="DQ241" s="104"/>
      <c r="DR241" s="104"/>
      <c r="DS241" s="104"/>
      <c r="DT241" s="104"/>
      <c r="DU241" s="104"/>
      <c r="DV241" s="104"/>
      <c r="DW241" s="104"/>
      <c r="DX241" s="104"/>
    </row>
    <row r="242" spans="105:128" ht="12.75" customHeight="1" x14ac:dyDescent="0.15">
      <c r="DA242" s="117"/>
      <c r="DB242" s="104"/>
      <c r="DC242" s="104"/>
      <c r="DD242" s="104"/>
      <c r="DE242" s="104"/>
      <c r="DF242" s="104"/>
      <c r="DG242" s="104"/>
      <c r="DH242" s="104"/>
      <c r="DI242" s="104"/>
      <c r="DJ242" s="104"/>
      <c r="DK242" s="104"/>
      <c r="DL242" s="104"/>
      <c r="DM242" s="104"/>
      <c r="DN242" s="104"/>
      <c r="DO242" s="104"/>
      <c r="DP242" s="104"/>
      <c r="DQ242" s="104"/>
      <c r="DR242" s="104"/>
      <c r="DS242" s="104"/>
      <c r="DT242" s="104"/>
      <c r="DU242" s="104"/>
      <c r="DV242" s="104"/>
      <c r="DW242" s="104"/>
      <c r="DX242" s="104"/>
    </row>
    <row r="243" spans="105:128" ht="12.75" customHeight="1" x14ac:dyDescent="0.15">
      <c r="DA243" s="117"/>
      <c r="DB243" s="104"/>
      <c r="DC243" s="104"/>
      <c r="DD243" s="104"/>
      <c r="DE243" s="104"/>
      <c r="DF243" s="104"/>
      <c r="DG243" s="104"/>
      <c r="DH243" s="104"/>
      <c r="DI243" s="104"/>
      <c r="DJ243" s="104"/>
      <c r="DK243" s="104"/>
      <c r="DL243" s="104"/>
      <c r="DM243" s="104"/>
      <c r="DN243" s="104"/>
      <c r="DO243" s="104"/>
      <c r="DP243" s="104"/>
      <c r="DQ243" s="104"/>
      <c r="DR243" s="104"/>
      <c r="DS243" s="104"/>
      <c r="DT243" s="104"/>
      <c r="DU243" s="104"/>
      <c r="DV243" s="104"/>
      <c r="DW243" s="104"/>
      <c r="DX243" s="104"/>
    </row>
    <row r="244" spans="105:128" ht="12.75" customHeight="1" x14ac:dyDescent="0.15">
      <c r="DA244" s="117"/>
      <c r="DB244" s="104"/>
      <c r="DC244" s="104"/>
      <c r="DD244" s="104"/>
      <c r="DE244" s="104"/>
      <c r="DF244" s="104"/>
      <c r="DG244" s="104"/>
      <c r="DH244" s="104"/>
      <c r="DI244" s="104"/>
      <c r="DJ244" s="104"/>
      <c r="DK244" s="104"/>
      <c r="DL244" s="104"/>
      <c r="DM244" s="104"/>
      <c r="DN244" s="104"/>
      <c r="DO244" s="104"/>
      <c r="DP244" s="104"/>
      <c r="DQ244" s="104"/>
      <c r="DR244" s="104"/>
      <c r="DS244" s="104"/>
      <c r="DT244" s="104"/>
      <c r="DU244" s="104"/>
      <c r="DV244" s="104"/>
      <c r="DW244" s="104"/>
      <c r="DX244" s="104"/>
    </row>
    <row r="245" spans="105:128" ht="12.75" customHeight="1" x14ac:dyDescent="0.15">
      <c r="DA245" s="117"/>
      <c r="DB245" s="104"/>
      <c r="DC245" s="104"/>
      <c r="DD245" s="104"/>
      <c r="DE245" s="104"/>
      <c r="DF245" s="104"/>
      <c r="DG245" s="104"/>
      <c r="DH245" s="104"/>
      <c r="DI245" s="104"/>
      <c r="DJ245" s="104"/>
      <c r="DK245" s="104"/>
      <c r="DL245" s="104"/>
      <c r="DM245" s="104"/>
      <c r="DN245" s="104"/>
      <c r="DO245" s="104"/>
      <c r="DP245" s="104"/>
      <c r="DQ245" s="104"/>
      <c r="DR245" s="104"/>
      <c r="DS245" s="104"/>
      <c r="DT245" s="104"/>
      <c r="DU245" s="104"/>
      <c r="DV245" s="104"/>
      <c r="DW245" s="104"/>
      <c r="DX245" s="104"/>
    </row>
    <row r="246" spans="105:128" ht="12.75" customHeight="1" x14ac:dyDescent="0.15">
      <c r="DA246" s="117"/>
      <c r="DB246" s="104"/>
      <c r="DC246" s="104"/>
      <c r="DD246" s="104"/>
      <c r="DE246" s="104"/>
      <c r="DF246" s="104"/>
      <c r="DG246" s="104"/>
      <c r="DH246" s="104"/>
      <c r="DI246" s="104"/>
      <c r="DJ246" s="104"/>
      <c r="DK246" s="104"/>
      <c r="DL246" s="104"/>
      <c r="DM246" s="104"/>
      <c r="DN246" s="104"/>
      <c r="DO246" s="104"/>
      <c r="DP246" s="104"/>
      <c r="DQ246" s="104"/>
      <c r="DR246" s="104"/>
      <c r="DS246" s="104"/>
      <c r="DT246" s="104"/>
      <c r="DU246" s="104"/>
      <c r="DV246" s="104"/>
      <c r="DW246" s="104"/>
      <c r="DX246" s="104"/>
    </row>
    <row r="247" spans="105:128" ht="12.75" customHeight="1" x14ac:dyDescent="0.15">
      <c r="DA247" s="117"/>
      <c r="DB247" s="104"/>
      <c r="DC247" s="104"/>
      <c r="DD247" s="104"/>
      <c r="DE247" s="104"/>
      <c r="DF247" s="104"/>
      <c r="DG247" s="104"/>
      <c r="DH247" s="104"/>
      <c r="DI247" s="104"/>
      <c r="DJ247" s="104"/>
      <c r="DK247" s="104"/>
      <c r="DL247" s="104"/>
      <c r="DM247" s="104"/>
      <c r="DN247" s="104"/>
      <c r="DO247" s="104"/>
      <c r="DP247" s="104"/>
      <c r="DQ247" s="104"/>
      <c r="DR247" s="104"/>
      <c r="DS247" s="104"/>
      <c r="DT247" s="104"/>
      <c r="DU247" s="104"/>
      <c r="DV247" s="104"/>
      <c r="DW247" s="104"/>
      <c r="DX247" s="104"/>
    </row>
    <row r="248" spans="105:128" ht="12.75" customHeight="1" x14ac:dyDescent="0.15">
      <c r="DA248" s="117"/>
      <c r="DB248" s="104"/>
      <c r="DC248" s="104"/>
      <c r="DD248" s="104"/>
      <c r="DE248" s="104"/>
      <c r="DF248" s="104"/>
      <c r="DG248" s="104"/>
      <c r="DH248" s="104"/>
      <c r="DI248" s="104"/>
      <c r="DJ248" s="104"/>
      <c r="DK248" s="104"/>
      <c r="DL248" s="104"/>
      <c r="DM248" s="104"/>
      <c r="DN248" s="104"/>
      <c r="DO248" s="104"/>
      <c r="DP248" s="104"/>
      <c r="DQ248" s="104"/>
      <c r="DR248" s="104"/>
      <c r="DS248" s="104"/>
      <c r="DT248" s="104"/>
      <c r="DU248" s="104"/>
      <c r="DV248" s="104"/>
      <c r="DW248" s="104"/>
      <c r="DX248" s="104"/>
    </row>
    <row r="249" spans="105:128" ht="12.75" customHeight="1" x14ac:dyDescent="0.15">
      <c r="DA249" s="117"/>
      <c r="DB249" s="104"/>
      <c r="DC249" s="104"/>
      <c r="DD249" s="104"/>
      <c r="DE249" s="104"/>
      <c r="DF249" s="104"/>
      <c r="DG249" s="104"/>
      <c r="DH249" s="104"/>
      <c r="DI249" s="104"/>
      <c r="DJ249" s="104"/>
      <c r="DK249" s="104"/>
      <c r="DL249" s="104"/>
      <c r="DM249" s="104"/>
      <c r="DN249" s="104"/>
      <c r="DO249" s="104"/>
      <c r="DP249" s="104"/>
      <c r="DQ249" s="104"/>
      <c r="DR249" s="104"/>
      <c r="DS249" s="104"/>
      <c r="DT249" s="104"/>
      <c r="DU249" s="104"/>
      <c r="DV249" s="104"/>
      <c r="DW249" s="104"/>
      <c r="DX249" s="104"/>
    </row>
    <row r="250" spans="105:128" ht="12.75" customHeight="1" x14ac:dyDescent="0.15">
      <c r="DA250" s="117"/>
      <c r="DB250" s="104"/>
      <c r="DC250" s="104"/>
      <c r="DD250" s="104"/>
      <c r="DE250" s="104"/>
      <c r="DF250" s="104"/>
      <c r="DG250" s="104"/>
      <c r="DH250" s="104"/>
      <c r="DI250" s="104"/>
      <c r="DJ250" s="104"/>
      <c r="DK250" s="104"/>
      <c r="DL250" s="104"/>
      <c r="DM250" s="104"/>
      <c r="DN250" s="104"/>
      <c r="DO250" s="104"/>
      <c r="DP250" s="104"/>
      <c r="DQ250" s="104"/>
      <c r="DR250" s="104"/>
      <c r="DS250" s="104"/>
      <c r="DT250" s="104"/>
      <c r="DU250" s="104"/>
      <c r="DV250" s="104"/>
      <c r="DW250" s="104"/>
      <c r="DX250" s="104"/>
    </row>
    <row r="251" spans="105:128" ht="12.75" customHeight="1" x14ac:dyDescent="0.15">
      <c r="DA251" s="117"/>
      <c r="DB251" s="104"/>
      <c r="DC251" s="104"/>
      <c r="DD251" s="104"/>
      <c r="DE251" s="104"/>
      <c r="DF251" s="104"/>
      <c r="DG251" s="104"/>
      <c r="DH251" s="104"/>
      <c r="DI251" s="104"/>
      <c r="DJ251" s="104"/>
      <c r="DK251" s="104"/>
      <c r="DL251" s="104"/>
      <c r="DM251" s="104"/>
      <c r="DN251" s="104"/>
      <c r="DO251" s="104"/>
      <c r="DP251" s="104"/>
      <c r="DQ251" s="104"/>
      <c r="DR251" s="104"/>
      <c r="DS251" s="104"/>
      <c r="DT251" s="104"/>
      <c r="DU251" s="104"/>
      <c r="DV251" s="104"/>
      <c r="DW251" s="104"/>
      <c r="DX251" s="104"/>
    </row>
    <row r="252" spans="105:128" ht="12.75" customHeight="1" x14ac:dyDescent="0.15">
      <c r="DA252" s="117"/>
      <c r="DB252" s="104"/>
      <c r="DC252" s="104"/>
      <c r="DD252" s="104"/>
      <c r="DE252" s="104"/>
      <c r="DF252" s="104"/>
      <c r="DG252" s="104"/>
      <c r="DH252" s="104"/>
      <c r="DI252" s="104"/>
      <c r="DJ252" s="104"/>
      <c r="DK252" s="104"/>
      <c r="DL252" s="104"/>
      <c r="DM252" s="104"/>
      <c r="DN252" s="104"/>
      <c r="DO252" s="104"/>
      <c r="DP252" s="104"/>
      <c r="DQ252" s="104"/>
      <c r="DR252" s="104"/>
      <c r="DS252" s="104"/>
      <c r="DT252" s="104"/>
      <c r="DU252" s="104"/>
      <c r="DV252" s="104"/>
      <c r="DW252" s="104"/>
      <c r="DX252" s="104"/>
    </row>
    <row r="253" spans="105:128" ht="12.75" customHeight="1" x14ac:dyDescent="0.15">
      <c r="DA253" s="117"/>
      <c r="DB253" s="104"/>
      <c r="DC253" s="104"/>
      <c r="DD253" s="104"/>
      <c r="DE253" s="104"/>
      <c r="DF253" s="104"/>
      <c r="DG253" s="104"/>
      <c r="DH253" s="104"/>
      <c r="DI253" s="104"/>
      <c r="DJ253" s="104"/>
      <c r="DK253" s="104"/>
      <c r="DL253" s="104"/>
      <c r="DM253" s="104"/>
      <c r="DN253" s="104"/>
      <c r="DO253" s="104"/>
      <c r="DP253" s="104"/>
      <c r="DQ253" s="104"/>
      <c r="DR253" s="104"/>
      <c r="DS253" s="104"/>
      <c r="DT253" s="104"/>
      <c r="DU253" s="104"/>
      <c r="DV253" s="104"/>
      <c r="DW253" s="104"/>
      <c r="DX253" s="104"/>
    </row>
    <row r="254" spans="105:128" ht="12.75" customHeight="1" x14ac:dyDescent="0.15">
      <c r="DA254" s="117"/>
      <c r="DB254" s="104"/>
      <c r="DC254" s="104"/>
      <c r="DD254" s="104"/>
      <c r="DE254" s="104"/>
      <c r="DF254" s="104"/>
      <c r="DG254" s="104"/>
      <c r="DH254" s="104"/>
      <c r="DI254" s="104"/>
      <c r="DJ254" s="104"/>
      <c r="DK254" s="104"/>
      <c r="DL254" s="104"/>
      <c r="DM254" s="104"/>
      <c r="DN254" s="104"/>
      <c r="DO254" s="104"/>
      <c r="DP254" s="104"/>
      <c r="DQ254" s="104"/>
      <c r="DR254" s="104"/>
      <c r="DS254" s="104"/>
      <c r="DT254" s="104"/>
      <c r="DU254" s="104"/>
      <c r="DV254" s="104"/>
      <c r="DW254" s="104"/>
      <c r="DX254" s="104"/>
    </row>
    <row r="255" spans="105:128" ht="12.75" customHeight="1" x14ac:dyDescent="0.15">
      <c r="DA255" s="117"/>
      <c r="DB255" s="104"/>
      <c r="DC255" s="104"/>
      <c r="DD255" s="104"/>
      <c r="DE255" s="104"/>
      <c r="DF255" s="104"/>
      <c r="DG255" s="104"/>
      <c r="DH255" s="104"/>
      <c r="DI255" s="104"/>
      <c r="DJ255" s="104"/>
      <c r="DK255" s="104"/>
      <c r="DL255" s="104"/>
      <c r="DM255" s="104"/>
      <c r="DN255" s="104"/>
      <c r="DO255" s="104"/>
      <c r="DP255" s="104"/>
      <c r="DQ255" s="104"/>
      <c r="DR255" s="104"/>
      <c r="DS255" s="104"/>
      <c r="DT255" s="104"/>
      <c r="DU255" s="104"/>
      <c r="DV255" s="104"/>
      <c r="DW255" s="104"/>
      <c r="DX255" s="104"/>
    </row>
    <row r="256" spans="105:128" ht="12.75" customHeight="1" x14ac:dyDescent="0.15">
      <c r="DA256" s="117"/>
      <c r="DB256" s="104"/>
      <c r="DC256" s="104"/>
      <c r="DD256" s="104"/>
      <c r="DE256" s="104"/>
      <c r="DF256" s="104"/>
      <c r="DG256" s="104"/>
      <c r="DH256" s="104"/>
      <c r="DI256" s="104"/>
      <c r="DJ256" s="104"/>
      <c r="DK256" s="104"/>
      <c r="DL256" s="104"/>
      <c r="DM256" s="104"/>
      <c r="DN256" s="104"/>
      <c r="DO256" s="104"/>
      <c r="DP256" s="104"/>
      <c r="DQ256" s="104"/>
      <c r="DR256" s="104"/>
      <c r="DS256" s="104"/>
      <c r="DT256" s="104"/>
      <c r="DU256" s="104"/>
      <c r="DV256" s="104"/>
      <c r="DW256" s="104"/>
      <c r="DX256" s="104"/>
    </row>
    <row r="257" spans="105:128" ht="12.75" customHeight="1" x14ac:dyDescent="0.15">
      <c r="DA257" s="117"/>
      <c r="DB257" s="104"/>
      <c r="DC257" s="104"/>
      <c r="DD257" s="104"/>
      <c r="DE257" s="104"/>
      <c r="DF257" s="104"/>
      <c r="DG257" s="104"/>
      <c r="DH257" s="104"/>
      <c r="DI257" s="104"/>
      <c r="DJ257" s="104"/>
      <c r="DK257" s="104"/>
      <c r="DL257" s="104"/>
      <c r="DM257" s="104"/>
      <c r="DN257" s="104"/>
      <c r="DO257" s="104"/>
      <c r="DP257" s="104"/>
      <c r="DQ257" s="104"/>
      <c r="DR257" s="104"/>
      <c r="DS257" s="104"/>
      <c r="DT257" s="104"/>
      <c r="DU257" s="104"/>
      <c r="DV257" s="104"/>
      <c r="DW257" s="104"/>
      <c r="DX257" s="104"/>
    </row>
    <row r="258" spans="105:128" ht="12.75" customHeight="1" x14ac:dyDescent="0.15">
      <c r="DA258" s="117"/>
      <c r="DB258" s="104"/>
      <c r="DC258" s="104"/>
      <c r="DD258" s="104"/>
      <c r="DE258" s="104"/>
      <c r="DF258" s="104"/>
      <c r="DG258" s="104"/>
      <c r="DH258" s="104"/>
      <c r="DI258" s="104"/>
      <c r="DJ258" s="104"/>
      <c r="DK258" s="104"/>
      <c r="DL258" s="104"/>
      <c r="DM258" s="104"/>
      <c r="DN258" s="104"/>
      <c r="DO258" s="104"/>
      <c r="DP258" s="104"/>
      <c r="DQ258" s="104"/>
      <c r="DR258" s="104"/>
      <c r="DS258" s="104"/>
      <c r="DT258" s="104"/>
      <c r="DU258" s="104"/>
      <c r="DV258" s="104"/>
      <c r="DW258" s="104"/>
      <c r="DX258" s="104"/>
    </row>
    <row r="259" spans="105:128" ht="12.75" customHeight="1" x14ac:dyDescent="0.15">
      <c r="DA259" s="117"/>
      <c r="DB259" s="104"/>
      <c r="DC259" s="104"/>
      <c r="DD259" s="104"/>
      <c r="DE259" s="104"/>
      <c r="DF259" s="104"/>
      <c r="DG259" s="104"/>
      <c r="DH259" s="104"/>
      <c r="DI259" s="104"/>
      <c r="DJ259" s="104"/>
      <c r="DK259" s="104"/>
      <c r="DL259" s="104"/>
      <c r="DM259" s="104"/>
      <c r="DN259" s="104"/>
      <c r="DO259" s="104"/>
      <c r="DP259" s="104"/>
      <c r="DQ259" s="104"/>
      <c r="DR259" s="104"/>
      <c r="DS259" s="104"/>
      <c r="DT259" s="104"/>
      <c r="DU259" s="104"/>
      <c r="DV259" s="104"/>
      <c r="DW259" s="104"/>
      <c r="DX259" s="104"/>
    </row>
    <row r="260" spans="105:128" ht="12.75" customHeight="1" x14ac:dyDescent="0.15">
      <c r="DA260" s="117"/>
      <c r="DB260" s="104"/>
      <c r="DC260" s="104"/>
      <c r="DD260" s="104"/>
      <c r="DE260" s="104"/>
      <c r="DF260" s="104"/>
      <c r="DG260" s="104"/>
      <c r="DH260" s="104"/>
      <c r="DI260" s="104"/>
      <c r="DJ260" s="104"/>
      <c r="DK260" s="104"/>
      <c r="DL260" s="104"/>
      <c r="DM260" s="104"/>
      <c r="DN260" s="104"/>
      <c r="DO260" s="104"/>
      <c r="DP260" s="104"/>
      <c r="DQ260" s="104"/>
      <c r="DR260" s="104"/>
      <c r="DS260" s="104"/>
      <c r="DT260" s="104"/>
      <c r="DU260" s="104"/>
      <c r="DV260" s="104"/>
      <c r="DW260" s="104"/>
      <c r="DX260" s="104"/>
    </row>
    <row r="261" spans="105:128" ht="12.75" customHeight="1" x14ac:dyDescent="0.15">
      <c r="DA261" s="117"/>
      <c r="DB261" s="104"/>
      <c r="DC261" s="104"/>
      <c r="DD261" s="104"/>
      <c r="DE261" s="104"/>
      <c r="DF261" s="104"/>
      <c r="DG261" s="104"/>
      <c r="DH261" s="104"/>
      <c r="DI261" s="104"/>
      <c r="DJ261" s="104"/>
      <c r="DK261" s="104"/>
      <c r="DL261" s="104"/>
      <c r="DM261" s="104"/>
      <c r="DN261" s="104"/>
      <c r="DO261" s="104"/>
      <c r="DP261" s="104"/>
      <c r="DQ261" s="104"/>
      <c r="DR261" s="104"/>
      <c r="DS261" s="104"/>
      <c r="DT261" s="104"/>
      <c r="DU261" s="104"/>
      <c r="DV261" s="104"/>
      <c r="DW261" s="104"/>
      <c r="DX261" s="104"/>
    </row>
    <row r="262" spans="105:128" ht="12.75" customHeight="1" x14ac:dyDescent="0.15">
      <c r="DA262" s="117"/>
      <c r="DB262" s="104"/>
      <c r="DC262" s="104"/>
      <c r="DD262" s="104"/>
      <c r="DE262" s="104"/>
      <c r="DF262" s="104"/>
      <c r="DG262" s="104"/>
      <c r="DH262" s="104"/>
      <c r="DI262" s="104"/>
      <c r="DJ262" s="104"/>
      <c r="DK262" s="104"/>
      <c r="DL262" s="104"/>
      <c r="DM262" s="104"/>
      <c r="DN262" s="104"/>
      <c r="DO262" s="104"/>
      <c r="DP262" s="104"/>
      <c r="DQ262" s="104"/>
      <c r="DR262" s="104"/>
      <c r="DS262" s="104"/>
      <c r="DT262" s="104"/>
      <c r="DU262" s="104"/>
      <c r="DV262" s="104"/>
      <c r="DW262" s="104"/>
      <c r="DX262" s="104"/>
    </row>
    <row r="263" spans="105:128" ht="12.75" customHeight="1" x14ac:dyDescent="0.15">
      <c r="DA263" s="117"/>
      <c r="DB263" s="104"/>
      <c r="DC263" s="104"/>
      <c r="DD263" s="104"/>
      <c r="DE263" s="104"/>
      <c r="DF263" s="104"/>
      <c r="DG263" s="104"/>
      <c r="DH263" s="104"/>
      <c r="DI263" s="104"/>
      <c r="DJ263" s="104"/>
      <c r="DK263" s="104"/>
      <c r="DL263" s="104"/>
      <c r="DM263" s="104"/>
      <c r="DN263" s="104"/>
      <c r="DO263" s="104"/>
      <c r="DP263" s="104"/>
      <c r="DQ263" s="104"/>
      <c r="DR263" s="104"/>
      <c r="DS263" s="104"/>
      <c r="DT263" s="104"/>
      <c r="DU263" s="104"/>
      <c r="DV263" s="104"/>
      <c r="DW263" s="104"/>
      <c r="DX263" s="104"/>
    </row>
    <row r="264" spans="105:128" ht="12.75" customHeight="1" x14ac:dyDescent="0.15">
      <c r="DA264" s="117"/>
      <c r="DB264" s="104"/>
      <c r="DC264" s="104"/>
      <c r="DD264" s="104"/>
      <c r="DE264" s="104"/>
      <c r="DF264" s="104"/>
      <c r="DG264" s="104"/>
      <c r="DH264" s="104"/>
      <c r="DI264" s="104"/>
      <c r="DJ264" s="104"/>
      <c r="DK264" s="104"/>
      <c r="DL264" s="104"/>
      <c r="DM264" s="104"/>
      <c r="DN264" s="104"/>
      <c r="DO264" s="104"/>
      <c r="DP264" s="104"/>
      <c r="DQ264" s="104"/>
      <c r="DR264" s="104"/>
      <c r="DS264" s="104"/>
      <c r="DT264" s="104"/>
      <c r="DU264" s="104"/>
      <c r="DV264" s="104"/>
      <c r="DW264" s="104"/>
      <c r="DX264" s="104"/>
    </row>
    <row r="265" spans="105:128" ht="12.75" customHeight="1" x14ac:dyDescent="0.15">
      <c r="DA265" s="117"/>
      <c r="DB265" s="104"/>
      <c r="DC265" s="104"/>
      <c r="DD265" s="104"/>
      <c r="DE265" s="104"/>
      <c r="DF265" s="104"/>
      <c r="DG265" s="104"/>
      <c r="DH265" s="104"/>
      <c r="DI265" s="104"/>
      <c r="DJ265" s="104"/>
      <c r="DK265" s="104"/>
      <c r="DL265" s="104"/>
      <c r="DM265" s="104"/>
      <c r="DN265" s="104"/>
      <c r="DO265" s="104"/>
      <c r="DP265" s="104"/>
      <c r="DQ265" s="104"/>
      <c r="DR265" s="104"/>
      <c r="DS265" s="104"/>
      <c r="DT265" s="104"/>
      <c r="DU265" s="104"/>
      <c r="DV265" s="104"/>
      <c r="DW265" s="104"/>
      <c r="DX265" s="104"/>
    </row>
    <row r="266" spans="105:128" ht="12.75" customHeight="1" x14ac:dyDescent="0.15">
      <c r="DA266" s="117"/>
      <c r="DB266" s="104"/>
      <c r="DC266" s="104"/>
      <c r="DD266" s="104"/>
      <c r="DE266" s="104"/>
      <c r="DF266" s="104"/>
      <c r="DG266" s="104"/>
      <c r="DH266" s="104"/>
      <c r="DI266" s="104"/>
      <c r="DJ266" s="104"/>
      <c r="DK266" s="104"/>
      <c r="DL266" s="104"/>
      <c r="DM266" s="104"/>
      <c r="DN266" s="104"/>
      <c r="DO266" s="104"/>
      <c r="DP266" s="104"/>
      <c r="DQ266" s="104"/>
      <c r="DR266" s="104"/>
      <c r="DS266" s="104"/>
      <c r="DT266" s="104"/>
      <c r="DU266" s="104"/>
      <c r="DV266" s="104"/>
      <c r="DW266" s="104"/>
      <c r="DX266" s="104"/>
    </row>
    <row r="267" spans="105:128" ht="12.75" customHeight="1" x14ac:dyDescent="0.15">
      <c r="DA267" s="117"/>
      <c r="DB267" s="104"/>
      <c r="DC267" s="104"/>
      <c r="DD267" s="104"/>
      <c r="DE267" s="104"/>
      <c r="DF267" s="104"/>
      <c r="DG267" s="104"/>
      <c r="DH267" s="104"/>
      <c r="DI267" s="104"/>
      <c r="DJ267" s="104"/>
      <c r="DK267" s="104"/>
      <c r="DL267" s="104"/>
      <c r="DM267" s="104"/>
      <c r="DN267" s="104"/>
      <c r="DO267" s="104"/>
      <c r="DP267" s="104"/>
      <c r="DQ267" s="104"/>
      <c r="DR267" s="104"/>
      <c r="DS267" s="104"/>
      <c r="DT267" s="104"/>
      <c r="DU267" s="104"/>
      <c r="DV267" s="104"/>
      <c r="DW267" s="104"/>
      <c r="DX267" s="104"/>
    </row>
    <row r="268" spans="105:128" ht="12.75" customHeight="1" x14ac:dyDescent="0.15">
      <c r="DA268" s="117"/>
      <c r="DB268" s="104"/>
      <c r="DC268" s="104"/>
      <c r="DD268" s="104"/>
      <c r="DE268" s="104"/>
      <c r="DF268" s="104"/>
      <c r="DG268" s="104"/>
      <c r="DH268" s="104"/>
      <c r="DI268" s="104"/>
      <c r="DJ268" s="104"/>
      <c r="DK268" s="104"/>
      <c r="DL268" s="104"/>
      <c r="DM268" s="104"/>
      <c r="DN268" s="104"/>
      <c r="DO268" s="104"/>
      <c r="DP268" s="104"/>
      <c r="DQ268" s="104"/>
      <c r="DR268" s="104"/>
      <c r="DS268" s="104"/>
      <c r="DT268" s="104"/>
      <c r="DU268" s="104"/>
      <c r="DV268" s="104"/>
      <c r="DW268" s="104"/>
      <c r="DX268" s="104"/>
    </row>
    <row r="269" spans="105:128" ht="12.75" customHeight="1" x14ac:dyDescent="0.15">
      <c r="DA269" s="117"/>
      <c r="DB269" s="104"/>
      <c r="DC269" s="104"/>
      <c r="DD269" s="104"/>
      <c r="DE269" s="104"/>
      <c r="DF269" s="104"/>
      <c r="DG269" s="104"/>
      <c r="DH269" s="104"/>
      <c r="DI269" s="104"/>
      <c r="DJ269" s="104"/>
      <c r="DK269" s="104"/>
      <c r="DL269" s="104"/>
      <c r="DM269" s="104"/>
      <c r="DN269" s="104"/>
      <c r="DO269" s="104"/>
      <c r="DP269" s="104"/>
      <c r="DQ269" s="104"/>
      <c r="DR269" s="104"/>
      <c r="DS269" s="104"/>
      <c r="DT269" s="104"/>
      <c r="DU269" s="104"/>
      <c r="DV269" s="104"/>
      <c r="DW269" s="104"/>
      <c r="DX269" s="104"/>
    </row>
    <row r="270" spans="105:128" ht="12.75" customHeight="1" x14ac:dyDescent="0.15">
      <c r="DA270" s="117"/>
      <c r="DB270" s="104"/>
      <c r="DC270" s="104"/>
      <c r="DD270" s="104"/>
      <c r="DE270" s="104"/>
      <c r="DF270" s="104"/>
      <c r="DG270" s="104"/>
      <c r="DH270" s="104"/>
      <c r="DI270" s="104"/>
      <c r="DJ270" s="104"/>
      <c r="DK270" s="104"/>
      <c r="DL270" s="104"/>
      <c r="DM270" s="104"/>
      <c r="DN270" s="104"/>
      <c r="DO270" s="104"/>
      <c r="DP270" s="104"/>
      <c r="DQ270" s="104"/>
      <c r="DR270" s="104"/>
      <c r="DS270" s="104"/>
      <c r="DT270" s="104"/>
      <c r="DU270" s="104"/>
      <c r="DV270" s="104"/>
      <c r="DW270" s="104"/>
      <c r="DX270" s="104"/>
    </row>
    <row r="271" spans="105:128" ht="12.75" customHeight="1" x14ac:dyDescent="0.15">
      <c r="DA271" s="117"/>
      <c r="DB271" s="104"/>
      <c r="DC271" s="104"/>
      <c r="DD271" s="104"/>
      <c r="DE271" s="104"/>
      <c r="DF271" s="104"/>
      <c r="DG271" s="104"/>
      <c r="DH271" s="104"/>
      <c r="DI271" s="104"/>
      <c r="DJ271" s="104"/>
      <c r="DK271" s="104"/>
      <c r="DL271" s="104"/>
      <c r="DM271" s="104"/>
      <c r="DN271" s="104"/>
      <c r="DO271" s="104"/>
      <c r="DP271" s="104"/>
      <c r="DQ271" s="104"/>
      <c r="DR271" s="104"/>
      <c r="DS271" s="104"/>
      <c r="DT271" s="104"/>
      <c r="DU271" s="104"/>
      <c r="DV271" s="104"/>
      <c r="DW271" s="104"/>
      <c r="DX271" s="104"/>
    </row>
    <row r="272" spans="105:128" ht="12.75" customHeight="1" x14ac:dyDescent="0.15">
      <c r="DA272" s="117"/>
      <c r="DB272" s="104"/>
      <c r="DC272" s="104"/>
      <c r="DD272" s="104"/>
      <c r="DE272" s="104"/>
      <c r="DF272" s="104"/>
      <c r="DG272" s="104"/>
      <c r="DH272" s="104"/>
      <c r="DI272" s="104"/>
      <c r="DJ272" s="104"/>
      <c r="DK272" s="104"/>
      <c r="DL272" s="104"/>
      <c r="DM272" s="104"/>
      <c r="DN272" s="104"/>
      <c r="DO272" s="104"/>
      <c r="DP272" s="104"/>
      <c r="DQ272" s="104"/>
      <c r="DR272" s="104"/>
      <c r="DS272" s="104"/>
      <c r="DT272" s="104"/>
      <c r="DU272" s="104"/>
      <c r="DV272" s="104"/>
      <c r="DW272" s="104"/>
      <c r="DX272" s="104"/>
    </row>
    <row r="273" spans="105:128" ht="12.75" customHeight="1" x14ac:dyDescent="0.15">
      <c r="DA273" s="117"/>
      <c r="DB273" s="104"/>
      <c r="DC273" s="104"/>
      <c r="DD273" s="104"/>
      <c r="DE273" s="104"/>
      <c r="DF273" s="104"/>
      <c r="DG273" s="104"/>
      <c r="DH273" s="104"/>
      <c r="DI273" s="104"/>
      <c r="DJ273" s="104"/>
      <c r="DK273" s="104"/>
      <c r="DL273" s="104"/>
      <c r="DM273" s="104"/>
      <c r="DN273" s="104"/>
      <c r="DO273" s="104"/>
      <c r="DP273" s="104"/>
      <c r="DQ273" s="104"/>
      <c r="DR273" s="104"/>
      <c r="DS273" s="104"/>
      <c r="DT273" s="104"/>
      <c r="DU273" s="104"/>
      <c r="DV273" s="104"/>
      <c r="DW273" s="104"/>
      <c r="DX273" s="104"/>
    </row>
    <row r="274" spans="105:128" ht="12.75" customHeight="1" x14ac:dyDescent="0.15">
      <c r="DA274" s="117"/>
      <c r="DB274" s="104"/>
      <c r="DC274" s="104"/>
      <c r="DD274" s="104"/>
      <c r="DE274" s="104"/>
      <c r="DF274" s="104"/>
      <c r="DG274" s="104"/>
      <c r="DH274" s="104"/>
      <c r="DI274" s="104"/>
      <c r="DJ274" s="104"/>
      <c r="DK274" s="104"/>
      <c r="DL274" s="104"/>
      <c r="DM274" s="104"/>
      <c r="DN274" s="104"/>
      <c r="DO274" s="104"/>
      <c r="DP274" s="104"/>
      <c r="DQ274" s="104"/>
      <c r="DR274" s="104"/>
      <c r="DS274" s="104"/>
      <c r="DT274" s="104"/>
      <c r="DU274" s="104"/>
      <c r="DV274" s="104"/>
      <c r="DW274" s="104"/>
      <c r="DX274" s="104"/>
    </row>
    <row r="275" spans="105:128" ht="12.75" customHeight="1" x14ac:dyDescent="0.15">
      <c r="DA275" s="117"/>
      <c r="DB275" s="104"/>
      <c r="DC275" s="104"/>
      <c r="DD275" s="104"/>
      <c r="DE275" s="104"/>
      <c r="DF275" s="104"/>
      <c r="DG275" s="104"/>
      <c r="DH275" s="104"/>
      <c r="DI275" s="104"/>
      <c r="DJ275" s="104"/>
      <c r="DK275" s="104"/>
      <c r="DL275" s="104"/>
      <c r="DM275" s="104"/>
      <c r="DN275" s="104"/>
      <c r="DO275" s="104"/>
      <c r="DP275" s="104"/>
      <c r="DQ275" s="104"/>
      <c r="DR275" s="104"/>
      <c r="DS275" s="104"/>
      <c r="DT275" s="104"/>
      <c r="DU275" s="104"/>
      <c r="DV275" s="104"/>
      <c r="DW275" s="104"/>
      <c r="DX275" s="104"/>
    </row>
    <row r="276" spans="105:128" ht="12.75" customHeight="1" x14ac:dyDescent="0.15">
      <c r="DA276" s="117"/>
      <c r="DB276" s="104"/>
      <c r="DC276" s="104"/>
      <c r="DD276" s="104"/>
      <c r="DE276" s="104"/>
      <c r="DF276" s="104"/>
      <c r="DG276" s="104"/>
      <c r="DH276" s="104"/>
      <c r="DI276" s="104"/>
      <c r="DJ276" s="104"/>
      <c r="DK276" s="104"/>
      <c r="DL276" s="104"/>
      <c r="DM276" s="104"/>
      <c r="DN276" s="104"/>
      <c r="DO276" s="104"/>
      <c r="DP276" s="104"/>
      <c r="DQ276" s="104"/>
      <c r="DR276" s="104"/>
      <c r="DS276" s="104"/>
      <c r="DT276" s="104"/>
      <c r="DU276" s="104"/>
      <c r="DV276" s="104"/>
      <c r="DW276" s="104"/>
      <c r="DX276" s="104"/>
    </row>
    <row r="277" spans="105:128" ht="12.75" customHeight="1" x14ac:dyDescent="0.15">
      <c r="DA277" s="117"/>
      <c r="DB277" s="104"/>
      <c r="DC277" s="104"/>
      <c r="DD277" s="104"/>
      <c r="DE277" s="104"/>
      <c r="DF277" s="104"/>
      <c r="DG277" s="104"/>
      <c r="DH277" s="104"/>
      <c r="DI277" s="104"/>
      <c r="DJ277" s="104"/>
      <c r="DK277" s="104"/>
      <c r="DL277" s="104"/>
      <c r="DM277" s="104"/>
      <c r="DN277" s="104"/>
      <c r="DO277" s="104"/>
      <c r="DP277" s="104"/>
      <c r="DQ277" s="104"/>
      <c r="DR277" s="104"/>
      <c r="DS277" s="104"/>
      <c r="DT277" s="104"/>
      <c r="DU277" s="104"/>
      <c r="DV277" s="104"/>
      <c r="DW277" s="104"/>
      <c r="DX277" s="104"/>
    </row>
    <row r="278" spans="105:128" ht="12.75" customHeight="1" x14ac:dyDescent="0.15">
      <c r="DA278" s="117"/>
      <c r="DB278" s="104"/>
      <c r="DC278" s="104"/>
      <c r="DD278" s="104"/>
      <c r="DE278" s="104"/>
      <c r="DF278" s="104"/>
      <c r="DG278" s="104"/>
      <c r="DH278" s="104"/>
      <c r="DI278" s="104"/>
      <c r="DJ278" s="104"/>
      <c r="DK278" s="104"/>
      <c r="DL278" s="104"/>
      <c r="DM278" s="104"/>
      <c r="DN278" s="104"/>
      <c r="DO278" s="104"/>
      <c r="DP278" s="104"/>
      <c r="DQ278" s="104"/>
      <c r="DR278" s="104"/>
      <c r="DS278" s="104"/>
      <c r="DT278" s="104"/>
      <c r="DU278" s="104"/>
      <c r="DV278" s="104"/>
      <c r="DW278" s="104"/>
      <c r="DX278" s="104"/>
    </row>
    <row r="279" spans="105:128" ht="12.75" customHeight="1" x14ac:dyDescent="0.15">
      <c r="DA279" s="117"/>
      <c r="DB279" s="104"/>
      <c r="DC279" s="104"/>
      <c r="DD279" s="104"/>
      <c r="DE279" s="104"/>
      <c r="DF279" s="104"/>
      <c r="DG279" s="104"/>
      <c r="DH279" s="104"/>
      <c r="DI279" s="104"/>
      <c r="DJ279" s="104"/>
      <c r="DK279" s="104"/>
      <c r="DL279" s="104"/>
      <c r="DM279" s="104"/>
      <c r="DN279" s="104"/>
      <c r="DO279" s="104"/>
      <c r="DP279" s="104"/>
      <c r="DQ279" s="104"/>
      <c r="DR279" s="104"/>
      <c r="DS279" s="104"/>
      <c r="DT279" s="104"/>
      <c r="DU279" s="104"/>
      <c r="DV279" s="104"/>
      <c r="DW279" s="104"/>
      <c r="DX279" s="104"/>
    </row>
    <row r="280" spans="105:128" ht="12.75" customHeight="1" x14ac:dyDescent="0.15">
      <c r="DA280" s="117"/>
      <c r="DB280" s="104"/>
      <c r="DC280" s="104"/>
      <c r="DD280" s="104"/>
      <c r="DE280" s="104"/>
      <c r="DF280" s="104"/>
      <c r="DG280" s="104"/>
      <c r="DH280" s="104"/>
      <c r="DI280" s="104"/>
      <c r="DJ280" s="104"/>
      <c r="DK280" s="104"/>
      <c r="DL280" s="104"/>
      <c r="DM280" s="104"/>
      <c r="DN280" s="104"/>
      <c r="DO280" s="104"/>
      <c r="DP280" s="104"/>
      <c r="DQ280" s="104"/>
      <c r="DR280" s="104"/>
      <c r="DS280" s="104"/>
      <c r="DT280" s="104"/>
      <c r="DU280" s="104"/>
      <c r="DV280" s="104"/>
      <c r="DW280" s="104"/>
      <c r="DX280" s="104"/>
    </row>
    <row r="281" spans="105:128" ht="12.75" customHeight="1" x14ac:dyDescent="0.15">
      <c r="DA281" s="117"/>
      <c r="DB281" s="104"/>
      <c r="DC281" s="104"/>
      <c r="DD281" s="104"/>
      <c r="DE281" s="104"/>
      <c r="DF281" s="104"/>
      <c r="DG281" s="104"/>
      <c r="DH281" s="104"/>
      <c r="DI281" s="104"/>
      <c r="DJ281" s="104"/>
      <c r="DK281" s="104"/>
      <c r="DL281" s="104"/>
      <c r="DM281" s="104"/>
      <c r="DN281" s="104"/>
      <c r="DO281" s="104"/>
      <c r="DP281" s="104"/>
      <c r="DQ281" s="104"/>
      <c r="DR281" s="104"/>
      <c r="DS281" s="104"/>
      <c r="DT281" s="104"/>
      <c r="DU281" s="104"/>
      <c r="DV281" s="104"/>
      <c r="DW281" s="104"/>
      <c r="DX281" s="104"/>
    </row>
    <row r="282" spans="105:128" ht="12.75" customHeight="1" x14ac:dyDescent="0.15">
      <c r="DA282" s="117"/>
      <c r="DB282" s="104"/>
      <c r="DC282" s="104"/>
      <c r="DD282" s="104"/>
      <c r="DE282" s="104"/>
      <c r="DF282" s="104"/>
      <c r="DG282" s="104"/>
      <c r="DH282" s="104"/>
      <c r="DI282" s="104"/>
      <c r="DJ282" s="104"/>
      <c r="DK282" s="104"/>
      <c r="DL282" s="104"/>
      <c r="DM282" s="104"/>
      <c r="DN282" s="104"/>
      <c r="DO282" s="104"/>
      <c r="DP282" s="104"/>
      <c r="DQ282" s="104"/>
      <c r="DR282" s="104"/>
      <c r="DS282" s="104"/>
      <c r="DT282" s="104"/>
      <c r="DU282" s="104"/>
      <c r="DV282" s="104"/>
      <c r="DW282" s="104"/>
      <c r="DX282" s="104"/>
    </row>
    <row r="283" spans="105:128" ht="12.75" customHeight="1" x14ac:dyDescent="0.15">
      <c r="DA283" s="117"/>
      <c r="DB283" s="104"/>
      <c r="DC283" s="104"/>
      <c r="DD283" s="104"/>
      <c r="DE283" s="104"/>
      <c r="DF283" s="104"/>
      <c r="DG283" s="104"/>
      <c r="DH283" s="104"/>
      <c r="DI283" s="104"/>
      <c r="DJ283" s="104"/>
      <c r="DK283" s="104"/>
      <c r="DL283" s="104"/>
      <c r="DM283" s="104"/>
      <c r="DN283" s="104"/>
      <c r="DO283" s="104"/>
      <c r="DP283" s="104"/>
      <c r="DQ283" s="104"/>
      <c r="DR283" s="104"/>
      <c r="DS283" s="104"/>
      <c r="DT283" s="104"/>
      <c r="DU283" s="104"/>
      <c r="DV283" s="104"/>
      <c r="DW283" s="104"/>
      <c r="DX283" s="104"/>
    </row>
    <row r="284" spans="105:128" ht="12.75" customHeight="1" x14ac:dyDescent="0.15">
      <c r="DA284" s="117"/>
      <c r="DB284" s="104"/>
      <c r="DC284" s="104"/>
      <c r="DD284" s="104"/>
      <c r="DE284" s="104"/>
      <c r="DF284" s="104"/>
      <c r="DG284" s="104"/>
      <c r="DH284" s="104"/>
      <c r="DI284" s="104"/>
      <c r="DJ284" s="104"/>
      <c r="DK284" s="104"/>
      <c r="DL284" s="104"/>
      <c r="DM284" s="104"/>
      <c r="DN284" s="104"/>
      <c r="DO284" s="104"/>
      <c r="DP284" s="104"/>
      <c r="DQ284" s="104"/>
      <c r="DR284" s="104"/>
      <c r="DS284" s="104"/>
      <c r="DT284" s="104"/>
      <c r="DU284" s="104"/>
      <c r="DV284" s="104"/>
      <c r="DW284" s="104"/>
      <c r="DX284" s="104"/>
    </row>
    <row r="285" spans="105:128" ht="12.75" customHeight="1" x14ac:dyDescent="0.15">
      <c r="DA285" s="117"/>
      <c r="DB285" s="104"/>
      <c r="DC285" s="104"/>
      <c r="DD285" s="104"/>
      <c r="DE285" s="104"/>
      <c r="DF285" s="104"/>
      <c r="DG285" s="104"/>
      <c r="DH285" s="104"/>
      <c r="DI285" s="104"/>
      <c r="DJ285" s="104"/>
      <c r="DK285" s="104"/>
      <c r="DL285" s="104"/>
      <c r="DM285" s="104"/>
      <c r="DN285" s="104"/>
      <c r="DO285" s="104"/>
      <c r="DP285" s="104"/>
      <c r="DQ285" s="104"/>
      <c r="DR285" s="104"/>
      <c r="DS285" s="104"/>
      <c r="DT285" s="104"/>
      <c r="DU285" s="104"/>
      <c r="DV285" s="104"/>
      <c r="DW285" s="104"/>
      <c r="DX285" s="104"/>
    </row>
    <row r="286" spans="105:128" ht="12.75" customHeight="1" x14ac:dyDescent="0.15">
      <c r="DA286" s="117"/>
      <c r="DB286" s="104"/>
      <c r="DC286" s="104"/>
      <c r="DD286" s="104"/>
      <c r="DE286" s="104"/>
      <c r="DF286" s="104"/>
      <c r="DG286" s="104"/>
      <c r="DH286" s="104"/>
      <c r="DI286" s="104"/>
      <c r="DJ286" s="104"/>
      <c r="DK286" s="104"/>
      <c r="DL286" s="104"/>
      <c r="DM286" s="104"/>
      <c r="DN286" s="104"/>
      <c r="DO286" s="104"/>
      <c r="DP286" s="104"/>
      <c r="DQ286" s="104"/>
      <c r="DR286" s="104"/>
      <c r="DS286" s="104"/>
      <c r="DT286" s="104"/>
      <c r="DU286" s="104"/>
      <c r="DV286" s="104"/>
      <c r="DW286" s="104"/>
      <c r="DX286" s="104"/>
    </row>
    <row r="287" spans="105:128" ht="12.75" customHeight="1" x14ac:dyDescent="0.15">
      <c r="DA287" s="117"/>
      <c r="DB287" s="104"/>
      <c r="DC287" s="104"/>
      <c r="DD287" s="104"/>
      <c r="DE287" s="104"/>
      <c r="DF287" s="104"/>
      <c r="DG287" s="104"/>
      <c r="DH287" s="104"/>
      <c r="DI287" s="104"/>
      <c r="DJ287" s="104"/>
      <c r="DK287" s="104"/>
      <c r="DL287" s="104"/>
      <c r="DM287" s="104"/>
      <c r="DN287" s="104"/>
      <c r="DO287" s="104"/>
      <c r="DP287" s="104"/>
      <c r="DQ287" s="104"/>
      <c r="DR287" s="104"/>
      <c r="DS287" s="104"/>
      <c r="DT287" s="104"/>
      <c r="DU287" s="104"/>
      <c r="DV287" s="104"/>
      <c r="DW287" s="104"/>
      <c r="DX287" s="104"/>
    </row>
    <row r="288" spans="105:128" ht="12.75" customHeight="1" x14ac:dyDescent="0.15">
      <c r="DA288" s="117"/>
      <c r="DB288" s="104"/>
      <c r="DC288" s="104"/>
      <c r="DD288" s="104"/>
      <c r="DE288" s="104"/>
      <c r="DF288" s="104"/>
      <c r="DG288" s="104"/>
      <c r="DH288" s="104"/>
      <c r="DI288" s="104"/>
      <c r="DJ288" s="104"/>
      <c r="DK288" s="104"/>
      <c r="DL288" s="104"/>
      <c r="DM288" s="104"/>
      <c r="DN288" s="104"/>
      <c r="DO288" s="104"/>
      <c r="DP288" s="104"/>
      <c r="DQ288" s="104"/>
      <c r="DR288" s="104"/>
      <c r="DS288" s="104"/>
      <c r="DT288" s="104"/>
      <c r="DU288" s="104"/>
      <c r="DV288" s="104"/>
      <c r="DW288" s="104"/>
      <c r="DX288" s="104"/>
    </row>
    <row r="289" spans="105:128" ht="12.75" customHeight="1" x14ac:dyDescent="0.15">
      <c r="DA289" s="117"/>
      <c r="DB289" s="104"/>
      <c r="DC289" s="104"/>
      <c r="DD289" s="104"/>
      <c r="DE289" s="104"/>
      <c r="DF289" s="104"/>
      <c r="DG289" s="104"/>
      <c r="DH289" s="104"/>
      <c r="DI289" s="104"/>
      <c r="DJ289" s="104"/>
      <c r="DK289" s="104"/>
      <c r="DL289" s="104"/>
      <c r="DM289" s="104"/>
      <c r="DN289" s="104"/>
      <c r="DO289" s="104"/>
      <c r="DP289" s="104"/>
      <c r="DQ289" s="104"/>
      <c r="DR289" s="104"/>
      <c r="DS289" s="104"/>
      <c r="DT289" s="104"/>
      <c r="DU289" s="104"/>
      <c r="DV289" s="104"/>
      <c r="DW289" s="104"/>
      <c r="DX289" s="104"/>
    </row>
    <row r="290" spans="105:128" ht="12.75" customHeight="1" x14ac:dyDescent="0.15">
      <c r="DA290" s="117"/>
      <c r="DB290" s="104"/>
      <c r="DC290" s="104"/>
      <c r="DD290" s="104"/>
      <c r="DE290" s="104"/>
      <c r="DF290" s="104"/>
      <c r="DG290" s="104"/>
      <c r="DH290" s="104"/>
      <c r="DI290" s="104"/>
      <c r="DJ290" s="104"/>
      <c r="DK290" s="104"/>
      <c r="DL290" s="104"/>
      <c r="DM290" s="104"/>
      <c r="DN290" s="104"/>
      <c r="DO290" s="104"/>
      <c r="DP290" s="104"/>
      <c r="DQ290" s="104"/>
      <c r="DR290" s="104"/>
      <c r="DS290" s="104"/>
      <c r="DT290" s="104"/>
      <c r="DU290" s="104"/>
      <c r="DV290" s="104"/>
      <c r="DW290" s="104"/>
      <c r="DX290" s="104"/>
    </row>
    <row r="291" spans="105:128" ht="12.75" customHeight="1" x14ac:dyDescent="0.15">
      <c r="DA291" s="117"/>
      <c r="DB291" s="104"/>
      <c r="DC291" s="104"/>
      <c r="DD291" s="104"/>
      <c r="DE291" s="104"/>
      <c r="DF291" s="104"/>
      <c r="DG291" s="104"/>
      <c r="DH291" s="104"/>
      <c r="DI291" s="104"/>
      <c r="DJ291" s="104"/>
      <c r="DK291" s="104"/>
      <c r="DL291" s="104"/>
      <c r="DM291" s="104"/>
      <c r="DN291" s="104"/>
      <c r="DO291" s="104"/>
      <c r="DP291" s="104"/>
      <c r="DQ291" s="104"/>
      <c r="DR291" s="104"/>
      <c r="DS291" s="104"/>
      <c r="DT291" s="104"/>
      <c r="DU291" s="104"/>
      <c r="DV291" s="104"/>
      <c r="DW291" s="104"/>
      <c r="DX291" s="104"/>
    </row>
    <row r="292" spans="105:128" ht="12.75" customHeight="1" x14ac:dyDescent="0.15">
      <c r="DA292" s="117"/>
      <c r="DB292" s="104"/>
      <c r="DC292" s="104"/>
      <c r="DD292" s="104"/>
      <c r="DE292" s="104"/>
      <c r="DF292" s="104"/>
      <c r="DG292" s="104"/>
      <c r="DH292" s="104"/>
      <c r="DI292" s="104"/>
      <c r="DJ292" s="104"/>
      <c r="DK292" s="104"/>
      <c r="DL292" s="104"/>
      <c r="DM292" s="104"/>
      <c r="DN292" s="104"/>
      <c r="DO292" s="104"/>
      <c r="DP292" s="104"/>
      <c r="DQ292" s="104"/>
      <c r="DR292" s="104"/>
      <c r="DS292" s="104"/>
      <c r="DT292" s="104"/>
      <c r="DU292" s="104"/>
      <c r="DV292" s="104"/>
      <c r="DW292" s="104"/>
      <c r="DX292" s="104"/>
    </row>
    <row r="293" spans="105:128" ht="12.75" customHeight="1" x14ac:dyDescent="0.15">
      <c r="DA293" s="117"/>
      <c r="DB293" s="104"/>
      <c r="DC293" s="104"/>
      <c r="DD293" s="104"/>
      <c r="DE293" s="104"/>
      <c r="DF293" s="104"/>
      <c r="DG293" s="104"/>
      <c r="DH293" s="104"/>
      <c r="DI293" s="104"/>
      <c r="DJ293" s="104"/>
      <c r="DK293" s="104"/>
      <c r="DL293" s="104"/>
      <c r="DM293" s="104"/>
      <c r="DN293" s="104"/>
      <c r="DO293" s="104"/>
      <c r="DP293" s="104"/>
      <c r="DQ293" s="104"/>
      <c r="DR293" s="104"/>
      <c r="DS293" s="104"/>
      <c r="DT293" s="104"/>
      <c r="DU293" s="104"/>
      <c r="DV293" s="104"/>
      <c r="DW293" s="104"/>
      <c r="DX293" s="104"/>
    </row>
    <row r="294" spans="105:128" ht="12.75" customHeight="1" x14ac:dyDescent="0.15">
      <c r="DA294" s="117"/>
      <c r="DB294" s="104"/>
      <c r="DC294" s="104"/>
      <c r="DD294" s="104"/>
      <c r="DE294" s="104"/>
      <c r="DF294" s="104"/>
      <c r="DG294" s="104"/>
      <c r="DH294" s="104"/>
      <c r="DI294" s="104"/>
      <c r="DJ294" s="104"/>
      <c r="DK294" s="104"/>
      <c r="DL294" s="104"/>
      <c r="DM294" s="104"/>
      <c r="DN294" s="104"/>
      <c r="DO294" s="104"/>
      <c r="DP294" s="104"/>
      <c r="DQ294" s="104"/>
      <c r="DR294" s="104"/>
      <c r="DS294" s="104"/>
      <c r="DT294" s="104"/>
      <c r="DU294" s="104"/>
      <c r="DV294" s="104"/>
      <c r="DW294" s="104"/>
      <c r="DX294" s="104"/>
    </row>
    <row r="295" spans="105:128" ht="12.75" customHeight="1" x14ac:dyDescent="0.15">
      <c r="DA295" s="117"/>
      <c r="DB295" s="104"/>
      <c r="DC295" s="104"/>
      <c r="DD295" s="104"/>
      <c r="DE295" s="104"/>
      <c r="DF295" s="104"/>
      <c r="DG295" s="104"/>
      <c r="DH295" s="104"/>
      <c r="DI295" s="104"/>
      <c r="DJ295" s="104"/>
      <c r="DK295" s="104"/>
      <c r="DL295" s="104"/>
      <c r="DM295" s="104"/>
      <c r="DN295" s="104"/>
      <c r="DO295" s="104"/>
      <c r="DP295" s="104"/>
      <c r="DQ295" s="104"/>
      <c r="DR295" s="104"/>
      <c r="DS295" s="104"/>
      <c r="DT295" s="104"/>
      <c r="DU295" s="104"/>
      <c r="DV295" s="104"/>
      <c r="DW295" s="104"/>
      <c r="DX295" s="104"/>
    </row>
    <row r="296" spans="105:128" ht="12.75" customHeight="1" x14ac:dyDescent="0.15">
      <c r="DA296" s="117"/>
      <c r="DB296" s="104"/>
      <c r="DC296" s="104"/>
      <c r="DD296" s="104"/>
      <c r="DE296" s="104"/>
      <c r="DF296" s="104"/>
      <c r="DG296" s="104"/>
      <c r="DH296" s="104"/>
      <c r="DI296" s="104"/>
      <c r="DJ296" s="104"/>
      <c r="DK296" s="104"/>
      <c r="DL296" s="104"/>
      <c r="DM296" s="104"/>
      <c r="DN296" s="104"/>
      <c r="DO296" s="104"/>
      <c r="DP296" s="104"/>
      <c r="DQ296" s="104"/>
      <c r="DR296" s="104"/>
      <c r="DS296" s="104"/>
      <c r="DT296" s="104"/>
      <c r="DU296" s="104"/>
      <c r="DV296" s="104"/>
      <c r="DW296" s="104"/>
      <c r="DX296" s="104"/>
    </row>
    <row r="297" spans="105:128" ht="12.75" customHeight="1" x14ac:dyDescent="0.15">
      <c r="DA297" s="117"/>
      <c r="DB297" s="104"/>
      <c r="DC297" s="104"/>
      <c r="DD297" s="104"/>
      <c r="DE297" s="104"/>
      <c r="DF297" s="104"/>
      <c r="DG297" s="104"/>
      <c r="DH297" s="104"/>
      <c r="DI297" s="104"/>
      <c r="DJ297" s="104"/>
      <c r="DK297" s="104"/>
      <c r="DL297" s="104"/>
      <c r="DM297" s="104"/>
      <c r="DN297" s="104"/>
      <c r="DO297" s="104"/>
      <c r="DP297" s="104"/>
      <c r="DQ297" s="104"/>
      <c r="DR297" s="104"/>
      <c r="DS297" s="104"/>
      <c r="DT297" s="104"/>
      <c r="DU297" s="104"/>
      <c r="DV297" s="104"/>
      <c r="DW297" s="104"/>
      <c r="DX297" s="104"/>
    </row>
    <row r="298" spans="105:128" ht="12.75" customHeight="1" x14ac:dyDescent="0.15">
      <c r="DA298" s="117"/>
      <c r="DB298" s="104"/>
      <c r="DC298" s="104"/>
      <c r="DD298" s="104"/>
      <c r="DE298" s="104"/>
      <c r="DF298" s="104"/>
      <c r="DG298" s="104"/>
      <c r="DH298" s="104"/>
      <c r="DI298" s="104"/>
      <c r="DJ298" s="104"/>
      <c r="DK298" s="104"/>
      <c r="DL298" s="104"/>
      <c r="DM298" s="104"/>
      <c r="DN298" s="104"/>
      <c r="DO298" s="104"/>
      <c r="DP298" s="104"/>
      <c r="DQ298" s="104"/>
      <c r="DR298" s="104"/>
      <c r="DS298" s="104"/>
      <c r="DT298" s="104"/>
      <c r="DU298" s="104"/>
      <c r="DV298" s="104"/>
      <c r="DW298" s="104"/>
      <c r="DX298" s="104"/>
    </row>
    <row r="299" spans="105:128" ht="12.75" customHeight="1" x14ac:dyDescent="0.15">
      <c r="DA299" s="117"/>
      <c r="DB299" s="104"/>
      <c r="DC299" s="104"/>
      <c r="DD299" s="104"/>
      <c r="DE299" s="104"/>
      <c r="DF299" s="104"/>
      <c r="DG299" s="104"/>
      <c r="DH299" s="104"/>
      <c r="DI299" s="104"/>
      <c r="DJ299" s="104"/>
      <c r="DK299" s="104"/>
      <c r="DL299" s="104"/>
      <c r="DM299" s="104"/>
      <c r="DN299" s="104"/>
      <c r="DO299" s="104"/>
      <c r="DP299" s="104"/>
      <c r="DQ299" s="104"/>
      <c r="DR299" s="104"/>
      <c r="DS299" s="104"/>
      <c r="DT299" s="104"/>
      <c r="DU299" s="104"/>
      <c r="DV299" s="104"/>
      <c r="DW299" s="104"/>
      <c r="DX299" s="104"/>
    </row>
    <row r="300" spans="105:128" ht="12.75" customHeight="1" x14ac:dyDescent="0.15">
      <c r="DA300" s="117"/>
      <c r="DB300" s="104"/>
      <c r="DC300" s="104"/>
      <c r="DD300" s="104"/>
      <c r="DE300" s="104"/>
      <c r="DF300" s="104"/>
      <c r="DG300" s="104"/>
      <c r="DH300" s="104"/>
      <c r="DI300" s="104"/>
      <c r="DJ300" s="104"/>
      <c r="DK300" s="104"/>
      <c r="DL300" s="104"/>
      <c r="DM300" s="104"/>
      <c r="DN300" s="104"/>
      <c r="DO300" s="104"/>
      <c r="DP300" s="104"/>
      <c r="DQ300" s="104"/>
      <c r="DR300" s="104"/>
      <c r="DS300" s="104"/>
      <c r="DT300" s="104"/>
      <c r="DU300" s="104"/>
      <c r="DV300" s="104"/>
      <c r="DW300" s="104"/>
      <c r="DX300" s="104"/>
    </row>
    <row r="301" spans="105:128" ht="12.75" customHeight="1" x14ac:dyDescent="0.15">
      <c r="DA301" s="117"/>
      <c r="DB301" s="104"/>
      <c r="DC301" s="104"/>
      <c r="DD301" s="104"/>
      <c r="DE301" s="104"/>
      <c r="DF301" s="104"/>
      <c r="DG301" s="104"/>
      <c r="DH301" s="104"/>
      <c r="DI301" s="104"/>
      <c r="DJ301" s="104"/>
      <c r="DK301" s="104"/>
      <c r="DL301" s="104"/>
      <c r="DM301" s="104"/>
      <c r="DN301" s="104"/>
      <c r="DO301" s="104"/>
      <c r="DP301" s="104"/>
      <c r="DQ301" s="104"/>
      <c r="DR301" s="104"/>
      <c r="DS301" s="104"/>
      <c r="DT301" s="104"/>
      <c r="DU301" s="104"/>
      <c r="DV301" s="104"/>
      <c r="DW301" s="104"/>
      <c r="DX301" s="104"/>
    </row>
    <row r="302" spans="105:128" ht="12.75" customHeight="1" x14ac:dyDescent="0.15">
      <c r="DA302" s="117"/>
      <c r="DB302" s="104"/>
      <c r="DC302" s="104"/>
      <c r="DD302" s="104"/>
      <c r="DE302" s="104"/>
      <c r="DF302" s="104"/>
      <c r="DG302" s="104"/>
      <c r="DH302" s="104"/>
      <c r="DI302" s="104"/>
      <c r="DJ302" s="104"/>
      <c r="DK302" s="104"/>
      <c r="DL302" s="104"/>
      <c r="DM302" s="104"/>
      <c r="DN302" s="104"/>
      <c r="DO302" s="104"/>
      <c r="DP302" s="104"/>
      <c r="DQ302" s="104"/>
      <c r="DR302" s="104"/>
      <c r="DS302" s="104"/>
      <c r="DT302" s="104"/>
      <c r="DU302" s="104"/>
      <c r="DV302" s="104"/>
      <c r="DW302" s="104"/>
      <c r="DX302" s="104"/>
    </row>
    <row r="303" spans="105:128" ht="12.75" customHeight="1" x14ac:dyDescent="0.15">
      <c r="DA303" s="117"/>
      <c r="DB303" s="104"/>
      <c r="DC303" s="104"/>
      <c r="DD303" s="104"/>
      <c r="DE303" s="104"/>
      <c r="DF303" s="104"/>
      <c r="DG303" s="104"/>
      <c r="DH303" s="104"/>
      <c r="DI303" s="104"/>
      <c r="DJ303" s="104"/>
      <c r="DK303" s="104"/>
      <c r="DL303" s="104"/>
      <c r="DM303" s="104"/>
      <c r="DN303" s="104"/>
      <c r="DO303" s="104"/>
      <c r="DP303" s="104"/>
      <c r="DQ303" s="104"/>
      <c r="DR303" s="104"/>
      <c r="DS303" s="104"/>
      <c r="DT303" s="104"/>
      <c r="DU303" s="104"/>
      <c r="DV303" s="104"/>
      <c r="DW303" s="104"/>
      <c r="DX303" s="104"/>
    </row>
    <row r="304" spans="105:128" ht="12.75" customHeight="1" x14ac:dyDescent="0.15">
      <c r="DA304" s="117"/>
      <c r="DB304" s="104"/>
      <c r="DC304" s="104"/>
      <c r="DD304" s="104"/>
      <c r="DE304" s="104"/>
      <c r="DF304" s="104"/>
      <c r="DG304" s="104"/>
      <c r="DH304" s="104"/>
      <c r="DI304" s="104"/>
      <c r="DJ304" s="104"/>
      <c r="DK304" s="104"/>
      <c r="DL304" s="104"/>
      <c r="DM304" s="104"/>
      <c r="DN304" s="104"/>
      <c r="DO304" s="104"/>
      <c r="DP304" s="104"/>
      <c r="DQ304" s="104"/>
      <c r="DR304" s="104"/>
      <c r="DS304" s="104"/>
      <c r="DT304" s="104"/>
      <c r="DU304" s="104"/>
      <c r="DV304" s="104"/>
      <c r="DW304" s="104"/>
      <c r="DX304" s="104"/>
    </row>
    <row r="305" spans="105:128" ht="12.75" customHeight="1" x14ac:dyDescent="0.15">
      <c r="DA305" s="117"/>
      <c r="DB305" s="104"/>
      <c r="DC305" s="104"/>
      <c r="DD305" s="104"/>
      <c r="DE305" s="104"/>
      <c r="DF305" s="104"/>
      <c r="DG305" s="104"/>
      <c r="DH305" s="104"/>
      <c r="DI305" s="104"/>
      <c r="DJ305" s="104"/>
      <c r="DK305" s="104"/>
      <c r="DL305" s="104"/>
      <c r="DM305" s="104"/>
      <c r="DN305" s="104"/>
      <c r="DO305" s="104"/>
      <c r="DP305" s="104"/>
      <c r="DQ305" s="104"/>
      <c r="DR305" s="104"/>
      <c r="DS305" s="104"/>
      <c r="DT305" s="104"/>
      <c r="DU305" s="104"/>
      <c r="DV305" s="104"/>
      <c r="DW305" s="104"/>
      <c r="DX305" s="104"/>
    </row>
    <row r="306" spans="105:128" ht="12.75" customHeight="1" x14ac:dyDescent="0.15">
      <c r="DA306" s="117"/>
      <c r="DB306" s="104"/>
      <c r="DC306" s="104"/>
      <c r="DD306" s="104"/>
      <c r="DE306" s="104"/>
      <c r="DF306" s="104"/>
      <c r="DG306" s="104"/>
      <c r="DH306" s="104"/>
      <c r="DI306" s="104"/>
      <c r="DJ306" s="104"/>
      <c r="DK306" s="104"/>
      <c r="DL306" s="104"/>
      <c r="DM306" s="104"/>
      <c r="DN306" s="104"/>
      <c r="DO306" s="104"/>
      <c r="DP306" s="104"/>
      <c r="DQ306" s="104"/>
      <c r="DR306" s="104"/>
      <c r="DS306" s="104"/>
      <c r="DT306" s="104"/>
      <c r="DU306" s="104"/>
      <c r="DV306" s="104"/>
      <c r="DW306" s="104"/>
      <c r="DX306" s="104"/>
    </row>
    <row r="307" spans="105:128" ht="12.75" customHeight="1" x14ac:dyDescent="0.15">
      <c r="DA307" s="117"/>
      <c r="DB307" s="104"/>
      <c r="DC307" s="104"/>
      <c r="DD307" s="104"/>
      <c r="DE307" s="104"/>
      <c r="DF307" s="104"/>
      <c r="DG307" s="104"/>
      <c r="DH307" s="104"/>
      <c r="DI307" s="104"/>
      <c r="DJ307" s="104"/>
      <c r="DK307" s="104"/>
      <c r="DL307" s="104"/>
      <c r="DM307" s="104"/>
      <c r="DN307" s="104"/>
      <c r="DO307" s="104"/>
      <c r="DP307" s="104"/>
      <c r="DQ307" s="104"/>
      <c r="DR307" s="104"/>
      <c r="DS307" s="104"/>
      <c r="DT307" s="104"/>
      <c r="DU307" s="104"/>
      <c r="DV307" s="104"/>
      <c r="DW307" s="104"/>
      <c r="DX307" s="104"/>
    </row>
    <row r="308" spans="105:128" ht="12.75" customHeight="1" x14ac:dyDescent="0.15">
      <c r="DA308" s="117"/>
      <c r="DB308" s="104"/>
      <c r="DC308" s="104"/>
      <c r="DD308" s="104"/>
      <c r="DE308" s="104"/>
      <c r="DF308" s="104"/>
      <c r="DG308" s="104"/>
      <c r="DH308" s="104"/>
      <c r="DI308" s="104"/>
      <c r="DJ308" s="104"/>
      <c r="DK308" s="104"/>
      <c r="DL308" s="104"/>
      <c r="DM308" s="104"/>
      <c r="DN308" s="104"/>
      <c r="DO308" s="104"/>
      <c r="DP308" s="104"/>
      <c r="DQ308" s="104"/>
      <c r="DR308" s="104"/>
      <c r="DS308" s="104"/>
      <c r="DT308" s="104"/>
      <c r="DU308" s="104"/>
      <c r="DV308" s="104"/>
      <c r="DW308" s="104"/>
      <c r="DX308" s="104"/>
    </row>
    <row r="309" spans="105:128" ht="12.75" customHeight="1" x14ac:dyDescent="0.15">
      <c r="DA309" s="117"/>
      <c r="DB309" s="104"/>
      <c r="DC309" s="104"/>
      <c r="DD309" s="104"/>
      <c r="DE309" s="104"/>
      <c r="DF309" s="104"/>
      <c r="DG309" s="104"/>
      <c r="DH309" s="104"/>
      <c r="DI309" s="104"/>
      <c r="DJ309" s="104"/>
      <c r="DK309" s="104"/>
      <c r="DL309" s="104"/>
      <c r="DM309" s="104"/>
      <c r="DN309" s="104"/>
      <c r="DO309" s="104"/>
      <c r="DP309" s="104"/>
      <c r="DQ309" s="104"/>
      <c r="DR309" s="104"/>
      <c r="DS309" s="104"/>
      <c r="DT309" s="104"/>
      <c r="DU309" s="104"/>
      <c r="DV309" s="104"/>
      <c r="DW309" s="104"/>
      <c r="DX309" s="104"/>
    </row>
    <row r="310" spans="105:128" ht="12.75" customHeight="1" x14ac:dyDescent="0.15">
      <c r="DA310" s="117"/>
      <c r="DB310" s="104"/>
      <c r="DC310" s="104"/>
      <c r="DD310" s="104"/>
      <c r="DE310" s="104"/>
      <c r="DF310" s="104"/>
      <c r="DG310" s="104"/>
      <c r="DH310" s="104"/>
      <c r="DI310" s="104"/>
      <c r="DJ310" s="104"/>
      <c r="DK310" s="104"/>
      <c r="DL310" s="104"/>
      <c r="DM310" s="104"/>
      <c r="DN310" s="104"/>
      <c r="DO310" s="104"/>
      <c r="DP310" s="104"/>
      <c r="DQ310" s="104"/>
      <c r="DR310" s="104"/>
      <c r="DS310" s="104"/>
      <c r="DT310" s="104"/>
      <c r="DU310" s="104"/>
      <c r="DV310" s="104"/>
      <c r="DW310" s="104"/>
      <c r="DX310" s="104"/>
    </row>
    <row r="311" spans="105:128" ht="12.75" customHeight="1" x14ac:dyDescent="0.15">
      <c r="DA311" s="117"/>
      <c r="DB311" s="104"/>
      <c r="DC311" s="104"/>
      <c r="DD311" s="104"/>
      <c r="DE311" s="104"/>
      <c r="DF311" s="104"/>
      <c r="DG311" s="104"/>
      <c r="DH311" s="104"/>
      <c r="DI311" s="104"/>
      <c r="DJ311" s="104"/>
      <c r="DK311" s="104"/>
      <c r="DL311" s="104"/>
      <c r="DM311" s="104"/>
      <c r="DN311" s="104"/>
      <c r="DO311" s="104"/>
      <c r="DP311" s="104"/>
      <c r="DQ311" s="104"/>
      <c r="DR311" s="104"/>
      <c r="DS311" s="104"/>
      <c r="DT311" s="104"/>
      <c r="DU311" s="104"/>
      <c r="DV311" s="104"/>
      <c r="DW311" s="104"/>
      <c r="DX311" s="104"/>
    </row>
    <row r="312" spans="105:128" ht="12.75" customHeight="1" x14ac:dyDescent="0.15">
      <c r="DA312" s="117"/>
      <c r="DB312" s="104"/>
      <c r="DC312" s="104"/>
      <c r="DD312" s="104"/>
      <c r="DE312" s="104"/>
      <c r="DF312" s="104"/>
      <c r="DG312" s="104"/>
      <c r="DH312" s="104"/>
      <c r="DI312" s="104"/>
      <c r="DJ312" s="104"/>
      <c r="DK312" s="104"/>
      <c r="DL312" s="104"/>
      <c r="DM312" s="104"/>
      <c r="DN312" s="104"/>
      <c r="DO312" s="104"/>
      <c r="DP312" s="104"/>
      <c r="DQ312" s="104"/>
      <c r="DR312" s="104"/>
      <c r="DS312" s="104"/>
      <c r="DT312" s="104"/>
      <c r="DU312" s="104"/>
      <c r="DV312" s="104"/>
      <c r="DW312" s="104"/>
      <c r="DX312" s="104"/>
    </row>
    <row r="313" spans="105:128" ht="12.75" customHeight="1" x14ac:dyDescent="0.15">
      <c r="DA313" s="117"/>
      <c r="DB313" s="104"/>
      <c r="DC313" s="104"/>
      <c r="DD313" s="104"/>
      <c r="DE313" s="104"/>
      <c r="DF313" s="104"/>
      <c r="DG313" s="104"/>
      <c r="DH313" s="104"/>
      <c r="DI313" s="104"/>
      <c r="DJ313" s="104"/>
      <c r="DK313" s="104"/>
      <c r="DL313" s="104"/>
      <c r="DM313" s="104"/>
      <c r="DN313" s="104"/>
      <c r="DO313" s="104"/>
      <c r="DP313" s="104"/>
      <c r="DQ313" s="104"/>
      <c r="DR313" s="104"/>
      <c r="DS313" s="104"/>
      <c r="DT313" s="104"/>
      <c r="DU313" s="104"/>
      <c r="DV313" s="104"/>
      <c r="DW313" s="104"/>
      <c r="DX313" s="104"/>
    </row>
    <row r="314" spans="105:128" ht="12.75" customHeight="1" x14ac:dyDescent="0.15">
      <c r="DA314" s="117"/>
      <c r="DB314" s="104"/>
      <c r="DC314" s="104"/>
      <c r="DD314" s="104"/>
      <c r="DE314" s="104"/>
      <c r="DF314" s="104"/>
      <c r="DG314" s="104"/>
      <c r="DH314" s="104"/>
      <c r="DI314" s="104"/>
      <c r="DJ314" s="104"/>
      <c r="DK314" s="104"/>
      <c r="DL314" s="104"/>
      <c r="DM314" s="104"/>
      <c r="DN314" s="104"/>
      <c r="DO314" s="104"/>
      <c r="DP314" s="104"/>
      <c r="DQ314" s="104"/>
      <c r="DR314" s="104"/>
      <c r="DS314" s="104"/>
      <c r="DT314" s="104"/>
      <c r="DU314" s="104"/>
      <c r="DV314" s="104"/>
      <c r="DW314" s="104"/>
      <c r="DX314" s="104"/>
    </row>
    <row r="315" spans="105:128" ht="12.75" customHeight="1" x14ac:dyDescent="0.15">
      <c r="DA315" s="117"/>
      <c r="DB315" s="104"/>
      <c r="DC315" s="104"/>
      <c r="DD315" s="104"/>
      <c r="DE315" s="104"/>
      <c r="DF315" s="104"/>
      <c r="DG315" s="104"/>
      <c r="DH315" s="104"/>
      <c r="DI315" s="104"/>
      <c r="DJ315" s="104"/>
      <c r="DK315" s="104"/>
      <c r="DL315" s="104"/>
      <c r="DM315" s="104"/>
      <c r="DN315" s="104"/>
      <c r="DO315" s="104"/>
      <c r="DP315" s="104"/>
      <c r="DQ315" s="104"/>
      <c r="DR315" s="104"/>
      <c r="DS315" s="104"/>
      <c r="DT315" s="104"/>
      <c r="DU315" s="104"/>
      <c r="DV315" s="104"/>
      <c r="DW315" s="104"/>
      <c r="DX315" s="104"/>
    </row>
    <row r="316" spans="105:128" ht="12.75" customHeight="1" x14ac:dyDescent="0.15">
      <c r="DA316" s="117"/>
      <c r="DB316" s="104"/>
      <c r="DC316" s="104"/>
      <c r="DD316" s="104"/>
      <c r="DE316" s="104"/>
      <c r="DF316" s="104"/>
      <c r="DG316" s="104"/>
      <c r="DH316" s="104"/>
      <c r="DI316" s="104"/>
      <c r="DJ316" s="104"/>
      <c r="DK316" s="104"/>
      <c r="DL316" s="104"/>
      <c r="DM316" s="104"/>
      <c r="DN316" s="104"/>
      <c r="DO316" s="104"/>
      <c r="DP316" s="104"/>
      <c r="DQ316" s="104"/>
      <c r="DR316" s="104"/>
      <c r="DS316" s="104"/>
      <c r="DT316" s="104"/>
      <c r="DU316" s="104"/>
      <c r="DV316" s="104"/>
      <c r="DW316" s="104"/>
      <c r="DX316" s="104"/>
    </row>
    <row r="317" spans="105:128" ht="12.75" customHeight="1" x14ac:dyDescent="0.15">
      <c r="DA317" s="117"/>
      <c r="DB317" s="104"/>
      <c r="DC317" s="104"/>
      <c r="DD317" s="104"/>
      <c r="DE317" s="104"/>
      <c r="DF317" s="104"/>
      <c r="DG317" s="104"/>
      <c r="DH317" s="104"/>
      <c r="DI317" s="104"/>
      <c r="DJ317" s="104"/>
      <c r="DK317" s="104"/>
      <c r="DL317" s="104"/>
      <c r="DM317" s="104"/>
      <c r="DN317" s="104"/>
      <c r="DO317" s="104"/>
      <c r="DP317" s="104"/>
      <c r="DQ317" s="104"/>
      <c r="DR317" s="104"/>
      <c r="DS317" s="104"/>
      <c r="DT317" s="104"/>
      <c r="DU317" s="104"/>
      <c r="DV317" s="104"/>
      <c r="DW317" s="104"/>
      <c r="DX317" s="104"/>
    </row>
    <row r="318" spans="105:128" ht="12.75" customHeight="1" x14ac:dyDescent="0.15">
      <c r="DA318" s="117"/>
      <c r="DB318" s="104"/>
      <c r="DC318" s="104"/>
      <c r="DD318" s="104"/>
      <c r="DE318" s="104"/>
      <c r="DF318" s="104"/>
      <c r="DG318" s="104"/>
      <c r="DH318" s="104"/>
      <c r="DI318" s="104"/>
      <c r="DJ318" s="104"/>
      <c r="DK318" s="104"/>
      <c r="DL318" s="104"/>
      <c r="DM318" s="104"/>
      <c r="DN318" s="104"/>
      <c r="DO318" s="104"/>
      <c r="DP318" s="104"/>
      <c r="DQ318" s="104"/>
      <c r="DR318" s="104"/>
      <c r="DS318" s="104"/>
      <c r="DT318" s="104"/>
      <c r="DU318" s="104"/>
      <c r="DV318" s="104"/>
      <c r="DW318" s="104"/>
      <c r="DX318" s="104"/>
    </row>
    <row r="319" spans="105:128" ht="12.75" customHeight="1" x14ac:dyDescent="0.15">
      <c r="DA319" s="117"/>
      <c r="DB319" s="104"/>
      <c r="DC319" s="104"/>
      <c r="DD319" s="104"/>
      <c r="DE319" s="104"/>
      <c r="DF319" s="104"/>
      <c r="DG319" s="104"/>
      <c r="DH319" s="104"/>
      <c r="DI319" s="104"/>
      <c r="DJ319" s="104"/>
      <c r="DK319" s="104"/>
      <c r="DL319" s="104"/>
      <c r="DM319" s="104"/>
      <c r="DN319" s="104"/>
      <c r="DO319" s="104"/>
      <c r="DP319" s="104"/>
      <c r="DQ319" s="104"/>
      <c r="DR319" s="104"/>
      <c r="DS319" s="104"/>
      <c r="DT319" s="104"/>
      <c r="DU319" s="104"/>
      <c r="DV319" s="104"/>
      <c r="DW319" s="104"/>
      <c r="DX319" s="104"/>
    </row>
    <row r="320" spans="105:128" ht="12.75" customHeight="1" x14ac:dyDescent="0.15">
      <c r="DA320" s="117"/>
      <c r="DB320" s="104"/>
      <c r="DC320" s="104"/>
      <c r="DD320" s="104"/>
      <c r="DE320" s="104"/>
      <c r="DF320" s="104"/>
      <c r="DG320" s="104"/>
      <c r="DH320" s="104"/>
      <c r="DI320" s="104"/>
      <c r="DJ320" s="104"/>
      <c r="DK320" s="104"/>
      <c r="DL320" s="104"/>
      <c r="DM320" s="104"/>
      <c r="DN320" s="104"/>
      <c r="DO320" s="104"/>
      <c r="DP320" s="104"/>
      <c r="DQ320" s="104"/>
      <c r="DR320" s="104"/>
      <c r="DS320" s="104"/>
      <c r="DT320" s="104"/>
      <c r="DU320" s="104"/>
      <c r="DV320" s="104"/>
      <c r="DW320" s="104"/>
      <c r="DX320" s="104"/>
    </row>
    <row r="321" spans="105:128" ht="12.75" customHeight="1" x14ac:dyDescent="0.15">
      <c r="DA321" s="117"/>
      <c r="DB321" s="104"/>
      <c r="DC321" s="104"/>
      <c r="DD321" s="104"/>
      <c r="DE321" s="104"/>
      <c r="DF321" s="104"/>
      <c r="DG321" s="104"/>
      <c r="DH321" s="104"/>
      <c r="DI321" s="104"/>
      <c r="DJ321" s="104"/>
      <c r="DK321" s="104"/>
      <c r="DL321" s="104"/>
      <c r="DM321" s="104"/>
      <c r="DN321" s="104"/>
      <c r="DO321" s="104"/>
      <c r="DP321" s="104"/>
      <c r="DQ321" s="104"/>
      <c r="DR321" s="104"/>
      <c r="DS321" s="104"/>
      <c r="DT321" s="104"/>
      <c r="DU321" s="104"/>
      <c r="DV321" s="104"/>
      <c r="DW321" s="104"/>
      <c r="DX321" s="104"/>
    </row>
    <row r="322" spans="105:128" ht="12.75" customHeight="1" x14ac:dyDescent="0.15">
      <c r="DA322" s="117"/>
      <c r="DB322" s="104"/>
      <c r="DC322" s="104"/>
      <c r="DD322" s="104"/>
      <c r="DE322" s="104"/>
      <c r="DF322" s="104"/>
      <c r="DG322" s="104"/>
      <c r="DH322" s="104"/>
      <c r="DI322" s="104"/>
      <c r="DJ322" s="104"/>
      <c r="DK322" s="104"/>
      <c r="DL322" s="104"/>
      <c r="DM322" s="104"/>
      <c r="DN322" s="104"/>
      <c r="DO322" s="104"/>
      <c r="DP322" s="104"/>
      <c r="DQ322" s="104"/>
      <c r="DR322" s="104"/>
      <c r="DS322" s="104"/>
      <c r="DT322" s="104"/>
      <c r="DU322" s="104"/>
      <c r="DV322" s="104"/>
      <c r="DW322" s="104"/>
      <c r="DX322" s="104"/>
    </row>
    <row r="323" spans="105:128" ht="12.75" customHeight="1" x14ac:dyDescent="0.15">
      <c r="DA323" s="117"/>
      <c r="DB323" s="104"/>
      <c r="DC323" s="104"/>
      <c r="DD323" s="104"/>
      <c r="DE323" s="104"/>
      <c r="DF323" s="104"/>
      <c r="DG323" s="104"/>
      <c r="DH323" s="104"/>
      <c r="DI323" s="104"/>
      <c r="DJ323" s="104"/>
      <c r="DK323" s="104"/>
      <c r="DL323" s="104"/>
      <c r="DM323" s="104"/>
      <c r="DN323" s="104"/>
      <c r="DO323" s="104"/>
      <c r="DP323" s="104"/>
      <c r="DQ323" s="104"/>
      <c r="DR323" s="104"/>
      <c r="DS323" s="104"/>
      <c r="DT323" s="104"/>
      <c r="DU323" s="104"/>
      <c r="DV323" s="104"/>
      <c r="DW323" s="104"/>
      <c r="DX323" s="104"/>
    </row>
    <row r="324" spans="105:128" ht="12.75" customHeight="1" x14ac:dyDescent="0.15">
      <c r="DA324" s="117"/>
      <c r="DB324" s="104"/>
      <c r="DC324" s="104"/>
      <c r="DD324" s="104"/>
      <c r="DE324" s="104"/>
      <c r="DF324" s="104"/>
      <c r="DG324" s="104"/>
      <c r="DH324" s="104"/>
      <c r="DI324" s="104"/>
      <c r="DJ324" s="104"/>
      <c r="DK324" s="104"/>
      <c r="DL324" s="104"/>
      <c r="DM324" s="104"/>
      <c r="DN324" s="104"/>
      <c r="DO324" s="104"/>
      <c r="DP324" s="104"/>
      <c r="DQ324" s="104"/>
      <c r="DR324" s="104"/>
      <c r="DS324" s="104"/>
      <c r="DT324" s="104"/>
      <c r="DU324" s="104"/>
      <c r="DV324" s="104"/>
      <c r="DW324" s="104"/>
      <c r="DX324" s="104"/>
    </row>
    <row r="325" spans="105:128" ht="12.75" customHeight="1" x14ac:dyDescent="0.15">
      <c r="DA325" s="117"/>
      <c r="DB325" s="104"/>
      <c r="DC325" s="104"/>
      <c r="DD325" s="104"/>
      <c r="DE325" s="104"/>
      <c r="DF325" s="104"/>
      <c r="DG325" s="104"/>
      <c r="DH325" s="104"/>
      <c r="DI325" s="104"/>
      <c r="DJ325" s="104"/>
      <c r="DK325" s="104"/>
      <c r="DL325" s="104"/>
      <c r="DM325" s="104"/>
      <c r="DN325" s="104"/>
      <c r="DO325" s="104"/>
      <c r="DP325" s="104"/>
      <c r="DQ325" s="104"/>
      <c r="DR325" s="104"/>
      <c r="DS325" s="104"/>
      <c r="DT325" s="104"/>
      <c r="DU325" s="104"/>
      <c r="DV325" s="104"/>
      <c r="DW325" s="104"/>
      <c r="DX325" s="104"/>
    </row>
    <row r="326" spans="105:128" ht="12.75" customHeight="1" x14ac:dyDescent="0.15">
      <c r="DA326" s="117"/>
      <c r="DB326" s="104"/>
      <c r="DC326" s="104"/>
      <c r="DD326" s="104"/>
      <c r="DE326" s="104"/>
      <c r="DF326" s="104"/>
      <c r="DG326" s="104"/>
      <c r="DH326" s="104"/>
      <c r="DI326" s="104"/>
      <c r="DJ326" s="104"/>
      <c r="DK326" s="104"/>
      <c r="DL326" s="104"/>
      <c r="DM326" s="104"/>
      <c r="DN326" s="104"/>
      <c r="DO326" s="104"/>
      <c r="DP326" s="104"/>
      <c r="DQ326" s="104"/>
      <c r="DR326" s="104"/>
      <c r="DS326" s="104"/>
      <c r="DT326" s="104"/>
      <c r="DU326" s="104"/>
      <c r="DV326" s="104"/>
      <c r="DW326" s="104"/>
      <c r="DX326" s="104"/>
    </row>
    <row r="327" spans="105:128" ht="12.75" customHeight="1" x14ac:dyDescent="0.15">
      <c r="DA327" s="117"/>
      <c r="DB327" s="104"/>
      <c r="DC327" s="104"/>
      <c r="DD327" s="104"/>
      <c r="DE327" s="104"/>
      <c r="DF327" s="104"/>
      <c r="DG327" s="104"/>
      <c r="DH327" s="104"/>
      <c r="DI327" s="104"/>
      <c r="DJ327" s="104"/>
      <c r="DK327" s="104"/>
      <c r="DL327" s="104"/>
      <c r="DM327" s="104"/>
      <c r="DN327" s="104"/>
      <c r="DO327" s="104"/>
      <c r="DP327" s="104"/>
      <c r="DQ327" s="104"/>
      <c r="DR327" s="104"/>
      <c r="DS327" s="104"/>
      <c r="DT327" s="104"/>
      <c r="DU327" s="104"/>
      <c r="DV327" s="104"/>
      <c r="DW327" s="104"/>
      <c r="DX327" s="104"/>
    </row>
    <row r="328" spans="105:128" ht="12.75" customHeight="1" x14ac:dyDescent="0.15">
      <c r="DA328" s="117"/>
      <c r="DB328" s="104"/>
      <c r="DC328" s="104"/>
      <c r="DD328" s="104"/>
      <c r="DE328" s="104"/>
      <c r="DF328" s="104"/>
      <c r="DG328" s="104"/>
      <c r="DH328" s="104"/>
      <c r="DI328" s="104"/>
      <c r="DJ328" s="104"/>
      <c r="DK328" s="104"/>
      <c r="DL328" s="104"/>
      <c r="DM328" s="104"/>
      <c r="DN328" s="104"/>
      <c r="DO328" s="104"/>
      <c r="DP328" s="104"/>
      <c r="DQ328" s="104"/>
      <c r="DR328" s="104"/>
      <c r="DS328" s="104"/>
      <c r="DT328" s="104"/>
      <c r="DU328" s="104"/>
      <c r="DV328" s="104"/>
      <c r="DW328" s="104"/>
      <c r="DX328" s="104"/>
    </row>
    <row r="329" spans="105:128" ht="12.75" customHeight="1" x14ac:dyDescent="0.15">
      <c r="DA329" s="117"/>
      <c r="DB329" s="104"/>
      <c r="DC329" s="104"/>
      <c r="DD329" s="104"/>
      <c r="DE329" s="104"/>
      <c r="DF329" s="104"/>
      <c r="DG329" s="104"/>
      <c r="DH329" s="104"/>
      <c r="DI329" s="104"/>
      <c r="DJ329" s="104"/>
      <c r="DK329" s="104"/>
      <c r="DL329" s="104"/>
      <c r="DM329" s="104"/>
      <c r="DN329" s="104"/>
      <c r="DO329" s="104"/>
      <c r="DP329" s="104"/>
      <c r="DQ329" s="104"/>
      <c r="DR329" s="104"/>
      <c r="DS329" s="104"/>
      <c r="DT329" s="104"/>
      <c r="DU329" s="104"/>
      <c r="DV329" s="104"/>
      <c r="DW329" s="104"/>
      <c r="DX329" s="104"/>
    </row>
    <row r="330" spans="105:128" ht="12.75" customHeight="1" x14ac:dyDescent="0.15">
      <c r="DA330" s="117"/>
      <c r="DB330" s="104"/>
      <c r="DC330" s="104"/>
      <c r="DD330" s="104"/>
      <c r="DE330" s="104"/>
      <c r="DF330" s="104"/>
      <c r="DG330" s="104"/>
      <c r="DH330" s="104"/>
      <c r="DI330" s="104"/>
      <c r="DJ330" s="104"/>
      <c r="DK330" s="104"/>
      <c r="DL330" s="104"/>
      <c r="DM330" s="104"/>
      <c r="DN330" s="104"/>
      <c r="DO330" s="104"/>
      <c r="DP330" s="104"/>
      <c r="DQ330" s="104"/>
      <c r="DR330" s="104"/>
      <c r="DS330" s="104"/>
      <c r="DT330" s="104"/>
      <c r="DU330" s="104"/>
      <c r="DV330" s="104"/>
      <c r="DW330" s="104"/>
      <c r="DX330" s="104"/>
    </row>
    <row r="331" spans="105:128" ht="12.75" customHeight="1" x14ac:dyDescent="0.15">
      <c r="DA331" s="117"/>
      <c r="DB331" s="104"/>
      <c r="DC331" s="104"/>
      <c r="DD331" s="104"/>
      <c r="DE331" s="104"/>
      <c r="DF331" s="104"/>
      <c r="DG331" s="104"/>
      <c r="DH331" s="104"/>
      <c r="DI331" s="104"/>
      <c r="DJ331" s="104"/>
      <c r="DK331" s="104"/>
      <c r="DL331" s="104"/>
      <c r="DM331" s="104"/>
      <c r="DN331" s="104"/>
      <c r="DO331" s="104"/>
      <c r="DP331" s="104"/>
      <c r="DQ331" s="104"/>
      <c r="DR331" s="104"/>
      <c r="DS331" s="104"/>
      <c r="DT331" s="104"/>
      <c r="DU331" s="104"/>
      <c r="DV331" s="104"/>
      <c r="DW331" s="104"/>
      <c r="DX331" s="104"/>
    </row>
    <row r="332" spans="105:128" ht="12.75" customHeight="1" x14ac:dyDescent="0.15">
      <c r="DA332" s="117"/>
      <c r="DB332" s="104"/>
      <c r="DC332" s="104"/>
      <c r="DD332" s="104"/>
      <c r="DE332" s="104"/>
      <c r="DF332" s="104"/>
      <c r="DG332" s="104"/>
      <c r="DH332" s="104"/>
      <c r="DI332" s="104"/>
      <c r="DJ332" s="104"/>
      <c r="DK332" s="104"/>
      <c r="DL332" s="104"/>
      <c r="DM332" s="104"/>
      <c r="DN332" s="104"/>
      <c r="DO332" s="104"/>
      <c r="DP332" s="104"/>
      <c r="DQ332" s="104"/>
      <c r="DR332" s="104"/>
      <c r="DS332" s="104"/>
      <c r="DT332" s="104"/>
      <c r="DU332" s="104"/>
      <c r="DV332" s="104"/>
      <c r="DW332" s="104"/>
      <c r="DX332" s="104"/>
    </row>
    <row r="333" spans="105:128" ht="12.75" customHeight="1" x14ac:dyDescent="0.15">
      <c r="DA333" s="117"/>
      <c r="DB333" s="104"/>
      <c r="DC333" s="104"/>
      <c r="DD333" s="104"/>
      <c r="DE333" s="104"/>
      <c r="DF333" s="104"/>
      <c r="DG333" s="104"/>
      <c r="DH333" s="104"/>
      <c r="DI333" s="104"/>
      <c r="DJ333" s="104"/>
      <c r="DK333" s="104"/>
      <c r="DL333" s="104"/>
      <c r="DM333" s="104"/>
      <c r="DN333" s="104"/>
      <c r="DO333" s="104"/>
      <c r="DP333" s="104"/>
      <c r="DQ333" s="104"/>
      <c r="DR333" s="104"/>
      <c r="DS333" s="104"/>
      <c r="DT333" s="104"/>
      <c r="DU333" s="104"/>
      <c r="DV333" s="104"/>
      <c r="DW333" s="104"/>
      <c r="DX333" s="104"/>
    </row>
    <row r="334" spans="105:128" ht="12.75" customHeight="1" x14ac:dyDescent="0.15">
      <c r="DA334" s="117"/>
      <c r="DB334" s="104"/>
      <c r="DC334" s="104"/>
      <c r="DD334" s="104"/>
      <c r="DE334" s="104"/>
      <c r="DF334" s="104"/>
      <c r="DG334" s="104"/>
      <c r="DH334" s="104"/>
      <c r="DI334" s="104"/>
      <c r="DJ334" s="104"/>
      <c r="DK334" s="104"/>
      <c r="DL334" s="104"/>
      <c r="DM334" s="104"/>
      <c r="DN334" s="104"/>
      <c r="DO334" s="104"/>
      <c r="DP334" s="104"/>
      <c r="DQ334" s="104"/>
      <c r="DR334" s="104"/>
      <c r="DS334" s="104"/>
      <c r="DT334" s="104"/>
      <c r="DU334" s="104"/>
      <c r="DV334" s="104"/>
      <c r="DW334" s="104"/>
      <c r="DX334" s="104"/>
    </row>
    <row r="335" spans="105:128" ht="12.75" customHeight="1" x14ac:dyDescent="0.15">
      <c r="DA335" s="117"/>
      <c r="DB335" s="104"/>
      <c r="DC335" s="104"/>
      <c r="DD335" s="104"/>
      <c r="DE335" s="104"/>
      <c r="DF335" s="104"/>
      <c r="DG335" s="104"/>
      <c r="DH335" s="104"/>
      <c r="DI335" s="104"/>
      <c r="DJ335" s="104"/>
      <c r="DK335" s="104"/>
      <c r="DL335" s="104"/>
      <c r="DM335" s="104"/>
      <c r="DN335" s="104"/>
      <c r="DO335" s="104"/>
      <c r="DP335" s="104"/>
      <c r="DQ335" s="104"/>
      <c r="DR335" s="104"/>
      <c r="DS335" s="104"/>
      <c r="DT335" s="104"/>
      <c r="DU335" s="104"/>
      <c r="DV335" s="104"/>
      <c r="DW335" s="104"/>
      <c r="DX335" s="104"/>
    </row>
    <row r="336" spans="105:128" ht="12.75" customHeight="1" x14ac:dyDescent="0.15">
      <c r="DA336" s="117"/>
      <c r="DB336" s="104"/>
      <c r="DC336" s="104"/>
      <c r="DD336" s="104"/>
      <c r="DE336" s="104"/>
      <c r="DF336" s="104"/>
      <c r="DG336" s="104"/>
      <c r="DH336" s="104"/>
      <c r="DI336" s="104"/>
      <c r="DJ336" s="104"/>
      <c r="DK336" s="104"/>
      <c r="DL336" s="104"/>
      <c r="DM336" s="104"/>
      <c r="DN336" s="104"/>
      <c r="DO336" s="104"/>
      <c r="DP336" s="104"/>
      <c r="DQ336" s="104"/>
      <c r="DR336" s="104"/>
      <c r="DS336" s="104"/>
      <c r="DT336" s="104"/>
      <c r="DU336" s="104"/>
      <c r="DV336" s="104"/>
      <c r="DW336" s="104"/>
      <c r="DX336" s="104"/>
    </row>
    <row r="337" spans="105:128" ht="12.75" customHeight="1" x14ac:dyDescent="0.15">
      <c r="DA337" s="117"/>
      <c r="DB337" s="104"/>
      <c r="DC337" s="104"/>
      <c r="DD337" s="104"/>
      <c r="DE337" s="104"/>
      <c r="DF337" s="104"/>
      <c r="DG337" s="104"/>
      <c r="DH337" s="104"/>
      <c r="DI337" s="104"/>
      <c r="DJ337" s="104"/>
      <c r="DK337" s="104"/>
      <c r="DL337" s="104"/>
      <c r="DM337" s="104"/>
      <c r="DN337" s="104"/>
      <c r="DO337" s="104"/>
      <c r="DP337" s="104"/>
      <c r="DQ337" s="104"/>
      <c r="DR337" s="104"/>
      <c r="DS337" s="104"/>
      <c r="DT337" s="104"/>
      <c r="DU337" s="104"/>
      <c r="DV337" s="104"/>
      <c r="DW337" s="104"/>
      <c r="DX337" s="104"/>
    </row>
    <row r="338" spans="105:128" ht="12.75" customHeight="1" x14ac:dyDescent="0.15">
      <c r="DA338" s="117"/>
      <c r="DB338" s="104"/>
      <c r="DC338" s="104"/>
      <c r="DD338" s="104"/>
      <c r="DE338" s="104"/>
      <c r="DF338" s="104"/>
      <c r="DG338" s="104"/>
      <c r="DH338" s="104"/>
      <c r="DI338" s="104"/>
      <c r="DJ338" s="104"/>
      <c r="DK338" s="104"/>
      <c r="DL338" s="104"/>
      <c r="DM338" s="104"/>
      <c r="DN338" s="104"/>
      <c r="DO338" s="104"/>
      <c r="DP338" s="104"/>
      <c r="DQ338" s="104"/>
      <c r="DR338" s="104"/>
      <c r="DS338" s="104"/>
      <c r="DT338" s="104"/>
      <c r="DU338" s="104"/>
      <c r="DV338" s="104"/>
      <c r="DW338" s="104"/>
      <c r="DX338" s="104"/>
    </row>
    <row r="339" spans="105:128" ht="12.75" customHeight="1" x14ac:dyDescent="0.15">
      <c r="DA339" s="117"/>
      <c r="DB339" s="104"/>
      <c r="DC339" s="104"/>
      <c r="DD339" s="104"/>
      <c r="DE339" s="104"/>
      <c r="DF339" s="104"/>
      <c r="DG339" s="104"/>
      <c r="DH339" s="104"/>
      <c r="DI339" s="104"/>
      <c r="DJ339" s="104"/>
      <c r="DK339" s="104"/>
      <c r="DL339" s="104"/>
      <c r="DM339" s="104"/>
      <c r="DN339" s="104"/>
      <c r="DO339" s="104"/>
      <c r="DP339" s="104"/>
      <c r="DQ339" s="104"/>
      <c r="DR339" s="104"/>
      <c r="DS339" s="104"/>
      <c r="DT339" s="104"/>
      <c r="DU339" s="104"/>
      <c r="DV339" s="104"/>
      <c r="DW339" s="104"/>
      <c r="DX339" s="104"/>
    </row>
    <row r="340" spans="105:128" ht="12.75" customHeight="1" x14ac:dyDescent="0.15">
      <c r="DA340" s="117"/>
      <c r="DB340" s="104"/>
      <c r="DC340" s="104"/>
      <c r="DD340" s="104"/>
      <c r="DE340" s="104"/>
      <c r="DF340" s="104"/>
      <c r="DG340" s="104"/>
      <c r="DH340" s="104"/>
      <c r="DI340" s="104"/>
      <c r="DJ340" s="104"/>
      <c r="DK340" s="104"/>
      <c r="DL340" s="104"/>
      <c r="DM340" s="104"/>
      <c r="DN340" s="104"/>
      <c r="DO340" s="104"/>
      <c r="DP340" s="104"/>
      <c r="DQ340" s="104"/>
      <c r="DR340" s="104"/>
      <c r="DS340" s="104"/>
      <c r="DT340" s="104"/>
      <c r="DU340" s="104"/>
      <c r="DV340" s="104"/>
      <c r="DW340" s="104"/>
      <c r="DX340" s="104"/>
    </row>
    <row r="341" spans="105:128" ht="12.75" customHeight="1" x14ac:dyDescent="0.15">
      <c r="DA341" s="117"/>
      <c r="DB341" s="104"/>
      <c r="DC341" s="104"/>
      <c r="DD341" s="104"/>
      <c r="DE341" s="104"/>
      <c r="DF341" s="104"/>
      <c r="DG341" s="104"/>
      <c r="DH341" s="104"/>
      <c r="DI341" s="104"/>
      <c r="DJ341" s="104"/>
      <c r="DK341" s="104"/>
      <c r="DL341" s="104"/>
      <c r="DM341" s="104"/>
      <c r="DN341" s="104"/>
      <c r="DO341" s="104"/>
      <c r="DP341" s="104"/>
      <c r="DQ341" s="104"/>
      <c r="DR341" s="104"/>
      <c r="DS341" s="104"/>
      <c r="DT341" s="104"/>
      <c r="DU341" s="104"/>
      <c r="DV341" s="104"/>
      <c r="DW341" s="104"/>
      <c r="DX341" s="104"/>
    </row>
    <row r="342" spans="105:128" ht="12.75" customHeight="1" x14ac:dyDescent="0.15">
      <c r="DA342" s="117"/>
      <c r="DB342" s="104"/>
      <c r="DC342" s="104"/>
      <c r="DD342" s="104"/>
      <c r="DE342" s="104"/>
      <c r="DF342" s="104"/>
      <c r="DG342" s="104"/>
      <c r="DH342" s="104"/>
      <c r="DI342" s="104"/>
      <c r="DJ342" s="104"/>
      <c r="DK342" s="104"/>
      <c r="DL342" s="104"/>
      <c r="DM342" s="104"/>
      <c r="DN342" s="104"/>
      <c r="DO342" s="104"/>
      <c r="DP342" s="104"/>
      <c r="DQ342" s="104"/>
      <c r="DR342" s="104"/>
      <c r="DS342" s="104"/>
      <c r="DT342" s="104"/>
      <c r="DU342" s="104"/>
      <c r="DV342" s="104"/>
      <c r="DW342" s="104"/>
      <c r="DX342" s="104"/>
    </row>
    <row r="343" spans="105:128" ht="12.75" customHeight="1" x14ac:dyDescent="0.15">
      <c r="DA343" s="117"/>
      <c r="DB343" s="104"/>
      <c r="DC343" s="104"/>
      <c r="DD343" s="104"/>
      <c r="DE343" s="104"/>
      <c r="DF343" s="104"/>
      <c r="DG343" s="104"/>
      <c r="DH343" s="104"/>
      <c r="DI343" s="104"/>
      <c r="DJ343" s="104"/>
      <c r="DK343" s="104"/>
      <c r="DL343" s="104"/>
      <c r="DM343" s="104"/>
      <c r="DN343" s="104"/>
      <c r="DO343" s="104"/>
      <c r="DP343" s="104"/>
      <c r="DQ343" s="104"/>
      <c r="DR343" s="104"/>
      <c r="DS343" s="104"/>
      <c r="DT343" s="104"/>
      <c r="DU343" s="104"/>
      <c r="DV343" s="104"/>
      <c r="DW343" s="104"/>
      <c r="DX343" s="104"/>
    </row>
    <row r="344" spans="105:128" ht="12.75" customHeight="1" x14ac:dyDescent="0.15">
      <c r="DA344" s="117"/>
      <c r="DB344" s="104"/>
      <c r="DC344" s="104"/>
      <c r="DD344" s="104"/>
      <c r="DE344" s="104"/>
      <c r="DF344" s="104"/>
      <c r="DG344" s="104"/>
      <c r="DH344" s="104"/>
      <c r="DI344" s="104"/>
      <c r="DJ344" s="104"/>
      <c r="DK344" s="104"/>
      <c r="DL344" s="104"/>
      <c r="DM344" s="104"/>
      <c r="DN344" s="104"/>
      <c r="DO344" s="104"/>
      <c r="DP344" s="104"/>
      <c r="DQ344" s="104"/>
      <c r="DR344" s="104"/>
      <c r="DS344" s="104"/>
      <c r="DT344" s="104"/>
      <c r="DU344" s="104"/>
      <c r="DV344" s="104"/>
      <c r="DW344" s="104"/>
      <c r="DX344" s="104"/>
    </row>
    <row r="345" spans="105:128" ht="12.75" customHeight="1" x14ac:dyDescent="0.15">
      <c r="DA345" s="117"/>
      <c r="DB345" s="104"/>
      <c r="DC345" s="104"/>
      <c r="DD345" s="104"/>
      <c r="DE345" s="104"/>
      <c r="DF345" s="104"/>
      <c r="DG345" s="104"/>
      <c r="DH345" s="104"/>
      <c r="DI345" s="104"/>
      <c r="DJ345" s="104"/>
      <c r="DK345" s="104"/>
      <c r="DL345" s="104"/>
      <c r="DM345" s="104"/>
      <c r="DN345" s="104"/>
      <c r="DO345" s="104"/>
      <c r="DP345" s="104"/>
      <c r="DQ345" s="104"/>
      <c r="DR345" s="104"/>
      <c r="DS345" s="104"/>
      <c r="DT345" s="104"/>
      <c r="DU345" s="104"/>
      <c r="DV345" s="104"/>
      <c r="DW345" s="104"/>
      <c r="DX345" s="104"/>
    </row>
    <row r="346" spans="105:128" ht="12.75" customHeight="1" x14ac:dyDescent="0.15">
      <c r="DA346" s="117"/>
      <c r="DB346" s="104"/>
      <c r="DC346" s="104"/>
      <c r="DD346" s="104"/>
      <c r="DE346" s="104"/>
      <c r="DF346" s="104"/>
      <c r="DG346" s="104"/>
      <c r="DH346" s="104"/>
      <c r="DI346" s="104"/>
      <c r="DJ346" s="104"/>
      <c r="DK346" s="104"/>
      <c r="DL346" s="104"/>
      <c r="DM346" s="104"/>
      <c r="DN346" s="104"/>
      <c r="DO346" s="104"/>
      <c r="DP346" s="104"/>
      <c r="DQ346" s="104"/>
      <c r="DR346" s="104"/>
      <c r="DS346" s="104"/>
      <c r="DT346" s="104"/>
      <c r="DU346" s="104"/>
      <c r="DV346" s="104"/>
      <c r="DW346" s="104"/>
      <c r="DX346" s="104"/>
    </row>
    <row r="347" spans="105:128" ht="12.75" customHeight="1" x14ac:dyDescent="0.15">
      <c r="DA347" s="117"/>
      <c r="DB347" s="104"/>
      <c r="DC347" s="104"/>
      <c r="DD347" s="104"/>
      <c r="DE347" s="104"/>
      <c r="DF347" s="104"/>
      <c r="DG347" s="104"/>
      <c r="DH347" s="104"/>
      <c r="DI347" s="104"/>
      <c r="DJ347" s="104"/>
      <c r="DK347" s="104"/>
      <c r="DL347" s="104"/>
      <c r="DM347" s="104"/>
      <c r="DN347" s="104"/>
      <c r="DO347" s="104"/>
      <c r="DP347" s="104"/>
      <c r="DQ347" s="104"/>
      <c r="DR347" s="104"/>
      <c r="DS347" s="104"/>
      <c r="DT347" s="104"/>
      <c r="DU347" s="104"/>
      <c r="DV347" s="104"/>
      <c r="DW347" s="104"/>
      <c r="DX347" s="104"/>
    </row>
    <row r="348" spans="105:128" ht="12.75" customHeight="1" x14ac:dyDescent="0.15">
      <c r="DA348" s="117"/>
      <c r="DB348" s="104"/>
      <c r="DC348" s="104"/>
      <c r="DD348" s="104"/>
      <c r="DE348" s="104"/>
      <c r="DF348" s="104"/>
      <c r="DG348" s="104"/>
      <c r="DH348" s="104"/>
      <c r="DI348" s="104"/>
      <c r="DJ348" s="104"/>
      <c r="DK348" s="104"/>
      <c r="DL348" s="104"/>
      <c r="DM348" s="104"/>
      <c r="DN348" s="104"/>
      <c r="DO348" s="104"/>
      <c r="DP348" s="104"/>
      <c r="DQ348" s="104"/>
      <c r="DR348" s="104"/>
      <c r="DS348" s="104"/>
      <c r="DT348" s="104"/>
      <c r="DU348" s="104"/>
      <c r="DV348" s="104"/>
      <c r="DW348" s="104"/>
      <c r="DX348" s="104"/>
    </row>
    <row r="349" spans="105:128" ht="12.75" customHeight="1" x14ac:dyDescent="0.15">
      <c r="DA349" s="117"/>
      <c r="DB349" s="104"/>
      <c r="DC349" s="104"/>
      <c r="DD349" s="104"/>
      <c r="DE349" s="104"/>
      <c r="DF349" s="104"/>
      <c r="DG349" s="104"/>
      <c r="DH349" s="104"/>
      <c r="DI349" s="104"/>
      <c r="DJ349" s="104"/>
      <c r="DK349" s="104"/>
      <c r="DL349" s="104"/>
      <c r="DM349" s="104"/>
      <c r="DN349" s="104"/>
      <c r="DO349" s="104"/>
      <c r="DP349" s="104"/>
      <c r="DQ349" s="104"/>
      <c r="DR349" s="104"/>
      <c r="DS349" s="104"/>
      <c r="DT349" s="104"/>
      <c r="DU349" s="104"/>
      <c r="DV349" s="104"/>
      <c r="DW349" s="104"/>
      <c r="DX349" s="104"/>
    </row>
    <row r="350" spans="105:128" ht="12.75" customHeight="1" x14ac:dyDescent="0.15">
      <c r="DA350" s="117"/>
      <c r="DB350" s="104"/>
      <c r="DC350" s="104"/>
      <c r="DD350" s="104"/>
      <c r="DE350" s="104"/>
      <c r="DF350" s="104"/>
      <c r="DG350" s="104"/>
      <c r="DH350" s="104"/>
      <c r="DI350" s="104"/>
      <c r="DJ350" s="104"/>
      <c r="DK350" s="104"/>
      <c r="DL350" s="104"/>
      <c r="DM350" s="104"/>
      <c r="DN350" s="104"/>
      <c r="DO350" s="104"/>
      <c r="DP350" s="104"/>
      <c r="DQ350" s="104"/>
      <c r="DR350" s="104"/>
      <c r="DS350" s="104"/>
      <c r="DT350" s="104"/>
      <c r="DU350" s="104"/>
      <c r="DV350" s="104"/>
      <c r="DW350" s="104"/>
      <c r="DX350" s="104"/>
    </row>
    <row r="351" spans="105:128" ht="12.75" customHeight="1" x14ac:dyDescent="0.15">
      <c r="DA351" s="117"/>
      <c r="DB351" s="104"/>
      <c r="DC351" s="104"/>
      <c r="DD351" s="104"/>
      <c r="DE351" s="104"/>
      <c r="DF351" s="104"/>
      <c r="DG351" s="104"/>
      <c r="DH351" s="104"/>
      <c r="DI351" s="104"/>
      <c r="DJ351" s="104"/>
      <c r="DK351" s="104"/>
      <c r="DL351" s="104"/>
      <c r="DM351" s="104"/>
      <c r="DN351" s="104"/>
      <c r="DO351" s="104"/>
      <c r="DP351" s="104"/>
      <c r="DQ351" s="104"/>
      <c r="DR351" s="104"/>
      <c r="DS351" s="104"/>
      <c r="DT351" s="104"/>
      <c r="DU351" s="104"/>
      <c r="DV351" s="104"/>
      <c r="DW351" s="104"/>
      <c r="DX351" s="104"/>
    </row>
    <row r="352" spans="105:128" ht="12.75" customHeight="1" x14ac:dyDescent="0.15">
      <c r="DA352" s="117"/>
      <c r="DB352" s="104"/>
      <c r="DC352" s="104"/>
      <c r="DD352" s="104"/>
      <c r="DE352" s="104"/>
      <c r="DF352" s="104"/>
      <c r="DG352" s="104"/>
      <c r="DH352" s="104"/>
      <c r="DI352" s="104"/>
      <c r="DJ352" s="104"/>
      <c r="DK352" s="104"/>
      <c r="DL352" s="104"/>
      <c r="DM352" s="104"/>
      <c r="DN352" s="104"/>
      <c r="DO352" s="104"/>
      <c r="DP352" s="104"/>
      <c r="DQ352" s="104"/>
      <c r="DR352" s="104"/>
      <c r="DS352" s="104"/>
      <c r="DT352" s="104"/>
      <c r="DU352" s="104"/>
      <c r="DV352" s="104"/>
      <c r="DW352" s="104"/>
      <c r="DX352" s="104"/>
    </row>
    <row r="353" spans="105:128" ht="12.75" customHeight="1" x14ac:dyDescent="0.15">
      <c r="DA353" s="117"/>
      <c r="DB353" s="104"/>
      <c r="DC353" s="104"/>
      <c r="DD353" s="104"/>
      <c r="DE353" s="104"/>
      <c r="DF353" s="104"/>
      <c r="DG353" s="104"/>
      <c r="DH353" s="104"/>
      <c r="DI353" s="104"/>
      <c r="DJ353" s="104"/>
      <c r="DK353" s="104"/>
      <c r="DL353" s="104"/>
      <c r="DM353" s="104"/>
      <c r="DN353" s="104"/>
      <c r="DO353" s="104"/>
      <c r="DP353" s="104"/>
      <c r="DQ353" s="104"/>
      <c r="DR353" s="104"/>
      <c r="DS353" s="104"/>
      <c r="DT353" s="104"/>
      <c r="DU353" s="104"/>
      <c r="DV353" s="104"/>
      <c r="DW353" s="104"/>
      <c r="DX353" s="104"/>
    </row>
    <row r="354" spans="105:128" ht="12.75" customHeight="1" x14ac:dyDescent="0.15">
      <c r="DA354" s="117"/>
      <c r="DB354" s="104"/>
      <c r="DC354" s="104"/>
      <c r="DD354" s="104"/>
      <c r="DE354" s="104"/>
      <c r="DF354" s="104"/>
      <c r="DG354" s="104"/>
      <c r="DH354" s="104"/>
      <c r="DI354" s="104"/>
      <c r="DJ354" s="104"/>
      <c r="DK354" s="104"/>
      <c r="DL354" s="104"/>
      <c r="DM354" s="104"/>
      <c r="DN354" s="104"/>
      <c r="DO354" s="104"/>
      <c r="DP354" s="104"/>
      <c r="DQ354" s="104"/>
      <c r="DR354" s="104"/>
      <c r="DS354" s="104"/>
      <c r="DT354" s="104"/>
      <c r="DU354" s="104"/>
      <c r="DV354" s="104"/>
      <c r="DW354" s="104"/>
      <c r="DX354" s="104"/>
    </row>
    <row r="355" spans="105:128" ht="12.75" customHeight="1" x14ac:dyDescent="0.15">
      <c r="DA355" s="117"/>
      <c r="DB355" s="104"/>
      <c r="DC355" s="104"/>
      <c r="DD355" s="104"/>
      <c r="DE355" s="104"/>
      <c r="DF355" s="104"/>
      <c r="DG355" s="104"/>
      <c r="DH355" s="104"/>
      <c r="DI355" s="104"/>
      <c r="DJ355" s="104"/>
      <c r="DK355" s="104"/>
      <c r="DL355" s="104"/>
      <c r="DM355" s="104"/>
      <c r="DN355" s="104"/>
      <c r="DO355" s="104"/>
      <c r="DP355" s="104"/>
      <c r="DQ355" s="104"/>
      <c r="DR355" s="104"/>
      <c r="DS355" s="104"/>
      <c r="DT355" s="104"/>
      <c r="DU355" s="104"/>
      <c r="DV355" s="104"/>
      <c r="DW355" s="104"/>
      <c r="DX355" s="104"/>
    </row>
    <row r="356" spans="105:128" ht="12.75" customHeight="1" x14ac:dyDescent="0.15">
      <c r="DA356" s="117"/>
      <c r="DB356" s="104"/>
      <c r="DC356" s="104"/>
      <c r="DD356" s="104"/>
      <c r="DE356" s="104"/>
      <c r="DF356" s="104"/>
      <c r="DG356" s="104"/>
      <c r="DH356" s="104"/>
      <c r="DI356" s="104"/>
      <c r="DJ356" s="104"/>
      <c r="DK356" s="104"/>
      <c r="DL356" s="104"/>
      <c r="DM356" s="104"/>
      <c r="DN356" s="104"/>
      <c r="DO356" s="104"/>
      <c r="DP356" s="104"/>
      <c r="DQ356" s="104"/>
      <c r="DR356" s="104"/>
      <c r="DS356" s="104"/>
      <c r="DT356" s="104"/>
      <c r="DU356" s="104"/>
      <c r="DV356" s="104"/>
      <c r="DW356" s="104"/>
      <c r="DX356" s="104"/>
    </row>
    <row r="357" spans="105:128" ht="12.75" customHeight="1" x14ac:dyDescent="0.15">
      <c r="DA357" s="117"/>
      <c r="DB357" s="104"/>
      <c r="DC357" s="104"/>
      <c r="DD357" s="104"/>
      <c r="DE357" s="104"/>
      <c r="DF357" s="104"/>
      <c r="DG357" s="104"/>
      <c r="DH357" s="104"/>
      <c r="DI357" s="104"/>
      <c r="DJ357" s="104"/>
      <c r="DK357" s="104"/>
      <c r="DL357" s="104"/>
      <c r="DM357" s="104"/>
      <c r="DN357" s="104"/>
      <c r="DO357" s="104"/>
      <c r="DP357" s="104"/>
      <c r="DQ357" s="104"/>
      <c r="DR357" s="104"/>
      <c r="DS357" s="104"/>
      <c r="DT357" s="104"/>
      <c r="DU357" s="104"/>
      <c r="DV357" s="104"/>
      <c r="DW357" s="104"/>
      <c r="DX357" s="104"/>
    </row>
    <row r="358" spans="105:128" ht="12.75" customHeight="1" x14ac:dyDescent="0.15">
      <c r="DA358" s="117"/>
      <c r="DB358" s="104"/>
      <c r="DC358" s="104"/>
      <c r="DD358" s="104"/>
      <c r="DE358" s="104"/>
      <c r="DF358" s="104"/>
      <c r="DG358" s="104"/>
      <c r="DH358" s="104"/>
      <c r="DI358" s="104"/>
      <c r="DJ358" s="104"/>
      <c r="DK358" s="104"/>
      <c r="DL358" s="104"/>
      <c r="DM358" s="104"/>
      <c r="DN358" s="104"/>
      <c r="DO358" s="104"/>
      <c r="DP358" s="104"/>
      <c r="DQ358" s="104"/>
      <c r="DR358" s="104"/>
      <c r="DS358" s="104"/>
      <c r="DT358" s="104"/>
      <c r="DU358" s="104"/>
      <c r="DV358" s="104"/>
      <c r="DW358" s="104"/>
      <c r="DX358" s="104"/>
    </row>
    <row r="359" spans="105:128" ht="12.75" customHeight="1" x14ac:dyDescent="0.15">
      <c r="DA359" s="117"/>
      <c r="DB359" s="104"/>
      <c r="DC359" s="104"/>
      <c r="DD359" s="104"/>
      <c r="DE359" s="104"/>
      <c r="DF359" s="104"/>
      <c r="DG359" s="104"/>
      <c r="DH359" s="104"/>
      <c r="DI359" s="104"/>
      <c r="DJ359" s="104"/>
      <c r="DK359" s="104"/>
      <c r="DL359" s="104"/>
      <c r="DM359" s="104"/>
      <c r="DN359" s="104"/>
      <c r="DO359" s="104"/>
      <c r="DP359" s="104"/>
      <c r="DQ359" s="104"/>
      <c r="DR359" s="104"/>
      <c r="DS359" s="104"/>
      <c r="DT359" s="104"/>
      <c r="DU359" s="104"/>
      <c r="DV359" s="104"/>
      <c r="DW359" s="104"/>
      <c r="DX359" s="104"/>
    </row>
    <row r="360" spans="105:128" ht="12.75" customHeight="1" x14ac:dyDescent="0.15">
      <c r="DA360" s="117"/>
      <c r="DB360" s="104"/>
      <c r="DC360" s="104"/>
      <c r="DD360" s="104"/>
      <c r="DE360" s="104"/>
      <c r="DF360" s="104"/>
      <c r="DG360" s="104"/>
      <c r="DH360" s="104"/>
      <c r="DI360" s="104"/>
      <c r="DJ360" s="104"/>
      <c r="DK360" s="104"/>
      <c r="DL360" s="104"/>
      <c r="DM360" s="104"/>
      <c r="DN360" s="104"/>
      <c r="DO360" s="104"/>
      <c r="DP360" s="104"/>
      <c r="DQ360" s="104"/>
      <c r="DR360" s="104"/>
      <c r="DS360" s="104"/>
      <c r="DT360" s="104"/>
      <c r="DU360" s="104"/>
      <c r="DV360" s="104"/>
      <c r="DW360" s="104"/>
      <c r="DX360" s="104"/>
    </row>
    <row r="361" spans="105:128" ht="12.75" customHeight="1" x14ac:dyDescent="0.15">
      <c r="DA361" s="117"/>
      <c r="DB361" s="104"/>
      <c r="DC361" s="104"/>
      <c r="DD361" s="104"/>
      <c r="DE361" s="104"/>
      <c r="DF361" s="104"/>
      <c r="DG361" s="104"/>
      <c r="DH361" s="104"/>
      <c r="DI361" s="104"/>
      <c r="DJ361" s="104"/>
      <c r="DK361" s="104"/>
      <c r="DL361" s="104"/>
      <c r="DM361" s="104"/>
      <c r="DN361" s="104"/>
      <c r="DO361" s="104"/>
      <c r="DP361" s="104"/>
      <c r="DQ361" s="104"/>
      <c r="DR361" s="104"/>
      <c r="DS361" s="104"/>
      <c r="DT361" s="104"/>
      <c r="DU361" s="104"/>
      <c r="DV361" s="104"/>
      <c r="DW361" s="104"/>
      <c r="DX361" s="104"/>
    </row>
    <row r="362" spans="105:128" ht="12.75" customHeight="1" x14ac:dyDescent="0.15">
      <c r="DA362" s="117"/>
      <c r="DB362" s="104"/>
      <c r="DC362" s="104"/>
      <c r="DD362" s="104"/>
      <c r="DE362" s="104"/>
      <c r="DF362" s="104"/>
      <c r="DG362" s="104"/>
      <c r="DH362" s="104"/>
      <c r="DI362" s="104"/>
      <c r="DJ362" s="104"/>
      <c r="DK362" s="104"/>
      <c r="DL362" s="104"/>
      <c r="DM362" s="104"/>
      <c r="DN362" s="104"/>
      <c r="DO362" s="104"/>
      <c r="DP362" s="104"/>
      <c r="DQ362" s="104"/>
      <c r="DR362" s="104"/>
      <c r="DS362" s="104"/>
      <c r="DT362" s="104"/>
      <c r="DU362" s="104"/>
      <c r="DV362" s="104"/>
      <c r="DW362" s="104"/>
      <c r="DX362" s="104"/>
    </row>
    <row r="363" spans="105:128" ht="12.75" customHeight="1" x14ac:dyDescent="0.15">
      <c r="DA363" s="117"/>
      <c r="DB363" s="104"/>
      <c r="DC363" s="104"/>
      <c r="DD363" s="104"/>
      <c r="DE363" s="104"/>
      <c r="DF363" s="104"/>
      <c r="DG363" s="104"/>
      <c r="DH363" s="104"/>
      <c r="DI363" s="104"/>
      <c r="DJ363" s="104"/>
      <c r="DK363" s="104"/>
      <c r="DL363" s="104"/>
      <c r="DM363" s="104"/>
      <c r="DN363" s="104"/>
      <c r="DO363" s="104"/>
      <c r="DP363" s="104"/>
      <c r="DQ363" s="104"/>
      <c r="DR363" s="104"/>
      <c r="DS363" s="104"/>
      <c r="DT363" s="104"/>
      <c r="DU363" s="104"/>
      <c r="DV363" s="104"/>
      <c r="DW363" s="104"/>
      <c r="DX363" s="104"/>
    </row>
    <row r="364" spans="105:128" ht="12.75" customHeight="1" x14ac:dyDescent="0.15">
      <c r="DA364" s="117"/>
      <c r="DB364" s="104"/>
      <c r="DC364" s="104"/>
      <c r="DD364" s="104"/>
      <c r="DE364" s="104"/>
      <c r="DF364" s="104"/>
      <c r="DG364" s="104"/>
      <c r="DH364" s="104"/>
      <c r="DI364" s="104"/>
      <c r="DJ364" s="104"/>
      <c r="DK364" s="104"/>
      <c r="DL364" s="104"/>
      <c r="DM364" s="104"/>
      <c r="DN364" s="104"/>
      <c r="DO364" s="104"/>
      <c r="DP364" s="104"/>
      <c r="DQ364" s="104"/>
      <c r="DR364" s="104"/>
      <c r="DS364" s="104"/>
      <c r="DT364" s="104"/>
      <c r="DU364" s="104"/>
      <c r="DV364" s="104"/>
      <c r="DW364" s="104"/>
      <c r="DX364" s="104"/>
    </row>
    <row r="365" spans="105:128" ht="12.75" customHeight="1" x14ac:dyDescent="0.15">
      <c r="DA365" s="117"/>
      <c r="DB365" s="104"/>
      <c r="DC365" s="104"/>
      <c r="DD365" s="104"/>
      <c r="DE365" s="104"/>
      <c r="DF365" s="104"/>
      <c r="DG365" s="104"/>
      <c r="DH365" s="104"/>
      <c r="DI365" s="104"/>
      <c r="DJ365" s="104"/>
      <c r="DK365" s="104"/>
      <c r="DL365" s="104"/>
      <c r="DM365" s="104"/>
      <c r="DN365" s="104"/>
      <c r="DO365" s="104"/>
      <c r="DP365" s="104"/>
      <c r="DQ365" s="104"/>
      <c r="DR365" s="104"/>
      <c r="DS365" s="104"/>
      <c r="DT365" s="104"/>
      <c r="DU365" s="104"/>
      <c r="DV365" s="104"/>
      <c r="DW365" s="104"/>
      <c r="DX365" s="104"/>
    </row>
    <row r="366" spans="105:128" ht="12.75" customHeight="1" x14ac:dyDescent="0.15">
      <c r="DA366" s="117"/>
      <c r="DB366" s="104"/>
      <c r="DC366" s="104"/>
      <c r="DD366" s="104"/>
      <c r="DE366" s="104"/>
      <c r="DF366" s="104"/>
      <c r="DG366" s="104"/>
      <c r="DH366" s="104"/>
      <c r="DI366" s="104"/>
      <c r="DJ366" s="104"/>
      <c r="DK366" s="104"/>
      <c r="DL366" s="104"/>
      <c r="DM366" s="104"/>
      <c r="DN366" s="104"/>
      <c r="DO366" s="104"/>
      <c r="DP366" s="104"/>
      <c r="DQ366" s="104"/>
      <c r="DR366" s="104"/>
      <c r="DS366" s="104"/>
      <c r="DT366" s="104"/>
      <c r="DU366" s="104"/>
      <c r="DV366" s="104"/>
      <c r="DW366" s="104"/>
      <c r="DX366" s="104"/>
    </row>
    <row r="367" spans="105:128" ht="12.75" customHeight="1" x14ac:dyDescent="0.15">
      <c r="DA367" s="117"/>
      <c r="DB367" s="104"/>
      <c r="DC367" s="104"/>
      <c r="DD367" s="104"/>
      <c r="DE367" s="104"/>
      <c r="DF367" s="104"/>
      <c r="DG367" s="104"/>
      <c r="DH367" s="104"/>
      <c r="DI367" s="104"/>
      <c r="DJ367" s="104"/>
      <c r="DK367" s="104"/>
      <c r="DL367" s="104"/>
      <c r="DM367" s="104"/>
      <c r="DN367" s="104"/>
      <c r="DO367" s="104"/>
      <c r="DP367" s="104"/>
      <c r="DQ367" s="104"/>
      <c r="DR367" s="104"/>
      <c r="DS367" s="104"/>
      <c r="DT367" s="104"/>
      <c r="DU367" s="104"/>
      <c r="DV367" s="104"/>
      <c r="DW367" s="104"/>
      <c r="DX367" s="104"/>
    </row>
    <row r="368" spans="105:128" ht="12.75" customHeight="1" x14ac:dyDescent="0.15">
      <c r="DA368" s="117"/>
      <c r="DB368" s="104"/>
      <c r="DC368" s="104"/>
      <c r="DD368" s="104"/>
      <c r="DE368" s="104"/>
      <c r="DF368" s="104"/>
      <c r="DG368" s="104"/>
      <c r="DH368" s="104"/>
      <c r="DI368" s="104"/>
      <c r="DJ368" s="104"/>
      <c r="DK368" s="104"/>
      <c r="DL368" s="104"/>
      <c r="DM368" s="104"/>
      <c r="DN368" s="104"/>
      <c r="DO368" s="104"/>
      <c r="DP368" s="104"/>
      <c r="DQ368" s="104"/>
      <c r="DR368" s="104"/>
      <c r="DS368" s="104"/>
      <c r="DT368" s="104"/>
      <c r="DU368" s="104"/>
      <c r="DV368" s="104"/>
      <c r="DW368" s="104"/>
      <c r="DX368" s="104"/>
    </row>
    <row r="369" spans="105:128" ht="12.75" customHeight="1" x14ac:dyDescent="0.15">
      <c r="DA369" s="117"/>
      <c r="DB369" s="104"/>
      <c r="DC369" s="104"/>
      <c r="DD369" s="104"/>
      <c r="DE369" s="104"/>
      <c r="DF369" s="104"/>
      <c r="DG369" s="104"/>
      <c r="DH369" s="104"/>
      <c r="DI369" s="104"/>
      <c r="DJ369" s="104"/>
      <c r="DK369" s="104"/>
      <c r="DL369" s="104"/>
      <c r="DM369" s="104"/>
      <c r="DN369" s="104"/>
      <c r="DO369" s="104"/>
      <c r="DP369" s="104"/>
      <c r="DQ369" s="104"/>
      <c r="DR369" s="104"/>
      <c r="DS369" s="104"/>
      <c r="DT369" s="104"/>
      <c r="DU369" s="104"/>
      <c r="DV369" s="104"/>
      <c r="DW369" s="104"/>
      <c r="DX369" s="104"/>
    </row>
    <row r="370" spans="105:128" ht="12.75" customHeight="1" x14ac:dyDescent="0.15">
      <c r="DA370" s="117"/>
      <c r="DB370" s="104"/>
      <c r="DC370" s="104"/>
      <c r="DD370" s="104"/>
      <c r="DE370" s="104"/>
      <c r="DF370" s="104"/>
      <c r="DG370" s="104"/>
      <c r="DH370" s="104"/>
      <c r="DI370" s="104"/>
      <c r="DJ370" s="104"/>
      <c r="DK370" s="104"/>
      <c r="DL370" s="104"/>
      <c r="DM370" s="104"/>
      <c r="DN370" s="104"/>
      <c r="DO370" s="104"/>
      <c r="DP370" s="104"/>
      <c r="DQ370" s="104"/>
      <c r="DR370" s="104"/>
      <c r="DS370" s="104"/>
      <c r="DT370" s="104"/>
      <c r="DU370" s="104"/>
      <c r="DV370" s="104"/>
      <c r="DW370" s="104"/>
      <c r="DX370" s="104"/>
    </row>
    <row r="371" spans="105:128" ht="12.75" customHeight="1" x14ac:dyDescent="0.15">
      <c r="DA371" s="117"/>
      <c r="DB371" s="104"/>
      <c r="DC371" s="104"/>
      <c r="DD371" s="104"/>
      <c r="DE371" s="104"/>
      <c r="DF371" s="104"/>
      <c r="DG371" s="104"/>
      <c r="DH371" s="104"/>
      <c r="DI371" s="104"/>
      <c r="DJ371" s="104"/>
      <c r="DK371" s="104"/>
      <c r="DL371" s="104"/>
      <c r="DM371" s="104"/>
      <c r="DN371" s="104"/>
      <c r="DO371" s="104"/>
      <c r="DP371" s="104"/>
      <c r="DQ371" s="104"/>
      <c r="DR371" s="104"/>
      <c r="DS371" s="104"/>
      <c r="DT371" s="104"/>
      <c r="DU371" s="104"/>
      <c r="DV371" s="104"/>
      <c r="DW371" s="104"/>
      <c r="DX371" s="104"/>
    </row>
    <row r="372" spans="105:128" ht="12.75" customHeight="1" x14ac:dyDescent="0.15">
      <c r="DA372" s="117"/>
      <c r="DB372" s="104"/>
      <c r="DC372" s="104"/>
      <c r="DD372" s="104"/>
      <c r="DE372" s="104"/>
      <c r="DF372" s="104"/>
      <c r="DG372" s="104"/>
      <c r="DH372" s="104"/>
      <c r="DI372" s="104"/>
      <c r="DJ372" s="104"/>
      <c r="DK372" s="104"/>
      <c r="DL372" s="104"/>
      <c r="DM372" s="104"/>
      <c r="DN372" s="104"/>
      <c r="DO372" s="104"/>
      <c r="DP372" s="104"/>
      <c r="DQ372" s="104"/>
      <c r="DR372" s="104"/>
      <c r="DS372" s="104"/>
      <c r="DT372" s="104"/>
      <c r="DU372" s="104"/>
      <c r="DV372" s="104"/>
      <c r="DW372" s="104"/>
      <c r="DX372" s="104"/>
    </row>
    <row r="373" spans="105:128" ht="12.75" customHeight="1" x14ac:dyDescent="0.15">
      <c r="DA373" s="117"/>
      <c r="DB373" s="104"/>
      <c r="DC373" s="104"/>
      <c r="DD373" s="104"/>
      <c r="DE373" s="104"/>
      <c r="DF373" s="104"/>
      <c r="DG373" s="104"/>
      <c r="DH373" s="104"/>
      <c r="DI373" s="104"/>
      <c r="DJ373" s="104"/>
      <c r="DK373" s="104"/>
      <c r="DL373" s="104"/>
      <c r="DM373" s="104"/>
      <c r="DN373" s="104"/>
      <c r="DO373" s="104"/>
      <c r="DP373" s="104"/>
      <c r="DQ373" s="104"/>
      <c r="DR373" s="104"/>
      <c r="DS373" s="104"/>
      <c r="DT373" s="104"/>
      <c r="DU373" s="104"/>
      <c r="DV373" s="104"/>
      <c r="DW373" s="104"/>
      <c r="DX373" s="104"/>
    </row>
    <row r="374" spans="105:128" ht="12.75" customHeight="1" x14ac:dyDescent="0.15">
      <c r="DA374" s="117"/>
      <c r="DB374" s="104"/>
      <c r="DC374" s="104"/>
      <c r="DD374" s="104"/>
      <c r="DE374" s="104"/>
      <c r="DF374" s="104"/>
      <c r="DG374" s="104"/>
      <c r="DH374" s="104"/>
      <c r="DI374" s="104"/>
      <c r="DJ374" s="104"/>
      <c r="DK374" s="104"/>
      <c r="DL374" s="104"/>
      <c r="DM374" s="104"/>
      <c r="DN374" s="104"/>
      <c r="DO374" s="104"/>
      <c r="DP374" s="104"/>
      <c r="DQ374" s="104"/>
      <c r="DR374" s="104"/>
      <c r="DS374" s="104"/>
      <c r="DT374" s="104"/>
      <c r="DU374" s="104"/>
      <c r="DV374" s="104"/>
      <c r="DW374" s="104"/>
      <c r="DX374" s="104"/>
    </row>
    <row r="375" spans="105:128" ht="12.75" customHeight="1" x14ac:dyDescent="0.15">
      <c r="DA375" s="117"/>
      <c r="DB375" s="104"/>
      <c r="DC375" s="104"/>
      <c r="DD375" s="104"/>
      <c r="DE375" s="104"/>
      <c r="DF375" s="104"/>
      <c r="DG375" s="104"/>
      <c r="DH375" s="104"/>
      <c r="DI375" s="104"/>
      <c r="DJ375" s="104"/>
      <c r="DK375" s="104"/>
      <c r="DL375" s="104"/>
      <c r="DM375" s="104"/>
      <c r="DN375" s="104"/>
      <c r="DO375" s="104"/>
      <c r="DP375" s="104"/>
      <c r="DQ375" s="104"/>
      <c r="DR375" s="104"/>
      <c r="DS375" s="104"/>
      <c r="DT375" s="104"/>
      <c r="DU375" s="104"/>
      <c r="DV375" s="104"/>
      <c r="DW375" s="104"/>
      <c r="DX375" s="104"/>
    </row>
    <row r="376" spans="105:128" ht="12.75" customHeight="1" x14ac:dyDescent="0.15">
      <c r="DA376" s="117"/>
      <c r="DB376" s="104"/>
      <c r="DC376" s="104"/>
      <c r="DD376" s="104"/>
      <c r="DE376" s="104"/>
      <c r="DF376" s="104"/>
      <c r="DG376" s="104"/>
      <c r="DH376" s="104"/>
      <c r="DI376" s="104"/>
      <c r="DJ376" s="104"/>
      <c r="DK376" s="104"/>
      <c r="DL376" s="104"/>
      <c r="DM376" s="104"/>
      <c r="DN376" s="104"/>
      <c r="DO376" s="104"/>
      <c r="DP376" s="104"/>
      <c r="DQ376" s="104"/>
      <c r="DR376" s="104"/>
      <c r="DS376" s="104"/>
      <c r="DT376" s="104"/>
      <c r="DU376" s="104"/>
      <c r="DV376" s="104"/>
      <c r="DW376" s="104"/>
      <c r="DX376" s="104"/>
    </row>
    <row r="377" spans="105:128" ht="12.75" customHeight="1" x14ac:dyDescent="0.15">
      <c r="DA377" s="117"/>
      <c r="DB377" s="104"/>
      <c r="DC377" s="104"/>
      <c r="DD377" s="104"/>
      <c r="DE377" s="104"/>
      <c r="DF377" s="104"/>
      <c r="DG377" s="104"/>
      <c r="DH377" s="104"/>
      <c r="DI377" s="104"/>
      <c r="DJ377" s="104"/>
      <c r="DK377" s="104"/>
      <c r="DL377" s="104"/>
      <c r="DM377" s="104"/>
      <c r="DN377" s="104"/>
      <c r="DO377" s="104"/>
      <c r="DP377" s="104"/>
      <c r="DQ377" s="104"/>
      <c r="DR377" s="104"/>
      <c r="DS377" s="104"/>
      <c r="DT377" s="104"/>
      <c r="DU377" s="104"/>
      <c r="DV377" s="104"/>
      <c r="DW377" s="104"/>
      <c r="DX377" s="104"/>
    </row>
    <row r="378" spans="105:128" ht="12.75" customHeight="1" x14ac:dyDescent="0.15">
      <c r="DA378" s="117"/>
      <c r="DB378" s="104"/>
      <c r="DC378" s="104"/>
      <c r="DD378" s="104"/>
      <c r="DE378" s="104"/>
      <c r="DF378" s="104"/>
      <c r="DG378" s="104"/>
      <c r="DH378" s="104"/>
      <c r="DI378" s="104"/>
      <c r="DJ378" s="104"/>
      <c r="DK378" s="104"/>
      <c r="DL378" s="104"/>
      <c r="DM378" s="104"/>
      <c r="DN378" s="104"/>
      <c r="DO378" s="104"/>
      <c r="DP378" s="104"/>
      <c r="DQ378" s="104"/>
      <c r="DR378" s="104"/>
      <c r="DS378" s="104"/>
      <c r="DT378" s="104"/>
      <c r="DU378" s="104"/>
      <c r="DV378" s="104"/>
      <c r="DW378" s="104"/>
      <c r="DX378" s="104"/>
    </row>
    <row r="379" spans="105:128" ht="12.75" customHeight="1" x14ac:dyDescent="0.15">
      <c r="DA379" s="117"/>
      <c r="DB379" s="104"/>
      <c r="DC379" s="104"/>
      <c r="DD379" s="104"/>
      <c r="DE379" s="104"/>
      <c r="DF379" s="104"/>
      <c r="DG379" s="104"/>
      <c r="DH379" s="104"/>
      <c r="DI379" s="104"/>
      <c r="DJ379" s="104"/>
      <c r="DK379" s="104"/>
      <c r="DL379" s="104"/>
      <c r="DM379" s="104"/>
      <c r="DN379" s="104"/>
      <c r="DO379" s="104"/>
      <c r="DP379" s="104"/>
      <c r="DQ379" s="104"/>
      <c r="DR379" s="104"/>
      <c r="DS379" s="104"/>
      <c r="DT379" s="104"/>
      <c r="DU379" s="104"/>
      <c r="DV379" s="104"/>
      <c r="DW379" s="104"/>
      <c r="DX379" s="104"/>
    </row>
    <row r="380" spans="105:128" ht="12.75" customHeight="1" x14ac:dyDescent="0.15">
      <c r="DA380" s="117"/>
      <c r="DB380" s="104"/>
      <c r="DC380" s="104"/>
      <c r="DD380" s="104"/>
      <c r="DE380" s="104"/>
      <c r="DF380" s="104"/>
      <c r="DG380" s="104"/>
      <c r="DH380" s="104"/>
      <c r="DI380" s="104"/>
      <c r="DJ380" s="104"/>
      <c r="DK380" s="104"/>
      <c r="DL380" s="104"/>
      <c r="DM380" s="104"/>
      <c r="DN380" s="104"/>
      <c r="DO380" s="104"/>
      <c r="DP380" s="104"/>
      <c r="DQ380" s="104"/>
      <c r="DR380" s="104"/>
      <c r="DS380" s="104"/>
      <c r="DT380" s="104"/>
      <c r="DU380" s="104"/>
      <c r="DV380" s="104"/>
      <c r="DW380" s="104"/>
      <c r="DX380" s="104"/>
    </row>
    <row r="381" spans="105:128" ht="12.75" customHeight="1" x14ac:dyDescent="0.15">
      <c r="DA381" s="117"/>
      <c r="DB381" s="104"/>
      <c r="DC381" s="104"/>
      <c r="DD381" s="104"/>
      <c r="DE381" s="104"/>
      <c r="DF381" s="104"/>
      <c r="DG381" s="104"/>
      <c r="DH381" s="104"/>
      <c r="DI381" s="104"/>
      <c r="DJ381" s="104"/>
      <c r="DK381" s="104"/>
      <c r="DL381" s="104"/>
      <c r="DM381" s="104"/>
      <c r="DN381" s="104"/>
      <c r="DO381" s="104"/>
      <c r="DP381" s="104"/>
      <c r="DQ381" s="104"/>
      <c r="DR381" s="104"/>
      <c r="DS381" s="104"/>
      <c r="DT381" s="104"/>
      <c r="DU381" s="104"/>
      <c r="DV381" s="104"/>
      <c r="DW381" s="104"/>
      <c r="DX381" s="104"/>
    </row>
    <row r="382" spans="105:128" ht="12.75" customHeight="1" x14ac:dyDescent="0.15">
      <c r="DA382" s="117"/>
      <c r="DB382" s="104"/>
      <c r="DC382" s="104"/>
      <c r="DD382" s="104"/>
      <c r="DE382" s="104"/>
      <c r="DF382" s="104"/>
      <c r="DG382" s="104"/>
      <c r="DH382" s="104"/>
      <c r="DI382" s="104"/>
      <c r="DJ382" s="104"/>
      <c r="DK382" s="104"/>
      <c r="DL382" s="104"/>
      <c r="DM382" s="104"/>
      <c r="DN382" s="104"/>
      <c r="DO382" s="104"/>
      <c r="DP382" s="104"/>
      <c r="DQ382" s="104"/>
      <c r="DR382" s="104"/>
      <c r="DS382" s="104"/>
      <c r="DT382" s="104"/>
      <c r="DU382" s="104"/>
      <c r="DV382" s="104"/>
      <c r="DW382" s="104"/>
      <c r="DX382" s="104"/>
    </row>
    <row r="383" spans="105:128" ht="12.75" customHeight="1" x14ac:dyDescent="0.15">
      <c r="DA383" s="117"/>
      <c r="DB383" s="104"/>
      <c r="DC383" s="104"/>
      <c r="DD383" s="104"/>
      <c r="DE383" s="104"/>
      <c r="DF383" s="104"/>
      <c r="DG383" s="104"/>
      <c r="DH383" s="104"/>
      <c r="DI383" s="104"/>
      <c r="DJ383" s="104"/>
      <c r="DK383" s="104"/>
      <c r="DL383" s="104"/>
      <c r="DM383" s="104"/>
      <c r="DN383" s="104"/>
      <c r="DO383" s="104"/>
      <c r="DP383" s="104"/>
      <c r="DQ383" s="104"/>
      <c r="DR383" s="104"/>
      <c r="DS383" s="104"/>
      <c r="DT383" s="104"/>
      <c r="DU383" s="104"/>
      <c r="DV383" s="104"/>
      <c r="DW383" s="104"/>
      <c r="DX383" s="104"/>
    </row>
    <row r="384" spans="105:128" ht="12.75" customHeight="1" x14ac:dyDescent="0.15">
      <c r="DA384" s="117"/>
      <c r="DB384" s="104"/>
      <c r="DC384" s="104"/>
      <c r="DD384" s="104"/>
      <c r="DE384" s="104"/>
      <c r="DF384" s="104"/>
      <c r="DG384" s="104"/>
      <c r="DH384" s="104"/>
      <c r="DI384" s="104"/>
      <c r="DJ384" s="104"/>
      <c r="DK384" s="104"/>
      <c r="DL384" s="104"/>
      <c r="DM384" s="104"/>
      <c r="DN384" s="104"/>
      <c r="DO384" s="104"/>
      <c r="DP384" s="104"/>
      <c r="DQ384" s="104"/>
      <c r="DR384" s="104"/>
      <c r="DS384" s="104"/>
      <c r="DT384" s="104"/>
      <c r="DU384" s="104"/>
      <c r="DV384" s="104"/>
      <c r="DW384" s="104"/>
      <c r="DX384" s="104"/>
    </row>
    <row r="385" spans="105:128" ht="12.75" customHeight="1" x14ac:dyDescent="0.15">
      <c r="DA385" s="117"/>
      <c r="DB385" s="104"/>
      <c r="DC385" s="104"/>
      <c r="DD385" s="104"/>
      <c r="DE385" s="104"/>
      <c r="DF385" s="104"/>
      <c r="DG385" s="104"/>
      <c r="DH385" s="104"/>
      <c r="DI385" s="104"/>
      <c r="DJ385" s="104"/>
      <c r="DK385" s="104"/>
      <c r="DL385" s="104"/>
      <c r="DM385" s="104"/>
      <c r="DN385" s="104"/>
      <c r="DO385" s="104"/>
      <c r="DP385" s="104"/>
      <c r="DQ385" s="104"/>
      <c r="DR385" s="104"/>
      <c r="DS385" s="104"/>
      <c r="DT385" s="104"/>
      <c r="DU385" s="104"/>
      <c r="DV385" s="104"/>
      <c r="DW385" s="104"/>
      <c r="DX385" s="104"/>
    </row>
    <row r="386" spans="105:128" ht="12.75" customHeight="1" x14ac:dyDescent="0.15">
      <c r="DA386" s="117"/>
      <c r="DB386" s="104"/>
      <c r="DC386" s="104"/>
      <c r="DD386" s="104"/>
      <c r="DE386" s="104"/>
      <c r="DF386" s="104"/>
      <c r="DG386" s="104"/>
      <c r="DH386" s="104"/>
      <c r="DI386" s="104"/>
      <c r="DJ386" s="104"/>
      <c r="DK386" s="104"/>
      <c r="DL386" s="104"/>
      <c r="DM386" s="104"/>
      <c r="DN386" s="104"/>
      <c r="DO386" s="104"/>
      <c r="DP386" s="104"/>
      <c r="DQ386" s="104"/>
      <c r="DR386" s="104"/>
      <c r="DS386" s="104"/>
      <c r="DT386" s="104"/>
      <c r="DU386" s="104"/>
      <c r="DV386" s="104"/>
      <c r="DW386" s="104"/>
      <c r="DX386" s="104"/>
    </row>
    <row r="387" spans="105:128" ht="12.75" customHeight="1" x14ac:dyDescent="0.15">
      <c r="DA387" s="117"/>
      <c r="DB387" s="104"/>
      <c r="DC387" s="104"/>
      <c r="DD387" s="104"/>
      <c r="DE387" s="104"/>
      <c r="DF387" s="104"/>
      <c r="DG387" s="104"/>
      <c r="DH387" s="104"/>
      <c r="DI387" s="104"/>
      <c r="DJ387" s="104"/>
      <c r="DK387" s="104"/>
      <c r="DL387" s="104"/>
      <c r="DM387" s="104"/>
      <c r="DN387" s="104"/>
      <c r="DO387" s="104"/>
      <c r="DP387" s="104"/>
      <c r="DQ387" s="104"/>
      <c r="DR387" s="104"/>
      <c r="DS387" s="104"/>
      <c r="DT387" s="104"/>
      <c r="DU387" s="104"/>
      <c r="DV387" s="104"/>
      <c r="DW387" s="104"/>
      <c r="DX387" s="104"/>
    </row>
    <row r="388" spans="105:128" ht="12.75" customHeight="1" x14ac:dyDescent="0.15">
      <c r="DA388" s="117"/>
      <c r="DB388" s="104"/>
      <c r="DC388" s="104"/>
      <c r="DD388" s="104"/>
      <c r="DE388" s="104"/>
      <c r="DF388" s="104"/>
      <c r="DG388" s="104"/>
      <c r="DH388" s="104"/>
      <c r="DI388" s="104"/>
      <c r="DJ388" s="104"/>
      <c r="DK388" s="104"/>
      <c r="DL388" s="104"/>
      <c r="DM388" s="104"/>
      <c r="DN388" s="104"/>
      <c r="DO388" s="104"/>
      <c r="DP388" s="104"/>
      <c r="DQ388" s="104"/>
      <c r="DR388" s="104"/>
      <c r="DS388" s="104"/>
      <c r="DT388" s="104"/>
      <c r="DU388" s="104"/>
      <c r="DV388" s="104"/>
      <c r="DW388" s="104"/>
      <c r="DX388" s="104"/>
    </row>
    <row r="389" spans="105:128" ht="12.75" customHeight="1" x14ac:dyDescent="0.15">
      <c r="DA389" s="117"/>
      <c r="DB389" s="104"/>
      <c r="DC389" s="104"/>
      <c r="DD389" s="104"/>
      <c r="DE389" s="104"/>
      <c r="DF389" s="104"/>
      <c r="DG389" s="104"/>
      <c r="DH389" s="104"/>
      <c r="DI389" s="104"/>
      <c r="DJ389" s="104"/>
      <c r="DK389" s="104"/>
      <c r="DL389" s="104"/>
      <c r="DM389" s="104"/>
      <c r="DN389" s="104"/>
      <c r="DO389" s="104"/>
      <c r="DP389" s="104"/>
      <c r="DQ389" s="104"/>
      <c r="DR389" s="104"/>
      <c r="DS389" s="104"/>
      <c r="DT389" s="104"/>
      <c r="DU389" s="104"/>
      <c r="DV389" s="104"/>
      <c r="DW389" s="104"/>
      <c r="DX389" s="104"/>
    </row>
    <row r="390" spans="105:128" ht="12.75" customHeight="1" x14ac:dyDescent="0.15">
      <c r="DA390" s="117"/>
      <c r="DB390" s="104"/>
      <c r="DC390" s="104"/>
      <c r="DD390" s="104"/>
      <c r="DE390" s="104"/>
      <c r="DF390" s="104"/>
      <c r="DG390" s="104"/>
      <c r="DH390" s="104"/>
      <c r="DI390" s="104"/>
      <c r="DJ390" s="104"/>
      <c r="DK390" s="104"/>
      <c r="DL390" s="104"/>
      <c r="DM390" s="104"/>
      <c r="DN390" s="104"/>
      <c r="DO390" s="104"/>
      <c r="DP390" s="104"/>
      <c r="DQ390" s="104"/>
      <c r="DR390" s="104"/>
      <c r="DS390" s="104"/>
      <c r="DT390" s="104"/>
      <c r="DU390" s="104"/>
      <c r="DV390" s="104"/>
      <c r="DW390" s="104"/>
      <c r="DX390" s="104"/>
    </row>
    <row r="391" spans="105:128" ht="12.75" customHeight="1" x14ac:dyDescent="0.15">
      <c r="DA391" s="117"/>
      <c r="DB391" s="104"/>
      <c r="DC391" s="104"/>
      <c r="DD391" s="104"/>
      <c r="DE391" s="104"/>
      <c r="DF391" s="104"/>
      <c r="DG391" s="104"/>
      <c r="DH391" s="104"/>
      <c r="DI391" s="104"/>
      <c r="DJ391" s="104"/>
      <c r="DK391" s="104"/>
      <c r="DL391" s="104"/>
      <c r="DM391" s="104"/>
      <c r="DN391" s="104"/>
      <c r="DO391" s="104"/>
      <c r="DP391" s="104"/>
      <c r="DQ391" s="104"/>
      <c r="DR391" s="104"/>
      <c r="DS391" s="104"/>
      <c r="DT391" s="104"/>
      <c r="DU391" s="104"/>
      <c r="DV391" s="104"/>
      <c r="DW391" s="104"/>
      <c r="DX391" s="104"/>
    </row>
    <row r="392" spans="105:128" ht="12.75" customHeight="1" x14ac:dyDescent="0.15">
      <c r="DA392" s="117"/>
      <c r="DB392" s="104"/>
      <c r="DC392" s="104"/>
      <c r="DD392" s="104"/>
      <c r="DE392" s="104"/>
      <c r="DF392" s="104"/>
      <c r="DG392" s="104"/>
      <c r="DH392" s="104"/>
      <c r="DI392" s="104"/>
      <c r="DJ392" s="104"/>
      <c r="DK392" s="104"/>
      <c r="DL392" s="104"/>
      <c r="DM392" s="104"/>
      <c r="DN392" s="104"/>
      <c r="DO392" s="104"/>
      <c r="DP392" s="104"/>
      <c r="DQ392" s="104"/>
      <c r="DR392" s="104"/>
      <c r="DS392" s="104"/>
      <c r="DT392" s="104"/>
      <c r="DU392" s="104"/>
      <c r="DV392" s="104"/>
      <c r="DW392" s="104"/>
      <c r="DX392" s="104"/>
    </row>
    <row r="393" spans="105:128" ht="12.75" customHeight="1" x14ac:dyDescent="0.15">
      <c r="DA393" s="117"/>
      <c r="DB393" s="104"/>
      <c r="DC393" s="104"/>
      <c r="DD393" s="104"/>
      <c r="DE393" s="104"/>
      <c r="DF393" s="104"/>
      <c r="DG393" s="104"/>
      <c r="DH393" s="104"/>
      <c r="DI393" s="104"/>
      <c r="DJ393" s="104"/>
      <c r="DK393" s="104"/>
      <c r="DL393" s="104"/>
      <c r="DM393" s="104"/>
      <c r="DN393" s="104"/>
      <c r="DO393" s="104"/>
      <c r="DP393" s="104"/>
      <c r="DQ393" s="104"/>
      <c r="DR393" s="104"/>
      <c r="DS393" s="104"/>
      <c r="DT393" s="104"/>
      <c r="DU393" s="104"/>
      <c r="DV393" s="104"/>
      <c r="DW393" s="104"/>
      <c r="DX393" s="104"/>
    </row>
    <row r="394" spans="105:128" ht="12.75" customHeight="1" x14ac:dyDescent="0.15">
      <c r="DA394" s="117"/>
      <c r="DB394" s="104"/>
      <c r="DC394" s="104"/>
      <c r="DD394" s="104"/>
      <c r="DE394" s="104"/>
      <c r="DF394" s="104"/>
      <c r="DG394" s="104"/>
      <c r="DH394" s="104"/>
      <c r="DI394" s="104"/>
      <c r="DJ394" s="104"/>
      <c r="DK394" s="104"/>
      <c r="DL394" s="104"/>
      <c r="DM394" s="104"/>
      <c r="DN394" s="104"/>
      <c r="DO394" s="104"/>
      <c r="DP394" s="104"/>
      <c r="DQ394" s="104"/>
      <c r="DR394" s="104"/>
      <c r="DS394" s="104"/>
      <c r="DT394" s="104"/>
      <c r="DU394" s="104"/>
      <c r="DV394" s="104"/>
      <c r="DW394" s="104"/>
      <c r="DX394" s="104"/>
    </row>
    <row r="395" spans="105:128" ht="12.75" customHeight="1" x14ac:dyDescent="0.15">
      <c r="DA395" s="117"/>
      <c r="DB395" s="104"/>
      <c r="DC395" s="104"/>
      <c r="DD395" s="104"/>
      <c r="DE395" s="104"/>
      <c r="DF395" s="104"/>
      <c r="DG395" s="104"/>
      <c r="DH395" s="104"/>
      <c r="DI395" s="104"/>
      <c r="DJ395" s="104"/>
      <c r="DK395" s="104"/>
      <c r="DL395" s="104"/>
      <c r="DM395" s="104"/>
      <c r="DN395" s="104"/>
      <c r="DO395" s="104"/>
      <c r="DP395" s="104"/>
      <c r="DQ395" s="104"/>
      <c r="DR395" s="104"/>
      <c r="DS395" s="104"/>
      <c r="DT395" s="104"/>
      <c r="DU395" s="104"/>
      <c r="DV395" s="104"/>
      <c r="DW395" s="104"/>
      <c r="DX395" s="104"/>
    </row>
    <row r="396" spans="105:128" ht="12.75" customHeight="1" x14ac:dyDescent="0.15">
      <c r="DA396" s="117"/>
      <c r="DB396" s="104"/>
      <c r="DC396" s="104"/>
      <c r="DD396" s="104"/>
      <c r="DE396" s="104"/>
      <c r="DF396" s="104"/>
      <c r="DG396" s="104"/>
      <c r="DH396" s="104"/>
      <c r="DI396" s="104"/>
      <c r="DJ396" s="104"/>
      <c r="DK396" s="104"/>
      <c r="DL396" s="104"/>
      <c r="DM396" s="104"/>
      <c r="DN396" s="104"/>
      <c r="DO396" s="104"/>
      <c r="DP396" s="104"/>
      <c r="DQ396" s="104"/>
      <c r="DR396" s="104"/>
      <c r="DS396" s="104"/>
      <c r="DT396" s="104"/>
      <c r="DU396" s="104"/>
      <c r="DV396" s="104"/>
      <c r="DW396" s="104"/>
      <c r="DX396" s="104"/>
    </row>
    <row r="397" spans="105:128" ht="12.75" customHeight="1" x14ac:dyDescent="0.15">
      <c r="DA397" s="117"/>
      <c r="DB397" s="104"/>
      <c r="DC397" s="104"/>
      <c r="DD397" s="104"/>
      <c r="DE397" s="104"/>
      <c r="DF397" s="104"/>
      <c r="DG397" s="104"/>
      <c r="DH397" s="104"/>
      <c r="DI397" s="104"/>
      <c r="DJ397" s="104"/>
      <c r="DK397" s="104"/>
      <c r="DL397" s="104"/>
      <c r="DM397" s="104"/>
      <c r="DN397" s="104"/>
      <c r="DO397" s="104"/>
      <c r="DP397" s="104"/>
      <c r="DQ397" s="104"/>
      <c r="DR397" s="104"/>
      <c r="DS397" s="104"/>
      <c r="DT397" s="104"/>
      <c r="DU397" s="104"/>
      <c r="DV397" s="104"/>
      <c r="DW397" s="104"/>
      <c r="DX397" s="104"/>
    </row>
    <row r="398" spans="105:128" ht="12.75" customHeight="1" x14ac:dyDescent="0.15">
      <c r="DA398" s="117"/>
      <c r="DB398" s="104"/>
      <c r="DC398" s="104"/>
      <c r="DD398" s="104"/>
      <c r="DE398" s="104"/>
      <c r="DF398" s="104"/>
      <c r="DG398" s="104"/>
      <c r="DH398" s="104"/>
      <c r="DI398" s="104"/>
      <c r="DJ398" s="104"/>
      <c r="DK398" s="104"/>
      <c r="DL398" s="104"/>
      <c r="DM398" s="104"/>
      <c r="DN398" s="104"/>
      <c r="DO398" s="104"/>
      <c r="DP398" s="104"/>
      <c r="DQ398" s="104"/>
      <c r="DR398" s="104"/>
      <c r="DS398" s="104"/>
      <c r="DT398" s="104"/>
      <c r="DU398" s="104"/>
      <c r="DV398" s="104"/>
      <c r="DW398" s="104"/>
      <c r="DX398" s="104"/>
    </row>
    <row r="399" spans="105:128" ht="12.75" customHeight="1" x14ac:dyDescent="0.15">
      <c r="DA399" s="117"/>
      <c r="DB399" s="104"/>
      <c r="DC399" s="104"/>
      <c r="DD399" s="104"/>
      <c r="DE399" s="104"/>
      <c r="DF399" s="104"/>
      <c r="DG399" s="104"/>
      <c r="DH399" s="104"/>
      <c r="DI399" s="104"/>
      <c r="DJ399" s="104"/>
      <c r="DK399" s="104"/>
      <c r="DL399" s="104"/>
      <c r="DM399" s="104"/>
      <c r="DN399" s="104"/>
      <c r="DO399" s="104"/>
      <c r="DP399" s="104"/>
      <c r="DQ399" s="104"/>
      <c r="DR399" s="104"/>
      <c r="DS399" s="104"/>
      <c r="DT399" s="104"/>
      <c r="DU399" s="104"/>
      <c r="DV399" s="104"/>
      <c r="DW399" s="104"/>
      <c r="DX399" s="104"/>
    </row>
    <row r="400" spans="105:128" ht="12.75" customHeight="1" x14ac:dyDescent="0.15">
      <c r="DA400" s="117"/>
      <c r="DB400" s="104"/>
      <c r="DC400" s="104"/>
      <c r="DD400" s="104"/>
      <c r="DE400" s="104"/>
      <c r="DF400" s="104"/>
      <c r="DG400" s="104"/>
      <c r="DH400" s="104"/>
      <c r="DI400" s="104"/>
      <c r="DJ400" s="104"/>
      <c r="DK400" s="104"/>
      <c r="DL400" s="104"/>
      <c r="DM400" s="104"/>
      <c r="DN400" s="104"/>
      <c r="DO400" s="104"/>
      <c r="DP400" s="104"/>
      <c r="DQ400" s="104"/>
      <c r="DR400" s="104"/>
      <c r="DS400" s="104"/>
      <c r="DT400" s="104"/>
      <c r="DU400" s="104"/>
      <c r="DV400" s="104"/>
      <c r="DW400" s="104"/>
      <c r="DX400" s="104"/>
    </row>
    <row r="401" spans="105:128" ht="12.75" customHeight="1" x14ac:dyDescent="0.15">
      <c r="DA401" s="117"/>
      <c r="DB401" s="104"/>
      <c r="DC401" s="104"/>
      <c r="DD401" s="104"/>
      <c r="DE401" s="104"/>
      <c r="DF401" s="104"/>
      <c r="DG401" s="104"/>
      <c r="DH401" s="104"/>
      <c r="DI401" s="104"/>
      <c r="DJ401" s="104"/>
      <c r="DK401" s="104"/>
      <c r="DL401" s="104"/>
      <c r="DM401" s="104"/>
      <c r="DN401" s="104"/>
      <c r="DO401" s="104"/>
      <c r="DP401" s="104"/>
      <c r="DQ401" s="104"/>
      <c r="DR401" s="104"/>
      <c r="DS401" s="104"/>
      <c r="DT401" s="104"/>
      <c r="DU401" s="104"/>
      <c r="DV401" s="104"/>
      <c r="DW401" s="104"/>
      <c r="DX401" s="104"/>
    </row>
    <row r="402" spans="105:128" ht="12.75" customHeight="1" x14ac:dyDescent="0.15">
      <c r="DA402" s="117"/>
      <c r="DB402" s="104"/>
      <c r="DC402" s="104"/>
      <c r="DD402" s="104"/>
      <c r="DE402" s="104"/>
      <c r="DF402" s="104"/>
      <c r="DG402" s="104"/>
      <c r="DH402" s="104"/>
      <c r="DI402" s="104"/>
      <c r="DJ402" s="104"/>
      <c r="DK402" s="104"/>
      <c r="DL402" s="104"/>
      <c r="DM402" s="104"/>
      <c r="DN402" s="104"/>
      <c r="DO402" s="104"/>
      <c r="DP402" s="104"/>
      <c r="DQ402" s="104"/>
      <c r="DR402" s="104"/>
      <c r="DS402" s="104"/>
      <c r="DT402" s="104"/>
      <c r="DU402" s="104"/>
      <c r="DV402" s="104"/>
      <c r="DW402" s="104"/>
      <c r="DX402" s="104"/>
    </row>
    <row r="403" spans="105:128" ht="12.75" customHeight="1" x14ac:dyDescent="0.15">
      <c r="DA403" s="117"/>
      <c r="DB403" s="104"/>
      <c r="DC403" s="104"/>
      <c r="DD403" s="104"/>
      <c r="DE403" s="104"/>
      <c r="DF403" s="104"/>
      <c r="DG403" s="104"/>
      <c r="DH403" s="104"/>
      <c r="DI403" s="104"/>
      <c r="DJ403" s="104"/>
      <c r="DK403" s="104"/>
      <c r="DL403" s="104"/>
      <c r="DM403" s="104"/>
      <c r="DN403" s="104"/>
      <c r="DO403" s="104"/>
      <c r="DP403" s="104"/>
      <c r="DQ403" s="104"/>
      <c r="DR403" s="104"/>
      <c r="DS403" s="104"/>
      <c r="DT403" s="104"/>
      <c r="DU403" s="104"/>
      <c r="DV403" s="104"/>
      <c r="DW403" s="104"/>
      <c r="DX403" s="104"/>
    </row>
    <row r="404" spans="105:128" ht="12.75" customHeight="1" x14ac:dyDescent="0.15">
      <c r="DA404" s="117"/>
      <c r="DB404" s="104"/>
      <c r="DC404" s="104"/>
      <c r="DD404" s="104"/>
      <c r="DE404" s="104"/>
      <c r="DF404" s="104"/>
      <c r="DG404" s="104"/>
      <c r="DH404" s="104"/>
      <c r="DI404" s="104"/>
      <c r="DJ404" s="104"/>
      <c r="DK404" s="104"/>
      <c r="DL404" s="104"/>
      <c r="DM404" s="104"/>
      <c r="DN404" s="104"/>
      <c r="DO404" s="104"/>
      <c r="DP404" s="104"/>
      <c r="DQ404" s="104"/>
      <c r="DR404" s="104"/>
      <c r="DS404" s="104"/>
      <c r="DT404" s="104"/>
      <c r="DU404" s="104"/>
      <c r="DV404" s="104"/>
      <c r="DW404" s="104"/>
      <c r="DX404" s="104"/>
    </row>
    <row r="405" spans="105:128" ht="12.75" customHeight="1" x14ac:dyDescent="0.15">
      <c r="DA405" s="117"/>
      <c r="DB405" s="104"/>
      <c r="DC405" s="104"/>
      <c r="DD405" s="104"/>
      <c r="DE405" s="104"/>
      <c r="DF405" s="104"/>
      <c r="DG405" s="104"/>
      <c r="DH405" s="104"/>
      <c r="DI405" s="104"/>
      <c r="DJ405" s="104"/>
      <c r="DK405" s="104"/>
      <c r="DL405" s="104"/>
      <c r="DM405" s="104"/>
      <c r="DN405" s="104"/>
      <c r="DO405" s="104"/>
      <c r="DP405" s="104"/>
      <c r="DQ405" s="104"/>
      <c r="DR405" s="104"/>
      <c r="DS405" s="104"/>
      <c r="DT405" s="104"/>
      <c r="DU405" s="104"/>
      <c r="DV405" s="104"/>
      <c r="DW405" s="104"/>
      <c r="DX405" s="104"/>
    </row>
    <row r="406" spans="105:128" ht="12.75" customHeight="1" x14ac:dyDescent="0.15">
      <c r="DA406" s="117"/>
      <c r="DB406" s="104"/>
      <c r="DC406" s="104"/>
      <c r="DD406" s="104"/>
      <c r="DE406" s="104"/>
      <c r="DF406" s="104"/>
      <c r="DG406" s="104"/>
      <c r="DH406" s="104"/>
      <c r="DI406" s="104"/>
      <c r="DJ406" s="104"/>
      <c r="DK406" s="104"/>
      <c r="DL406" s="104"/>
      <c r="DM406" s="104"/>
      <c r="DN406" s="104"/>
      <c r="DO406" s="104"/>
      <c r="DP406" s="104"/>
      <c r="DQ406" s="104"/>
      <c r="DR406" s="104"/>
      <c r="DS406" s="104"/>
      <c r="DT406" s="104"/>
      <c r="DU406" s="104"/>
      <c r="DV406" s="104"/>
      <c r="DW406" s="104"/>
      <c r="DX406" s="104"/>
    </row>
    <row r="407" spans="105:128" ht="12.75" customHeight="1" x14ac:dyDescent="0.15">
      <c r="DA407" s="117"/>
      <c r="DB407" s="104"/>
      <c r="DC407" s="104"/>
      <c r="DD407" s="104"/>
      <c r="DE407" s="104"/>
      <c r="DF407" s="104"/>
      <c r="DG407" s="104"/>
      <c r="DH407" s="104"/>
      <c r="DI407" s="104"/>
      <c r="DJ407" s="104"/>
      <c r="DK407" s="104"/>
      <c r="DL407" s="104"/>
      <c r="DM407" s="104"/>
      <c r="DN407" s="104"/>
      <c r="DO407" s="104"/>
      <c r="DP407" s="104"/>
      <c r="DQ407" s="104"/>
      <c r="DR407" s="104"/>
      <c r="DS407" s="104"/>
      <c r="DT407" s="104"/>
      <c r="DU407" s="104"/>
      <c r="DV407" s="104"/>
      <c r="DW407" s="104"/>
      <c r="DX407" s="104"/>
    </row>
    <row r="408" spans="105:128" ht="12.75" customHeight="1" x14ac:dyDescent="0.15">
      <c r="DA408" s="117"/>
      <c r="DB408" s="104"/>
      <c r="DC408" s="104"/>
      <c r="DD408" s="104"/>
      <c r="DE408" s="104"/>
      <c r="DF408" s="104"/>
      <c r="DG408" s="104"/>
      <c r="DH408" s="104"/>
      <c r="DI408" s="104"/>
      <c r="DJ408" s="104"/>
      <c r="DK408" s="104"/>
      <c r="DL408" s="104"/>
      <c r="DM408" s="104"/>
      <c r="DN408" s="104"/>
      <c r="DO408" s="104"/>
      <c r="DP408" s="104"/>
      <c r="DQ408" s="104"/>
      <c r="DR408" s="104"/>
      <c r="DS408" s="104"/>
      <c r="DT408" s="104"/>
      <c r="DU408" s="104"/>
      <c r="DV408" s="104"/>
      <c r="DW408" s="104"/>
      <c r="DX408" s="104"/>
    </row>
    <row r="409" spans="105:128" ht="12.75" customHeight="1" x14ac:dyDescent="0.15">
      <c r="DA409" s="117"/>
      <c r="DB409" s="104"/>
      <c r="DC409" s="104"/>
      <c r="DD409" s="104"/>
      <c r="DE409" s="104"/>
      <c r="DF409" s="104"/>
      <c r="DG409" s="104"/>
      <c r="DH409" s="104"/>
      <c r="DI409" s="104"/>
      <c r="DJ409" s="104"/>
      <c r="DK409" s="104"/>
      <c r="DL409" s="104"/>
      <c r="DM409" s="104"/>
      <c r="DN409" s="104"/>
      <c r="DO409" s="104"/>
      <c r="DP409" s="104"/>
      <c r="DQ409" s="104"/>
      <c r="DR409" s="104"/>
      <c r="DS409" s="104"/>
      <c r="DT409" s="104"/>
      <c r="DU409" s="104"/>
      <c r="DV409" s="104"/>
      <c r="DW409" s="104"/>
      <c r="DX409" s="104"/>
    </row>
    <row r="410" spans="105:128" ht="12.75" customHeight="1" x14ac:dyDescent="0.15">
      <c r="DA410" s="117"/>
      <c r="DB410" s="104"/>
      <c r="DC410" s="104"/>
      <c r="DD410" s="104"/>
      <c r="DE410" s="104"/>
      <c r="DF410" s="104"/>
      <c r="DG410" s="104"/>
      <c r="DH410" s="104"/>
      <c r="DI410" s="104"/>
      <c r="DJ410" s="104"/>
      <c r="DK410" s="104"/>
      <c r="DL410" s="104"/>
      <c r="DM410" s="104"/>
      <c r="DN410" s="104"/>
      <c r="DO410" s="104"/>
      <c r="DP410" s="104"/>
      <c r="DQ410" s="104"/>
      <c r="DR410" s="104"/>
      <c r="DS410" s="104"/>
      <c r="DT410" s="104"/>
      <c r="DU410" s="104"/>
      <c r="DV410" s="104"/>
      <c r="DW410" s="104"/>
      <c r="DX410" s="104"/>
    </row>
    <row r="411" spans="105:128" ht="12.75" customHeight="1" x14ac:dyDescent="0.15">
      <c r="DA411" s="117"/>
      <c r="DB411" s="104"/>
      <c r="DC411" s="104"/>
      <c r="DD411" s="104"/>
      <c r="DE411" s="104"/>
      <c r="DF411" s="104"/>
      <c r="DG411" s="104"/>
      <c r="DH411" s="104"/>
      <c r="DI411" s="104"/>
      <c r="DJ411" s="104"/>
      <c r="DK411" s="104"/>
      <c r="DL411" s="104"/>
      <c r="DM411" s="104"/>
      <c r="DN411" s="104"/>
      <c r="DO411" s="104"/>
      <c r="DP411" s="104"/>
      <c r="DQ411" s="104"/>
      <c r="DR411" s="104"/>
      <c r="DS411" s="104"/>
      <c r="DT411" s="104"/>
      <c r="DU411" s="104"/>
      <c r="DV411" s="104"/>
      <c r="DW411" s="104"/>
      <c r="DX411" s="104"/>
    </row>
    <row r="412" spans="105:128" ht="12.75" customHeight="1" x14ac:dyDescent="0.15">
      <c r="DA412" s="117"/>
      <c r="DB412" s="104"/>
      <c r="DC412" s="104"/>
      <c r="DD412" s="104"/>
      <c r="DE412" s="104"/>
      <c r="DF412" s="104"/>
      <c r="DG412" s="104"/>
      <c r="DH412" s="104"/>
      <c r="DI412" s="104"/>
      <c r="DJ412" s="104"/>
      <c r="DK412" s="104"/>
      <c r="DL412" s="104"/>
      <c r="DM412" s="104"/>
      <c r="DN412" s="104"/>
      <c r="DO412" s="104"/>
      <c r="DP412" s="104"/>
      <c r="DQ412" s="104"/>
      <c r="DR412" s="104"/>
      <c r="DS412" s="104"/>
      <c r="DT412" s="104"/>
      <c r="DU412" s="104"/>
      <c r="DV412" s="104"/>
      <c r="DW412" s="104"/>
      <c r="DX412" s="104"/>
    </row>
    <row r="413" spans="105:128" ht="12.75" customHeight="1" x14ac:dyDescent="0.15">
      <c r="DA413" s="117"/>
      <c r="DB413" s="104"/>
      <c r="DC413" s="104"/>
      <c r="DD413" s="104"/>
      <c r="DE413" s="104"/>
      <c r="DF413" s="104"/>
      <c r="DG413" s="104"/>
      <c r="DH413" s="104"/>
      <c r="DI413" s="104"/>
      <c r="DJ413" s="104"/>
      <c r="DK413" s="104"/>
      <c r="DL413" s="104"/>
      <c r="DM413" s="104"/>
      <c r="DN413" s="104"/>
      <c r="DO413" s="104"/>
      <c r="DP413" s="104"/>
      <c r="DQ413" s="104"/>
      <c r="DR413" s="104"/>
      <c r="DS413" s="104"/>
      <c r="DT413" s="104"/>
      <c r="DU413" s="104"/>
      <c r="DV413" s="104"/>
      <c r="DW413" s="104"/>
      <c r="DX413" s="104"/>
    </row>
    <row r="414" spans="105:128" ht="12.75" customHeight="1" x14ac:dyDescent="0.15">
      <c r="DA414" s="117"/>
      <c r="DB414" s="104"/>
      <c r="DC414" s="104"/>
      <c r="DD414" s="104"/>
      <c r="DE414" s="104"/>
      <c r="DF414" s="104"/>
      <c r="DG414" s="104"/>
      <c r="DH414" s="104"/>
      <c r="DI414" s="104"/>
      <c r="DJ414" s="104"/>
      <c r="DK414" s="104"/>
      <c r="DL414" s="104"/>
      <c r="DM414" s="104"/>
      <c r="DN414" s="104"/>
      <c r="DO414" s="104"/>
      <c r="DP414" s="104"/>
      <c r="DQ414" s="104"/>
      <c r="DR414" s="104"/>
      <c r="DS414" s="104"/>
      <c r="DT414" s="104"/>
      <c r="DU414" s="104"/>
      <c r="DV414" s="104"/>
      <c r="DW414" s="104"/>
      <c r="DX414" s="104"/>
    </row>
    <row r="415" spans="105:128" ht="12.75" customHeight="1" x14ac:dyDescent="0.15">
      <c r="DA415" s="117"/>
      <c r="DB415" s="104"/>
      <c r="DC415" s="104"/>
      <c r="DD415" s="104"/>
      <c r="DE415" s="104"/>
      <c r="DF415" s="104"/>
      <c r="DG415" s="104"/>
      <c r="DH415" s="104"/>
      <c r="DI415" s="104"/>
      <c r="DJ415" s="104"/>
      <c r="DK415" s="104"/>
      <c r="DL415" s="104"/>
      <c r="DM415" s="104"/>
      <c r="DN415" s="104"/>
      <c r="DO415" s="104"/>
      <c r="DP415" s="104"/>
      <c r="DQ415" s="104"/>
      <c r="DR415" s="104"/>
      <c r="DS415" s="104"/>
      <c r="DT415" s="104"/>
      <c r="DU415" s="104"/>
      <c r="DV415" s="104"/>
      <c r="DW415" s="104"/>
      <c r="DX415" s="104"/>
    </row>
    <row r="416" spans="105:128" ht="12.75" customHeight="1" x14ac:dyDescent="0.15">
      <c r="DA416" s="117"/>
      <c r="DB416" s="104"/>
      <c r="DC416" s="104"/>
      <c r="DD416" s="104"/>
      <c r="DE416" s="104"/>
      <c r="DF416" s="104"/>
      <c r="DG416" s="104"/>
      <c r="DH416" s="104"/>
      <c r="DI416" s="104"/>
      <c r="DJ416" s="104"/>
      <c r="DK416" s="104"/>
      <c r="DL416" s="104"/>
      <c r="DM416" s="104"/>
      <c r="DN416" s="104"/>
      <c r="DO416" s="104"/>
      <c r="DP416" s="104"/>
      <c r="DQ416" s="104"/>
      <c r="DR416" s="104"/>
      <c r="DS416" s="104"/>
      <c r="DT416" s="104"/>
      <c r="DU416" s="104"/>
      <c r="DV416" s="104"/>
      <c r="DW416" s="104"/>
      <c r="DX416" s="104"/>
    </row>
    <row r="417" spans="105:128" ht="12.75" customHeight="1" x14ac:dyDescent="0.15">
      <c r="DA417" s="117"/>
      <c r="DB417" s="104"/>
      <c r="DC417" s="104"/>
      <c r="DD417" s="104"/>
      <c r="DE417" s="104"/>
      <c r="DF417" s="104"/>
      <c r="DG417" s="104"/>
      <c r="DH417" s="104"/>
      <c r="DI417" s="104"/>
      <c r="DJ417" s="104"/>
      <c r="DK417" s="104"/>
      <c r="DL417" s="104"/>
      <c r="DM417" s="104"/>
      <c r="DN417" s="104"/>
      <c r="DO417" s="104"/>
      <c r="DP417" s="104"/>
      <c r="DQ417" s="104"/>
      <c r="DR417" s="104"/>
      <c r="DS417" s="104"/>
      <c r="DT417" s="104"/>
      <c r="DU417" s="104"/>
      <c r="DV417" s="104"/>
      <c r="DW417" s="104"/>
      <c r="DX417" s="104"/>
    </row>
    <row r="418" spans="105:128" ht="12.75" customHeight="1" x14ac:dyDescent="0.15">
      <c r="DA418" s="117"/>
      <c r="DB418" s="104"/>
      <c r="DC418" s="104"/>
      <c r="DD418" s="104"/>
      <c r="DE418" s="104"/>
      <c r="DF418" s="104"/>
      <c r="DG418" s="104"/>
      <c r="DH418" s="104"/>
      <c r="DI418" s="104"/>
      <c r="DJ418" s="104"/>
      <c r="DK418" s="104"/>
      <c r="DL418" s="104"/>
      <c r="DM418" s="104"/>
      <c r="DN418" s="104"/>
      <c r="DO418" s="104"/>
      <c r="DP418" s="104"/>
      <c r="DQ418" s="104"/>
      <c r="DR418" s="104"/>
      <c r="DS418" s="104"/>
      <c r="DT418" s="104"/>
      <c r="DU418" s="104"/>
      <c r="DV418" s="104"/>
      <c r="DW418" s="104"/>
      <c r="DX418" s="104"/>
    </row>
    <row r="419" spans="105:128" ht="12.75" customHeight="1" x14ac:dyDescent="0.15">
      <c r="DA419" s="117"/>
      <c r="DB419" s="104"/>
      <c r="DC419" s="104"/>
      <c r="DD419" s="104"/>
      <c r="DE419" s="104"/>
      <c r="DF419" s="104"/>
      <c r="DG419" s="104"/>
      <c r="DH419" s="104"/>
      <c r="DI419" s="104"/>
      <c r="DJ419" s="104"/>
      <c r="DK419" s="104"/>
      <c r="DL419" s="104"/>
      <c r="DM419" s="104"/>
      <c r="DN419" s="104"/>
      <c r="DO419" s="104"/>
      <c r="DP419" s="104"/>
      <c r="DQ419" s="104"/>
      <c r="DR419" s="104"/>
      <c r="DS419" s="104"/>
      <c r="DT419" s="104"/>
      <c r="DU419" s="104"/>
      <c r="DV419" s="104"/>
      <c r="DW419" s="104"/>
      <c r="DX419" s="104"/>
    </row>
    <row r="420" spans="105:128" ht="12.75" customHeight="1" x14ac:dyDescent="0.15">
      <c r="DA420" s="117"/>
      <c r="DB420" s="104"/>
      <c r="DC420" s="104"/>
      <c r="DD420" s="104"/>
      <c r="DE420" s="104"/>
      <c r="DF420" s="104"/>
      <c r="DG420" s="104"/>
      <c r="DH420" s="104"/>
      <c r="DI420" s="104"/>
      <c r="DJ420" s="104"/>
      <c r="DK420" s="104"/>
      <c r="DL420" s="104"/>
      <c r="DM420" s="104"/>
      <c r="DN420" s="104"/>
      <c r="DO420" s="104"/>
      <c r="DP420" s="104"/>
      <c r="DQ420" s="104"/>
      <c r="DR420" s="104"/>
      <c r="DS420" s="104"/>
      <c r="DT420" s="104"/>
      <c r="DU420" s="104"/>
      <c r="DV420" s="104"/>
      <c r="DW420" s="104"/>
      <c r="DX420" s="104"/>
    </row>
    <row r="421" spans="105:128" ht="12.75" customHeight="1" x14ac:dyDescent="0.15">
      <c r="DA421" s="117"/>
      <c r="DB421" s="104"/>
      <c r="DC421" s="104"/>
      <c r="DD421" s="104"/>
      <c r="DE421" s="104"/>
      <c r="DF421" s="104"/>
      <c r="DG421" s="104"/>
      <c r="DH421" s="104"/>
      <c r="DI421" s="104"/>
      <c r="DJ421" s="104"/>
      <c r="DK421" s="104"/>
      <c r="DL421" s="104"/>
      <c r="DM421" s="104"/>
      <c r="DN421" s="104"/>
      <c r="DO421" s="104"/>
      <c r="DP421" s="104"/>
      <c r="DQ421" s="104"/>
      <c r="DR421" s="104"/>
      <c r="DS421" s="104"/>
      <c r="DT421" s="104"/>
      <c r="DU421" s="104"/>
      <c r="DV421" s="104"/>
      <c r="DW421" s="104"/>
      <c r="DX421" s="104"/>
    </row>
    <row r="422" spans="105:128" ht="12.75" customHeight="1" x14ac:dyDescent="0.15">
      <c r="DA422" s="117"/>
      <c r="DB422" s="104"/>
      <c r="DC422" s="104"/>
      <c r="DD422" s="104"/>
      <c r="DE422" s="104"/>
      <c r="DF422" s="104"/>
      <c r="DG422" s="104"/>
      <c r="DH422" s="104"/>
      <c r="DI422" s="104"/>
      <c r="DJ422" s="104"/>
      <c r="DK422" s="104"/>
      <c r="DL422" s="104"/>
      <c r="DM422" s="104"/>
      <c r="DN422" s="104"/>
      <c r="DO422" s="104"/>
      <c r="DP422" s="104"/>
      <c r="DQ422" s="104"/>
      <c r="DR422" s="104"/>
      <c r="DS422" s="104"/>
      <c r="DT422" s="104"/>
      <c r="DU422" s="104"/>
      <c r="DV422" s="104"/>
      <c r="DW422" s="104"/>
      <c r="DX422" s="104"/>
    </row>
    <row r="423" spans="105:128" ht="12.75" customHeight="1" x14ac:dyDescent="0.15">
      <c r="DA423" s="117"/>
      <c r="DB423" s="104"/>
      <c r="DC423" s="104"/>
      <c r="DD423" s="104"/>
      <c r="DE423" s="104"/>
      <c r="DF423" s="104"/>
      <c r="DG423" s="104"/>
      <c r="DH423" s="104"/>
      <c r="DI423" s="104"/>
      <c r="DJ423" s="104"/>
      <c r="DK423" s="104"/>
      <c r="DL423" s="104"/>
      <c r="DM423" s="104"/>
      <c r="DN423" s="104"/>
      <c r="DO423" s="104"/>
      <c r="DP423" s="104"/>
      <c r="DQ423" s="104"/>
      <c r="DR423" s="104"/>
      <c r="DS423" s="104"/>
      <c r="DT423" s="104"/>
      <c r="DU423" s="104"/>
      <c r="DV423" s="104"/>
      <c r="DW423" s="104"/>
      <c r="DX423" s="104"/>
    </row>
    <row r="424" spans="105:128" ht="12.75" customHeight="1" x14ac:dyDescent="0.15">
      <c r="DA424" s="117"/>
      <c r="DB424" s="104"/>
      <c r="DC424" s="104"/>
      <c r="DD424" s="104"/>
      <c r="DE424" s="104"/>
      <c r="DF424" s="104"/>
      <c r="DG424" s="104"/>
      <c r="DH424" s="104"/>
      <c r="DI424" s="104"/>
      <c r="DJ424" s="104"/>
      <c r="DK424" s="104"/>
      <c r="DL424" s="104"/>
      <c r="DM424" s="104"/>
      <c r="DN424" s="104"/>
      <c r="DO424" s="104"/>
      <c r="DP424" s="104"/>
      <c r="DQ424" s="104"/>
      <c r="DR424" s="104"/>
      <c r="DS424" s="104"/>
      <c r="DT424" s="104"/>
      <c r="DU424" s="104"/>
      <c r="DV424" s="104"/>
      <c r="DW424" s="104"/>
      <c r="DX424" s="104"/>
    </row>
    <row r="425" spans="105:128" ht="12.75" customHeight="1" x14ac:dyDescent="0.15">
      <c r="DA425" s="117"/>
      <c r="DB425" s="104"/>
      <c r="DC425" s="104"/>
      <c r="DD425" s="104"/>
      <c r="DE425" s="104"/>
      <c r="DF425" s="104"/>
      <c r="DG425" s="104"/>
      <c r="DH425" s="104"/>
      <c r="DI425" s="104"/>
      <c r="DJ425" s="104"/>
      <c r="DK425" s="104"/>
      <c r="DL425" s="104"/>
      <c r="DM425" s="104"/>
      <c r="DN425" s="104"/>
      <c r="DO425" s="104"/>
      <c r="DP425" s="104"/>
      <c r="DQ425" s="104"/>
      <c r="DR425" s="104"/>
      <c r="DS425" s="104"/>
      <c r="DT425" s="104"/>
      <c r="DU425" s="104"/>
      <c r="DV425" s="104"/>
      <c r="DW425" s="104"/>
      <c r="DX425" s="104"/>
    </row>
    <row r="426" spans="105:128" ht="12.75" customHeight="1" x14ac:dyDescent="0.15">
      <c r="DA426" s="117"/>
      <c r="DB426" s="104"/>
      <c r="DC426" s="104"/>
      <c r="DD426" s="104"/>
      <c r="DE426" s="104"/>
      <c r="DF426" s="104"/>
      <c r="DG426" s="104"/>
      <c r="DH426" s="104"/>
      <c r="DI426" s="104"/>
      <c r="DJ426" s="104"/>
      <c r="DK426" s="104"/>
      <c r="DL426" s="104"/>
      <c r="DM426" s="104"/>
      <c r="DN426" s="104"/>
      <c r="DO426" s="104"/>
      <c r="DP426" s="104"/>
      <c r="DQ426" s="104"/>
      <c r="DR426" s="104"/>
      <c r="DS426" s="104"/>
      <c r="DT426" s="104"/>
      <c r="DU426" s="104"/>
      <c r="DV426" s="104"/>
      <c r="DW426" s="104"/>
      <c r="DX426" s="104"/>
    </row>
    <row r="427" spans="105:128" ht="12.75" customHeight="1" x14ac:dyDescent="0.15">
      <c r="DA427" s="117"/>
      <c r="DB427" s="104"/>
      <c r="DC427" s="104"/>
      <c r="DD427" s="104"/>
      <c r="DE427" s="104"/>
      <c r="DF427" s="104"/>
      <c r="DG427" s="104"/>
      <c r="DH427" s="104"/>
      <c r="DI427" s="104"/>
      <c r="DJ427" s="104"/>
      <c r="DK427" s="104"/>
      <c r="DL427" s="104"/>
      <c r="DM427" s="104"/>
      <c r="DN427" s="104"/>
      <c r="DO427" s="104"/>
      <c r="DP427" s="104"/>
      <c r="DQ427" s="104"/>
      <c r="DR427" s="104"/>
      <c r="DS427" s="104"/>
      <c r="DT427" s="104"/>
      <c r="DU427" s="104"/>
      <c r="DV427" s="104"/>
      <c r="DW427" s="104"/>
      <c r="DX427" s="104"/>
    </row>
    <row r="428" spans="105:128" ht="12.75" customHeight="1" x14ac:dyDescent="0.15">
      <c r="DA428" s="117"/>
      <c r="DB428" s="104"/>
      <c r="DC428" s="104"/>
      <c r="DD428" s="104"/>
      <c r="DE428" s="104"/>
      <c r="DF428" s="104"/>
      <c r="DG428" s="104"/>
      <c r="DH428" s="104"/>
      <c r="DI428" s="104"/>
      <c r="DJ428" s="104"/>
      <c r="DK428" s="104"/>
      <c r="DL428" s="104"/>
      <c r="DM428" s="104"/>
      <c r="DN428" s="104"/>
      <c r="DO428" s="104"/>
      <c r="DP428" s="104"/>
      <c r="DQ428" s="104"/>
      <c r="DR428" s="104"/>
      <c r="DS428" s="104"/>
      <c r="DT428" s="104"/>
      <c r="DU428" s="104"/>
      <c r="DV428" s="104"/>
      <c r="DW428" s="104"/>
      <c r="DX428" s="104"/>
    </row>
    <row r="429" spans="105:128" ht="12.75" customHeight="1" x14ac:dyDescent="0.15">
      <c r="DA429" s="117"/>
      <c r="DB429" s="104"/>
      <c r="DC429" s="104"/>
      <c r="DD429" s="104"/>
      <c r="DE429" s="104"/>
      <c r="DF429" s="104"/>
      <c r="DG429" s="104"/>
      <c r="DH429" s="104"/>
      <c r="DI429" s="104"/>
      <c r="DJ429" s="104"/>
      <c r="DK429" s="104"/>
      <c r="DL429" s="104"/>
      <c r="DM429" s="104"/>
      <c r="DN429" s="104"/>
      <c r="DO429" s="104"/>
      <c r="DP429" s="104"/>
      <c r="DQ429" s="104"/>
      <c r="DR429" s="104"/>
      <c r="DS429" s="104"/>
      <c r="DT429" s="104"/>
      <c r="DU429" s="104"/>
      <c r="DV429" s="104"/>
      <c r="DW429" s="104"/>
      <c r="DX429" s="104"/>
    </row>
    <row r="430" spans="105:128" ht="12.75" customHeight="1" x14ac:dyDescent="0.15">
      <c r="DA430" s="117"/>
      <c r="DB430" s="104"/>
      <c r="DC430" s="104"/>
      <c r="DD430" s="104"/>
      <c r="DE430" s="104"/>
      <c r="DF430" s="104"/>
      <c r="DG430" s="104"/>
      <c r="DH430" s="104"/>
      <c r="DI430" s="104"/>
      <c r="DJ430" s="104"/>
      <c r="DK430" s="104"/>
      <c r="DL430" s="104"/>
      <c r="DM430" s="104"/>
      <c r="DN430" s="104"/>
      <c r="DO430" s="104"/>
      <c r="DP430" s="104"/>
      <c r="DQ430" s="104"/>
      <c r="DR430" s="104"/>
      <c r="DS430" s="104"/>
      <c r="DT430" s="104"/>
      <c r="DU430" s="104"/>
      <c r="DV430" s="104"/>
      <c r="DW430" s="104"/>
      <c r="DX430" s="104"/>
    </row>
    <row r="431" spans="105:128" ht="12.75" customHeight="1" x14ac:dyDescent="0.15">
      <c r="DA431" s="117"/>
      <c r="DB431" s="104"/>
      <c r="DC431" s="104"/>
      <c r="DD431" s="104"/>
      <c r="DE431" s="104"/>
      <c r="DF431" s="104"/>
      <c r="DG431" s="104"/>
      <c r="DH431" s="104"/>
      <c r="DI431" s="104"/>
      <c r="DJ431" s="104"/>
      <c r="DK431" s="104"/>
      <c r="DL431" s="104"/>
      <c r="DM431" s="104"/>
      <c r="DN431" s="104"/>
      <c r="DO431" s="104"/>
      <c r="DP431" s="104"/>
      <c r="DQ431" s="104"/>
      <c r="DR431" s="104"/>
      <c r="DS431" s="104"/>
      <c r="DT431" s="104"/>
      <c r="DU431" s="104"/>
      <c r="DV431" s="104"/>
      <c r="DW431" s="104"/>
      <c r="DX431" s="104"/>
    </row>
    <row r="432" spans="105:128" ht="12.75" customHeight="1" x14ac:dyDescent="0.15">
      <c r="DA432" s="117"/>
      <c r="DB432" s="104"/>
      <c r="DC432" s="104"/>
      <c r="DD432" s="104"/>
      <c r="DE432" s="104"/>
      <c r="DF432" s="104"/>
      <c r="DG432" s="104"/>
      <c r="DH432" s="104"/>
      <c r="DI432" s="104"/>
      <c r="DJ432" s="104"/>
      <c r="DK432" s="104"/>
      <c r="DL432" s="104"/>
      <c r="DM432" s="104"/>
      <c r="DN432" s="104"/>
      <c r="DO432" s="104"/>
      <c r="DP432" s="104"/>
      <c r="DQ432" s="104"/>
      <c r="DR432" s="104"/>
      <c r="DS432" s="104"/>
      <c r="DT432" s="104"/>
      <c r="DU432" s="104"/>
      <c r="DV432" s="104"/>
      <c r="DW432" s="104"/>
      <c r="DX432" s="104"/>
    </row>
    <row r="433" spans="105:128" ht="12.75" customHeight="1" x14ac:dyDescent="0.15">
      <c r="DA433" s="117"/>
      <c r="DB433" s="104"/>
      <c r="DC433" s="104"/>
      <c r="DD433" s="104"/>
      <c r="DE433" s="104"/>
      <c r="DF433" s="104"/>
      <c r="DG433" s="104"/>
      <c r="DH433" s="104"/>
      <c r="DI433" s="104"/>
      <c r="DJ433" s="104"/>
      <c r="DK433" s="104"/>
      <c r="DL433" s="104"/>
      <c r="DM433" s="104"/>
      <c r="DN433" s="104"/>
      <c r="DO433" s="104"/>
      <c r="DP433" s="104"/>
      <c r="DQ433" s="104"/>
      <c r="DR433" s="104"/>
      <c r="DS433" s="104"/>
      <c r="DT433" s="104"/>
      <c r="DU433" s="104"/>
      <c r="DV433" s="104"/>
      <c r="DW433" s="104"/>
      <c r="DX433" s="104"/>
    </row>
    <row r="434" spans="105:128" ht="12.75" customHeight="1" x14ac:dyDescent="0.15">
      <c r="DA434" s="117"/>
      <c r="DB434" s="104"/>
      <c r="DC434" s="104"/>
      <c r="DD434" s="104"/>
      <c r="DE434" s="104"/>
      <c r="DF434" s="104"/>
      <c r="DG434" s="104"/>
      <c r="DH434" s="104"/>
      <c r="DI434" s="104"/>
      <c r="DJ434" s="104"/>
      <c r="DK434" s="104"/>
      <c r="DL434" s="104"/>
      <c r="DM434" s="104"/>
      <c r="DN434" s="104"/>
      <c r="DO434" s="104"/>
      <c r="DP434" s="104"/>
      <c r="DQ434" s="104"/>
      <c r="DR434" s="104"/>
      <c r="DS434" s="104"/>
      <c r="DT434" s="104"/>
      <c r="DU434" s="104"/>
      <c r="DV434" s="104"/>
      <c r="DW434" s="104"/>
      <c r="DX434" s="104"/>
    </row>
    <row r="435" spans="105:128" ht="12.75" customHeight="1" x14ac:dyDescent="0.15">
      <c r="DA435" s="117"/>
      <c r="DB435" s="104"/>
      <c r="DC435" s="104"/>
      <c r="DD435" s="104"/>
      <c r="DE435" s="104"/>
      <c r="DF435" s="104"/>
      <c r="DG435" s="104"/>
      <c r="DH435" s="104"/>
      <c r="DI435" s="104"/>
      <c r="DJ435" s="104"/>
      <c r="DK435" s="104"/>
      <c r="DL435" s="104"/>
      <c r="DM435" s="104"/>
      <c r="DN435" s="104"/>
      <c r="DO435" s="104"/>
      <c r="DP435" s="104"/>
      <c r="DQ435" s="104"/>
      <c r="DR435" s="104"/>
      <c r="DS435" s="104"/>
      <c r="DT435" s="104"/>
      <c r="DU435" s="104"/>
      <c r="DV435" s="104"/>
      <c r="DW435" s="104"/>
      <c r="DX435" s="104"/>
    </row>
    <row r="436" spans="105:128" ht="12.75" customHeight="1" x14ac:dyDescent="0.15">
      <c r="DA436" s="117"/>
      <c r="DB436" s="104"/>
      <c r="DC436" s="104"/>
      <c r="DD436" s="104"/>
      <c r="DE436" s="104"/>
      <c r="DF436" s="104"/>
      <c r="DG436" s="104"/>
      <c r="DH436" s="104"/>
      <c r="DI436" s="104"/>
      <c r="DJ436" s="104"/>
      <c r="DK436" s="104"/>
      <c r="DL436" s="104"/>
      <c r="DM436" s="104"/>
      <c r="DN436" s="104"/>
      <c r="DO436" s="104"/>
      <c r="DP436" s="104"/>
      <c r="DQ436" s="104"/>
      <c r="DR436" s="104"/>
      <c r="DS436" s="104"/>
      <c r="DT436" s="104"/>
      <c r="DU436" s="104"/>
      <c r="DV436" s="104"/>
      <c r="DW436" s="104"/>
      <c r="DX436" s="104"/>
    </row>
    <row r="437" spans="105:128" ht="12.75" customHeight="1" x14ac:dyDescent="0.15">
      <c r="DA437" s="117"/>
      <c r="DB437" s="104"/>
      <c r="DC437" s="104"/>
      <c r="DD437" s="104"/>
      <c r="DE437" s="104"/>
      <c r="DF437" s="104"/>
      <c r="DG437" s="104"/>
      <c r="DH437" s="104"/>
      <c r="DI437" s="104"/>
      <c r="DJ437" s="104"/>
      <c r="DK437" s="104"/>
      <c r="DL437" s="104"/>
      <c r="DM437" s="104"/>
      <c r="DN437" s="104"/>
      <c r="DO437" s="104"/>
      <c r="DP437" s="104"/>
      <c r="DQ437" s="104"/>
      <c r="DR437" s="104"/>
      <c r="DS437" s="104"/>
      <c r="DT437" s="104"/>
      <c r="DU437" s="104"/>
      <c r="DV437" s="104"/>
      <c r="DW437" s="104"/>
      <c r="DX437" s="104"/>
    </row>
    <row r="438" spans="105:128" ht="12.75" customHeight="1" x14ac:dyDescent="0.15">
      <c r="DA438" s="117"/>
      <c r="DB438" s="104"/>
      <c r="DC438" s="104"/>
      <c r="DD438" s="104"/>
      <c r="DE438" s="104"/>
      <c r="DF438" s="104"/>
      <c r="DG438" s="104"/>
      <c r="DH438" s="104"/>
      <c r="DI438" s="104"/>
      <c r="DJ438" s="104"/>
      <c r="DK438" s="104"/>
      <c r="DL438" s="104"/>
      <c r="DM438" s="104"/>
      <c r="DN438" s="104"/>
      <c r="DO438" s="104"/>
      <c r="DP438" s="104"/>
      <c r="DQ438" s="104"/>
      <c r="DR438" s="104"/>
      <c r="DS438" s="104"/>
      <c r="DT438" s="104"/>
      <c r="DU438" s="104"/>
      <c r="DV438" s="104"/>
      <c r="DW438" s="104"/>
      <c r="DX438" s="104"/>
    </row>
    <row r="439" spans="105:128" ht="12.75" customHeight="1" x14ac:dyDescent="0.15">
      <c r="DA439" s="117"/>
      <c r="DB439" s="104"/>
      <c r="DC439" s="104"/>
      <c r="DD439" s="104"/>
      <c r="DE439" s="104"/>
      <c r="DF439" s="104"/>
      <c r="DG439" s="104"/>
      <c r="DH439" s="104"/>
      <c r="DI439" s="104"/>
      <c r="DJ439" s="104"/>
      <c r="DK439" s="104"/>
      <c r="DL439" s="104"/>
      <c r="DM439" s="104"/>
      <c r="DN439" s="104"/>
      <c r="DO439" s="104"/>
      <c r="DP439" s="104"/>
      <c r="DQ439" s="104"/>
      <c r="DR439" s="104"/>
      <c r="DS439" s="104"/>
      <c r="DT439" s="104"/>
      <c r="DU439" s="104"/>
      <c r="DV439" s="104"/>
      <c r="DW439" s="104"/>
      <c r="DX439" s="104"/>
    </row>
    <row r="440" spans="105:128" ht="12.75" customHeight="1" x14ac:dyDescent="0.15">
      <c r="DA440" s="117"/>
      <c r="DB440" s="104"/>
      <c r="DC440" s="104"/>
      <c r="DD440" s="104"/>
      <c r="DE440" s="104"/>
      <c r="DF440" s="104"/>
      <c r="DG440" s="104"/>
      <c r="DH440" s="104"/>
      <c r="DI440" s="104"/>
      <c r="DJ440" s="104"/>
      <c r="DK440" s="104"/>
      <c r="DL440" s="104"/>
      <c r="DM440" s="104"/>
      <c r="DN440" s="104"/>
      <c r="DO440" s="104"/>
      <c r="DP440" s="104"/>
      <c r="DQ440" s="104"/>
      <c r="DR440" s="104"/>
      <c r="DS440" s="104"/>
      <c r="DT440" s="104"/>
      <c r="DU440" s="104"/>
      <c r="DV440" s="104"/>
      <c r="DW440" s="104"/>
      <c r="DX440" s="104"/>
    </row>
    <row r="441" spans="105:128" ht="12.75" customHeight="1" x14ac:dyDescent="0.15">
      <c r="DA441" s="117"/>
      <c r="DB441" s="104"/>
      <c r="DC441" s="104"/>
      <c r="DD441" s="104"/>
      <c r="DE441" s="104"/>
      <c r="DF441" s="104"/>
      <c r="DG441" s="104"/>
      <c r="DH441" s="104"/>
      <c r="DI441" s="104"/>
      <c r="DJ441" s="104"/>
      <c r="DK441" s="104"/>
      <c r="DL441" s="104"/>
      <c r="DM441" s="104"/>
      <c r="DN441" s="104"/>
      <c r="DO441" s="104"/>
      <c r="DP441" s="104"/>
      <c r="DQ441" s="104"/>
      <c r="DR441" s="104"/>
      <c r="DS441" s="104"/>
      <c r="DT441" s="104"/>
      <c r="DU441" s="104"/>
      <c r="DV441" s="104"/>
      <c r="DW441" s="104"/>
      <c r="DX441" s="104"/>
    </row>
    <row r="442" spans="105:128" ht="12.75" customHeight="1" x14ac:dyDescent="0.15">
      <c r="DA442" s="117"/>
      <c r="DB442" s="104"/>
      <c r="DC442" s="104"/>
      <c r="DD442" s="104"/>
      <c r="DE442" s="104"/>
      <c r="DF442" s="104"/>
      <c r="DG442" s="104"/>
      <c r="DH442" s="104"/>
      <c r="DI442" s="104"/>
      <c r="DJ442" s="104"/>
      <c r="DK442" s="104"/>
      <c r="DL442" s="104"/>
      <c r="DM442" s="104"/>
      <c r="DN442" s="104"/>
      <c r="DO442" s="104"/>
      <c r="DP442" s="104"/>
      <c r="DQ442" s="104"/>
      <c r="DR442" s="104"/>
      <c r="DS442" s="104"/>
      <c r="DT442" s="104"/>
      <c r="DU442" s="104"/>
      <c r="DV442" s="104"/>
      <c r="DW442" s="104"/>
      <c r="DX442" s="104"/>
    </row>
    <row r="443" spans="105:128" ht="12.75" customHeight="1" x14ac:dyDescent="0.15">
      <c r="DA443" s="117"/>
      <c r="DB443" s="104"/>
      <c r="DC443" s="104"/>
      <c r="DD443" s="104"/>
      <c r="DE443" s="104"/>
      <c r="DF443" s="104"/>
      <c r="DG443" s="104"/>
      <c r="DH443" s="104"/>
      <c r="DI443" s="104"/>
      <c r="DJ443" s="104"/>
      <c r="DK443" s="104"/>
      <c r="DL443" s="104"/>
      <c r="DM443" s="104"/>
      <c r="DN443" s="104"/>
      <c r="DO443" s="104"/>
      <c r="DP443" s="104"/>
      <c r="DQ443" s="104"/>
      <c r="DR443" s="104"/>
      <c r="DS443" s="104"/>
      <c r="DT443" s="104"/>
      <c r="DU443" s="104"/>
      <c r="DV443" s="104"/>
      <c r="DW443" s="104"/>
      <c r="DX443" s="104"/>
    </row>
    <row r="444" spans="105:128" ht="12.75" customHeight="1" x14ac:dyDescent="0.15">
      <c r="DA444" s="117"/>
      <c r="DB444" s="104"/>
      <c r="DC444" s="104"/>
      <c r="DD444" s="104"/>
      <c r="DE444" s="104"/>
      <c r="DF444" s="104"/>
      <c r="DG444" s="104"/>
      <c r="DH444" s="104"/>
      <c r="DI444" s="104"/>
      <c r="DJ444" s="104"/>
      <c r="DK444" s="104"/>
      <c r="DL444" s="104"/>
      <c r="DM444" s="104"/>
      <c r="DN444" s="104"/>
      <c r="DO444" s="104"/>
      <c r="DP444" s="104"/>
      <c r="DQ444" s="104"/>
      <c r="DR444" s="104"/>
      <c r="DS444" s="104"/>
      <c r="DT444" s="104"/>
      <c r="DU444" s="104"/>
      <c r="DV444" s="104"/>
      <c r="DW444" s="104"/>
      <c r="DX444" s="104"/>
    </row>
    <row r="445" spans="105:128" ht="12.75" customHeight="1" x14ac:dyDescent="0.15">
      <c r="DA445" s="117"/>
      <c r="DB445" s="104"/>
      <c r="DC445" s="104"/>
      <c r="DD445" s="104"/>
      <c r="DE445" s="104"/>
      <c r="DF445" s="104"/>
      <c r="DG445" s="104"/>
      <c r="DH445" s="104"/>
      <c r="DI445" s="104"/>
      <c r="DJ445" s="104"/>
      <c r="DK445" s="104"/>
      <c r="DL445" s="104"/>
      <c r="DM445" s="104"/>
      <c r="DN445" s="104"/>
      <c r="DO445" s="104"/>
      <c r="DP445" s="104"/>
      <c r="DQ445" s="104"/>
      <c r="DR445" s="104"/>
      <c r="DS445" s="104"/>
      <c r="DT445" s="104"/>
      <c r="DU445" s="104"/>
      <c r="DV445" s="104"/>
      <c r="DW445" s="104"/>
      <c r="DX445" s="104"/>
    </row>
    <row r="446" spans="105:128" ht="12.75" customHeight="1" x14ac:dyDescent="0.15">
      <c r="DA446" s="117"/>
      <c r="DB446" s="104"/>
      <c r="DC446" s="104"/>
      <c r="DD446" s="104"/>
      <c r="DE446" s="104"/>
      <c r="DF446" s="104"/>
      <c r="DG446" s="104"/>
      <c r="DH446" s="104"/>
      <c r="DI446" s="104"/>
      <c r="DJ446" s="104"/>
      <c r="DK446" s="104"/>
      <c r="DL446" s="104"/>
      <c r="DM446" s="104"/>
      <c r="DN446" s="104"/>
      <c r="DO446" s="104"/>
      <c r="DP446" s="104"/>
      <c r="DQ446" s="104"/>
      <c r="DR446" s="104"/>
      <c r="DS446" s="104"/>
      <c r="DT446" s="104"/>
      <c r="DU446" s="104"/>
      <c r="DV446" s="104"/>
      <c r="DW446" s="104"/>
      <c r="DX446" s="104"/>
    </row>
    <row r="447" spans="105:128" ht="12.75" customHeight="1" x14ac:dyDescent="0.15">
      <c r="DA447" s="117"/>
      <c r="DB447" s="104"/>
      <c r="DC447" s="104"/>
      <c r="DD447" s="104"/>
      <c r="DE447" s="104"/>
      <c r="DF447" s="104"/>
      <c r="DG447" s="104"/>
      <c r="DH447" s="104"/>
      <c r="DI447" s="104"/>
      <c r="DJ447" s="104"/>
      <c r="DK447" s="104"/>
      <c r="DL447" s="104"/>
      <c r="DM447" s="104"/>
      <c r="DN447" s="104"/>
      <c r="DO447" s="104"/>
      <c r="DP447" s="104"/>
      <c r="DQ447" s="104"/>
      <c r="DR447" s="104"/>
      <c r="DS447" s="104"/>
      <c r="DT447" s="104"/>
      <c r="DU447" s="104"/>
      <c r="DV447" s="104"/>
      <c r="DW447" s="104"/>
      <c r="DX447" s="104"/>
    </row>
    <row r="448" spans="105:128" ht="12.75" customHeight="1" x14ac:dyDescent="0.15">
      <c r="DA448" s="117"/>
      <c r="DB448" s="104"/>
      <c r="DC448" s="104"/>
      <c r="DD448" s="104"/>
      <c r="DE448" s="104"/>
      <c r="DF448" s="104"/>
      <c r="DG448" s="104"/>
      <c r="DH448" s="104"/>
      <c r="DI448" s="104"/>
      <c r="DJ448" s="104"/>
      <c r="DK448" s="104"/>
      <c r="DL448" s="104"/>
      <c r="DM448" s="104"/>
      <c r="DN448" s="104"/>
      <c r="DO448" s="104"/>
      <c r="DP448" s="104"/>
      <c r="DQ448" s="104"/>
      <c r="DR448" s="104"/>
      <c r="DS448" s="104"/>
      <c r="DT448" s="104"/>
      <c r="DU448" s="104"/>
      <c r="DV448" s="104"/>
      <c r="DW448" s="104"/>
      <c r="DX448" s="104"/>
    </row>
    <row r="449" spans="105:128" ht="12.75" customHeight="1" x14ac:dyDescent="0.15">
      <c r="DA449" s="117"/>
      <c r="DB449" s="104"/>
      <c r="DC449" s="104"/>
      <c r="DD449" s="104"/>
      <c r="DE449" s="104"/>
      <c r="DF449" s="104"/>
      <c r="DG449" s="104"/>
      <c r="DH449" s="104"/>
      <c r="DI449" s="104"/>
      <c r="DJ449" s="104"/>
      <c r="DK449" s="104"/>
      <c r="DL449" s="104"/>
      <c r="DM449" s="104"/>
      <c r="DN449" s="104"/>
      <c r="DO449" s="104"/>
      <c r="DP449" s="104"/>
      <c r="DQ449" s="104"/>
      <c r="DR449" s="104"/>
      <c r="DS449" s="104"/>
      <c r="DT449" s="104"/>
      <c r="DU449" s="104"/>
      <c r="DV449" s="104"/>
      <c r="DW449" s="104"/>
      <c r="DX449" s="104"/>
    </row>
    <row r="450" spans="105:128" ht="12.75" customHeight="1" x14ac:dyDescent="0.15">
      <c r="DA450" s="117"/>
      <c r="DB450" s="104"/>
      <c r="DC450" s="104"/>
      <c r="DD450" s="104"/>
      <c r="DE450" s="104"/>
      <c r="DF450" s="104"/>
      <c r="DG450" s="104"/>
      <c r="DH450" s="104"/>
      <c r="DI450" s="104"/>
      <c r="DJ450" s="104"/>
      <c r="DK450" s="104"/>
      <c r="DL450" s="104"/>
      <c r="DM450" s="104"/>
      <c r="DN450" s="104"/>
      <c r="DO450" s="104"/>
      <c r="DP450" s="104"/>
      <c r="DQ450" s="104"/>
      <c r="DR450" s="104"/>
      <c r="DS450" s="104"/>
      <c r="DT450" s="104"/>
      <c r="DU450" s="104"/>
      <c r="DV450" s="104"/>
      <c r="DW450" s="104"/>
      <c r="DX450" s="104"/>
    </row>
    <row r="451" spans="105:128" ht="12.75" customHeight="1" x14ac:dyDescent="0.15">
      <c r="DA451" s="117"/>
      <c r="DB451" s="104"/>
      <c r="DC451" s="104"/>
      <c r="DD451" s="104"/>
      <c r="DE451" s="104"/>
      <c r="DF451" s="104"/>
      <c r="DG451" s="104"/>
      <c r="DH451" s="104"/>
      <c r="DI451" s="104"/>
      <c r="DJ451" s="104"/>
      <c r="DK451" s="104"/>
      <c r="DL451" s="104"/>
      <c r="DM451" s="104"/>
      <c r="DN451" s="104"/>
      <c r="DO451" s="104"/>
      <c r="DP451" s="104"/>
      <c r="DQ451" s="104"/>
      <c r="DR451" s="104"/>
      <c r="DS451" s="104"/>
      <c r="DT451" s="104"/>
      <c r="DU451" s="104"/>
      <c r="DV451" s="104"/>
      <c r="DW451" s="104"/>
      <c r="DX451" s="104"/>
    </row>
    <row r="452" spans="105:128" ht="12.75" customHeight="1" x14ac:dyDescent="0.15">
      <c r="DA452" s="117"/>
      <c r="DB452" s="104"/>
      <c r="DC452" s="104"/>
      <c r="DD452" s="104"/>
      <c r="DE452" s="104"/>
      <c r="DF452" s="104"/>
      <c r="DG452" s="104"/>
      <c r="DH452" s="104"/>
      <c r="DI452" s="104"/>
      <c r="DJ452" s="104"/>
      <c r="DK452" s="104"/>
      <c r="DL452" s="104"/>
      <c r="DM452" s="104"/>
      <c r="DN452" s="104"/>
      <c r="DO452" s="104"/>
      <c r="DP452" s="104"/>
      <c r="DQ452" s="104"/>
      <c r="DR452" s="104"/>
      <c r="DS452" s="104"/>
      <c r="DT452" s="104"/>
      <c r="DU452" s="104"/>
      <c r="DV452" s="104"/>
      <c r="DW452" s="104"/>
      <c r="DX452" s="104"/>
    </row>
    <row r="453" spans="105:128" ht="12.75" customHeight="1" x14ac:dyDescent="0.15">
      <c r="DA453" s="117"/>
      <c r="DB453" s="104"/>
      <c r="DC453" s="104"/>
      <c r="DD453" s="104"/>
      <c r="DE453" s="104"/>
      <c r="DF453" s="104"/>
      <c r="DG453" s="104"/>
      <c r="DH453" s="104"/>
      <c r="DI453" s="104"/>
      <c r="DJ453" s="104"/>
      <c r="DK453" s="104"/>
      <c r="DL453" s="104"/>
      <c r="DM453" s="104"/>
      <c r="DN453" s="104"/>
      <c r="DO453" s="104"/>
      <c r="DP453" s="104"/>
      <c r="DQ453" s="104"/>
      <c r="DR453" s="104"/>
      <c r="DS453" s="104"/>
      <c r="DT453" s="104"/>
      <c r="DU453" s="104"/>
      <c r="DV453" s="104"/>
      <c r="DW453" s="104"/>
      <c r="DX453" s="104"/>
    </row>
    <row r="454" spans="105:128" ht="12.75" customHeight="1" x14ac:dyDescent="0.15">
      <c r="DA454" s="117"/>
      <c r="DB454" s="104"/>
      <c r="DC454" s="104"/>
      <c r="DD454" s="104"/>
      <c r="DE454" s="104"/>
      <c r="DF454" s="104"/>
      <c r="DG454" s="104"/>
      <c r="DH454" s="104"/>
      <c r="DI454" s="104"/>
      <c r="DJ454" s="104"/>
      <c r="DK454" s="104"/>
      <c r="DL454" s="104"/>
      <c r="DM454" s="104"/>
      <c r="DN454" s="104"/>
      <c r="DO454" s="104"/>
      <c r="DP454" s="104"/>
      <c r="DQ454" s="104"/>
      <c r="DR454" s="104"/>
      <c r="DS454" s="104"/>
      <c r="DT454" s="104"/>
      <c r="DU454" s="104"/>
      <c r="DV454" s="104"/>
      <c r="DW454" s="104"/>
      <c r="DX454" s="104"/>
    </row>
    <row r="455" spans="105:128" ht="12.75" customHeight="1" x14ac:dyDescent="0.15">
      <c r="DA455" s="117"/>
      <c r="DB455" s="104"/>
      <c r="DC455" s="104"/>
      <c r="DD455" s="104"/>
      <c r="DE455" s="104"/>
      <c r="DF455" s="104"/>
      <c r="DG455" s="104"/>
      <c r="DH455" s="104"/>
      <c r="DI455" s="104"/>
      <c r="DJ455" s="104"/>
      <c r="DK455" s="104"/>
      <c r="DL455" s="104"/>
      <c r="DM455" s="104"/>
      <c r="DN455" s="104"/>
      <c r="DO455" s="104"/>
      <c r="DP455" s="104"/>
      <c r="DQ455" s="104"/>
      <c r="DR455" s="104"/>
      <c r="DS455" s="104"/>
      <c r="DT455" s="104"/>
      <c r="DU455" s="104"/>
      <c r="DV455" s="104"/>
      <c r="DW455" s="104"/>
      <c r="DX455" s="104"/>
    </row>
    <row r="456" spans="105:128" ht="12.75" customHeight="1" x14ac:dyDescent="0.15">
      <c r="DA456" s="117"/>
      <c r="DB456" s="104"/>
      <c r="DC456" s="104"/>
      <c r="DD456" s="104"/>
      <c r="DE456" s="104"/>
      <c r="DF456" s="104"/>
      <c r="DG456" s="104"/>
      <c r="DH456" s="104"/>
      <c r="DI456" s="104"/>
      <c r="DJ456" s="104"/>
      <c r="DK456" s="104"/>
      <c r="DL456" s="104"/>
      <c r="DM456" s="104"/>
      <c r="DN456" s="104"/>
      <c r="DO456" s="104"/>
      <c r="DP456" s="104"/>
      <c r="DQ456" s="104"/>
      <c r="DR456" s="104"/>
      <c r="DS456" s="104"/>
      <c r="DT456" s="104"/>
      <c r="DU456" s="104"/>
      <c r="DV456" s="104"/>
      <c r="DW456" s="104"/>
      <c r="DX456" s="104"/>
    </row>
    <row r="457" spans="105:128" ht="12.75" customHeight="1" x14ac:dyDescent="0.15">
      <c r="DA457" s="117"/>
      <c r="DB457" s="104"/>
      <c r="DC457" s="104"/>
      <c r="DD457" s="104"/>
      <c r="DE457" s="104"/>
      <c r="DF457" s="104"/>
      <c r="DG457" s="104"/>
      <c r="DH457" s="104"/>
      <c r="DI457" s="104"/>
      <c r="DJ457" s="104"/>
      <c r="DK457" s="104"/>
      <c r="DL457" s="104"/>
      <c r="DM457" s="104"/>
      <c r="DN457" s="104"/>
      <c r="DO457" s="104"/>
      <c r="DP457" s="104"/>
      <c r="DQ457" s="104"/>
      <c r="DR457" s="104"/>
      <c r="DS457" s="104"/>
      <c r="DT457" s="104"/>
      <c r="DU457" s="104"/>
      <c r="DV457" s="104"/>
      <c r="DW457" s="104"/>
      <c r="DX457" s="104"/>
    </row>
    <row r="458" spans="105:128" ht="12.75" customHeight="1" x14ac:dyDescent="0.15">
      <c r="DA458" s="117"/>
      <c r="DB458" s="104"/>
      <c r="DC458" s="104"/>
      <c r="DD458" s="104"/>
      <c r="DE458" s="104"/>
      <c r="DF458" s="104"/>
      <c r="DG458" s="104"/>
      <c r="DH458" s="104"/>
      <c r="DI458" s="104"/>
      <c r="DJ458" s="104"/>
      <c r="DK458" s="104"/>
      <c r="DL458" s="104"/>
      <c r="DM458" s="104"/>
      <c r="DN458" s="104"/>
      <c r="DO458" s="104"/>
      <c r="DP458" s="104"/>
      <c r="DQ458" s="104"/>
      <c r="DR458" s="104"/>
      <c r="DS458" s="104"/>
      <c r="DT458" s="104"/>
      <c r="DU458" s="104"/>
      <c r="DV458" s="104"/>
      <c r="DW458" s="104"/>
      <c r="DX458" s="104"/>
    </row>
    <row r="459" spans="105:128" ht="12.75" customHeight="1" x14ac:dyDescent="0.15">
      <c r="DA459" s="117"/>
      <c r="DB459" s="104"/>
      <c r="DC459" s="104"/>
      <c r="DD459" s="104"/>
      <c r="DE459" s="104"/>
      <c r="DF459" s="104"/>
      <c r="DG459" s="104"/>
      <c r="DH459" s="104"/>
      <c r="DI459" s="104"/>
      <c r="DJ459" s="104"/>
      <c r="DK459" s="104"/>
      <c r="DL459" s="104"/>
      <c r="DM459" s="104"/>
      <c r="DN459" s="104"/>
      <c r="DO459" s="104"/>
      <c r="DP459" s="104"/>
      <c r="DQ459" s="104"/>
      <c r="DR459" s="104"/>
      <c r="DS459" s="104"/>
      <c r="DT459" s="104"/>
      <c r="DU459" s="104"/>
      <c r="DV459" s="104"/>
      <c r="DW459" s="104"/>
      <c r="DX459" s="104"/>
    </row>
    <row r="460" spans="105:128" ht="12.75" customHeight="1" x14ac:dyDescent="0.15">
      <c r="DA460" s="117"/>
      <c r="DB460" s="104"/>
      <c r="DC460" s="104"/>
      <c r="DD460" s="104"/>
      <c r="DE460" s="104"/>
      <c r="DF460" s="104"/>
      <c r="DG460" s="104"/>
      <c r="DH460" s="104"/>
      <c r="DI460" s="104"/>
      <c r="DJ460" s="104"/>
      <c r="DK460" s="104"/>
      <c r="DL460" s="104"/>
      <c r="DM460" s="104"/>
      <c r="DN460" s="104"/>
      <c r="DO460" s="104"/>
      <c r="DP460" s="104"/>
      <c r="DQ460" s="104"/>
      <c r="DR460" s="104"/>
      <c r="DS460" s="104"/>
      <c r="DT460" s="104"/>
      <c r="DU460" s="104"/>
      <c r="DV460" s="104"/>
      <c r="DW460" s="104"/>
      <c r="DX460" s="104"/>
    </row>
    <row r="461" spans="105:128" ht="12.75" customHeight="1" x14ac:dyDescent="0.15">
      <c r="DA461" s="117"/>
      <c r="DB461" s="104"/>
      <c r="DC461" s="104"/>
      <c r="DD461" s="104"/>
      <c r="DE461" s="104"/>
      <c r="DF461" s="104"/>
      <c r="DG461" s="104"/>
      <c r="DH461" s="104"/>
      <c r="DI461" s="104"/>
      <c r="DJ461" s="104"/>
      <c r="DK461" s="104"/>
      <c r="DL461" s="104"/>
      <c r="DM461" s="104"/>
      <c r="DN461" s="104"/>
      <c r="DO461" s="104"/>
      <c r="DP461" s="104"/>
      <c r="DQ461" s="104"/>
      <c r="DR461" s="104"/>
      <c r="DS461" s="104"/>
      <c r="DT461" s="104"/>
      <c r="DU461" s="104"/>
      <c r="DV461" s="104"/>
      <c r="DW461" s="104"/>
      <c r="DX461" s="104"/>
    </row>
    <row r="462" spans="105:128" ht="12.75" customHeight="1" x14ac:dyDescent="0.15">
      <c r="DA462" s="117"/>
      <c r="DB462" s="104"/>
      <c r="DC462" s="104"/>
      <c r="DD462" s="104"/>
      <c r="DE462" s="104"/>
      <c r="DF462" s="104"/>
      <c r="DG462" s="104"/>
      <c r="DH462" s="104"/>
      <c r="DI462" s="104"/>
      <c r="DJ462" s="104"/>
      <c r="DK462" s="104"/>
      <c r="DL462" s="104"/>
      <c r="DM462" s="104"/>
      <c r="DN462" s="104"/>
      <c r="DO462" s="104"/>
      <c r="DP462" s="104"/>
      <c r="DQ462" s="104"/>
      <c r="DR462" s="104"/>
      <c r="DS462" s="104"/>
      <c r="DT462" s="104"/>
      <c r="DU462" s="104"/>
      <c r="DV462" s="104"/>
      <c r="DW462" s="104"/>
      <c r="DX462" s="104"/>
    </row>
    <row r="463" spans="105:128" ht="12.75" customHeight="1" x14ac:dyDescent="0.15">
      <c r="DA463" s="117"/>
      <c r="DB463" s="104"/>
      <c r="DC463" s="104"/>
      <c r="DD463" s="104"/>
      <c r="DE463" s="104"/>
      <c r="DF463" s="104"/>
      <c r="DG463" s="104"/>
      <c r="DH463" s="104"/>
      <c r="DI463" s="104"/>
      <c r="DJ463" s="104"/>
      <c r="DK463" s="104"/>
      <c r="DL463" s="104"/>
      <c r="DM463" s="104"/>
      <c r="DN463" s="104"/>
      <c r="DO463" s="104"/>
      <c r="DP463" s="104"/>
      <c r="DQ463" s="104"/>
      <c r="DR463" s="104"/>
      <c r="DS463" s="104"/>
      <c r="DT463" s="104"/>
      <c r="DU463" s="104"/>
      <c r="DV463" s="104"/>
      <c r="DW463" s="104"/>
      <c r="DX463" s="104"/>
    </row>
    <row r="464" spans="105:128" ht="12.75" customHeight="1" x14ac:dyDescent="0.15">
      <c r="DA464" s="117"/>
      <c r="DB464" s="104"/>
      <c r="DC464" s="104"/>
      <c r="DD464" s="104"/>
      <c r="DE464" s="104"/>
      <c r="DF464" s="104"/>
      <c r="DG464" s="104"/>
      <c r="DH464" s="104"/>
      <c r="DI464" s="104"/>
      <c r="DJ464" s="104"/>
      <c r="DK464" s="104"/>
      <c r="DL464" s="104"/>
      <c r="DM464" s="104"/>
      <c r="DN464" s="104"/>
      <c r="DO464" s="104"/>
      <c r="DP464" s="104"/>
      <c r="DQ464" s="104"/>
      <c r="DR464" s="104"/>
      <c r="DS464" s="104"/>
      <c r="DT464" s="104"/>
      <c r="DU464" s="104"/>
      <c r="DV464" s="104"/>
      <c r="DW464" s="104"/>
      <c r="DX464" s="104"/>
    </row>
    <row r="465" spans="105:128" ht="12.75" customHeight="1" x14ac:dyDescent="0.15">
      <c r="DA465" s="117"/>
      <c r="DB465" s="104"/>
      <c r="DC465" s="104"/>
      <c r="DD465" s="104"/>
      <c r="DE465" s="104"/>
      <c r="DF465" s="104"/>
      <c r="DG465" s="104"/>
      <c r="DH465" s="104"/>
      <c r="DI465" s="104"/>
      <c r="DJ465" s="104"/>
      <c r="DK465" s="104"/>
      <c r="DL465" s="104"/>
      <c r="DM465" s="104"/>
      <c r="DN465" s="104"/>
      <c r="DO465" s="104"/>
      <c r="DP465" s="104"/>
      <c r="DQ465" s="104"/>
      <c r="DR465" s="104"/>
      <c r="DS465" s="104"/>
      <c r="DT465" s="104"/>
      <c r="DU465" s="104"/>
      <c r="DV465" s="104"/>
      <c r="DW465" s="104"/>
      <c r="DX465" s="104"/>
    </row>
    <row r="466" spans="105:128" ht="12.75" customHeight="1" x14ac:dyDescent="0.15">
      <c r="DA466" s="117"/>
      <c r="DB466" s="104"/>
      <c r="DC466" s="104"/>
      <c r="DD466" s="104"/>
      <c r="DE466" s="104"/>
      <c r="DF466" s="104"/>
      <c r="DG466" s="104"/>
      <c r="DH466" s="104"/>
      <c r="DI466" s="104"/>
      <c r="DJ466" s="104"/>
      <c r="DK466" s="104"/>
      <c r="DL466" s="104"/>
      <c r="DM466" s="104"/>
      <c r="DN466" s="104"/>
      <c r="DO466" s="104"/>
      <c r="DP466" s="104"/>
      <c r="DQ466" s="104"/>
      <c r="DR466" s="104"/>
      <c r="DS466" s="104"/>
      <c r="DT466" s="104"/>
      <c r="DU466" s="104"/>
      <c r="DV466" s="104"/>
      <c r="DW466" s="104"/>
      <c r="DX466" s="104"/>
    </row>
    <row r="467" spans="105:128" ht="12.75" customHeight="1" x14ac:dyDescent="0.15">
      <c r="DA467" s="117"/>
      <c r="DB467" s="104"/>
      <c r="DC467" s="104"/>
      <c r="DD467" s="104"/>
      <c r="DE467" s="104"/>
      <c r="DF467" s="104"/>
      <c r="DG467" s="104"/>
      <c r="DH467" s="104"/>
      <c r="DI467" s="104"/>
      <c r="DJ467" s="104"/>
      <c r="DK467" s="104"/>
      <c r="DL467" s="104"/>
      <c r="DM467" s="104"/>
      <c r="DN467" s="104"/>
      <c r="DO467" s="104"/>
      <c r="DP467" s="104"/>
      <c r="DQ467" s="104"/>
      <c r="DR467" s="104"/>
      <c r="DS467" s="104"/>
      <c r="DT467" s="104"/>
      <c r="DU467" s="104"/>
      <c r="DV467" s="104"/>
      <c r="DW467" s="104"/>
      <c r="DX467" s="104"/>
    </row>
    <row r="468" spans="105:128" ht="12.75" customHeight="1" x14ac:dyDescent="0.15">
      <c r="DA468" s="117"/>
      <c r="DB468" s="104"/>
      <c r="DC468" s="104"/>
      <c r="DD468" s="104"/>
      <c r="DE468" s="104"/>
      <c r="DF468" s="104"/>
      <c r="DG468" s="104"/>
      <c r="DH468" s="104"/>
      <c r="DI468" s="104"/>
      <c r="DJ468" s="104"/>
      <c r="DK468" s="104"/>
      <c r="DL468" s="104"/>
      <c r="DM468" s="104"/>
      <c r="DN468" s="104"/>
      <c r="DO468" s="104"/>
      <c r="DP468" s="104"/>
      <c r="DQ468" s="104"/>
      <c r="DR468" s="104"/>
      <c r="DS468" s="104"/>
      <c r="DT468" s="104"/>
      <c r="DU468" s="104"/>
      <c r="DV468" s="104"/>
      <c r="DW468" s="104"/>
      <c r="DX468" s="104"/>
    </row>
    <row r="469" spans="105:128" ht="12.75" customHeight="1" x14ac:dyDescent="0.15">
      <c r="DA469" s="117"/>
      <c r="DB469" s="104"/>
      <c r="DC469" s="104"/>
      <c r="DD469" s="104"/>
      <c r="DE469" s="104"/>
      <c r="DF469" s="104"/>
      <c r="DG469" s="104"/>
      <c r="DH469" s="104"/>
      <c r="DI469" s="104"/>
      <c r="DJ469" s="104"/>
      <c r="DK469" s="104"/>
      <c r="DL469" s="104"/>
      <c r="DM469" s="104"/>
      <c r="DN469" s="104"/>
      <c r="DO469" s="104"/>
      <c r="DP469" s="104"/>
      <c r="DQ469" s="104"/>
      <c r="DR469" s="104"/>
      <c r="DS469" s="104"/>
      <c r="DT469" s="104"/>
      <c r="DU469" s="104"/>
      <c r="DV469" s="104"/>
      <c r="DW469" s="104"/>
      <c r="DX469" s="104"/>
    </row>
    <row r="470" spans="105:128" ht="12.75" customHeight="1" x14ac:dyDescent="0.15">
      <c r="DA470" s="117"/>
      <c r="DB470" s="104"/>
      <c r="DC470" s="104"/>
      <c r="DD470" s="104"/>
      <c r="DE470" s="104"/>
      <c r="DF470" s="104"/>
      <c r="DG470" s="104"/>
      <c r="DH470" s="104"/>
      <c r="DI470" s="104"/>
      <c r="DJ470" s="104"/>
      <c r="DK470" s="104"/>
      <c r="DL470" s="104"/>
      <c r="DM470" s="104"/>
      <c r="DN470" s="104"/>
      <c r="DO470" s="104"/>
      <c r="DP470" s="104"/>
      <c r="DQ470" s="104"/>
      <c r="DR470" s="104"/>
      <c r="DS470" s="104"/>
      <c r="DT470" s="104"/>
      <c r="DU470" s="104"/>
      <c r="DV470" s="104"/>
      <c r="DW470" s="104"/>
      <c r="DX470" s="104"/>
    </row>
    <row r="471" spans="105:128" ht="12.75" customHeight="1" x14ac:dyDescent="0.15">
      <c r="DA471" s="117"/>
      <c r="DB471" s="104"/>
      <c r="DC471" s="104"/>
      <c r="DD471" s="104"/>
      <c r="DE471" s="104"/>
      <c r="DF471" s="104"/>
      <c r="DG471" s="104"/>
      <c r="DH471" s="104"/>
      <c r="DI471" s="104"/>
      <c r="DJ471" s="104"/>
      <c r="DK471" s="104"/>
      <c r="DL471" s="104"/>
      <c r="DM471" s="104"/>
      <c r="DN471" s="104"/>
      <c r="DO471" s="104"/>
      <c r="DP471" s="104"/>
      <c r="DQ471" s="104"/>
      <c r="DR471" s="104"/>
      <c r="DS471" s="104"/>
      <c r="DT471" s="104"/>
      <c r="DU471" s="104"/>
      <c r="DV471" s="104"/>
      <c r="DW471" s="104"/>
      <c r="DX471" s="104"/>
    </row>
    <row r="472" spans="105:128" ht="12.75" customHeight="1" x14ac:dyDescent="0.15">
      <c r="DA472" s="117"/>
      <c r="DB472" s="104"/>
      <c r="DC472" s="104"/>
      <c r="DD472" s="104"/>
      <c r="DE472" s="104"/>
      <c r="DF472" s="104"/>
      <c r="DG472" s="104"/>
      <c r="DH472" s="104"/>
      <c r="DI472" s="104"/>
      <c r="DJ472" s="104"/>
      <c r="DK472" s="104"/>
      <c r="DL472" s="104"/>
      <c r="DM472" s="104"/>
      <c r="DN472" s="104"/>
      <c r="DO472" s="104"/>
      <c r="DP472" s="104"/>
      <c r="DQ472" s="104"/>
      <c r="DR472" s="104"/>
      <c r="DS472" s="104"/>
      <c r="DT472" s="104"/>
      <c r="DU472" s="104"/>
      <c r="DV472" s="104"/>
      <c r="DW472" s="104"/>
      <c r="DX472" s="104"/>
    </row>
    <row r="473" spans="105:128" ht="12.75" customHeight="1" x14ac:dyDescent="0.15">
      <c r="DA473" s="117"/>
      <c r="DB473" s="104"/>
      <c r="DC473" s="104"/>
      <c r="DD473" s="104"/>
      <c r="DE473" s="104"/>
      <c r="DF473" s="104"/>
      <c r="DG473" s="104"/>
      <c r="DH473" s="104"/>
      <c r="DI473" s="104"/>
      <c r="DJ473" s="104"/>
      <c r="DK473" s="104"/>
      <c r="DL473" s="104"/>
      <c r="DM473" s="104"/>
      <c r="DN473" s="104"/>
      <c r="DO473" s="104"/>
      <c r="DP473" s="104"/>
      <c r="DQ473" s="104"/>
      <c r="DR473" s="104"/>
      <c r="DS473" s="104"/>
      <c r="DT473" s="104"/>
      <c r="DU473" s="104"/>
      <c r="DV473" s="104"/>
      <c r="DW473" s="104"/>
      <c r="DX473" s="104"/>
    </row>
    <row r="474" spans="105:128" ht="12.75" customHeight="1" x14ac:dyDescent="0.15">
      <c r="DA474" s="117"/>
      <c r="DB474" s="104"/>
      <c r="DC474" s="104"/>
      <c r="DD474" s="104"/>
      <c r="DE474" s="104"/>
      <c r="DF474" s="104"/>
      <c r="DG474" s="104"/>
      <c r="DH474" s="104"/>
      <c r="DI474" s="104"/>
      <c r="DJ474" s="104"/>
      <c r="DK474" s="104"/>
      <c r="DL474" s="104"/>
      <c r="DM474" s="104"/>
      <c r="DN474" s="104"/>
      <c r="DO474" s="104"/>
      <c r="DP474" s="104"/>
      <c r="DQ474" s="104"/>
      <c r="DR474" s="104"/>
      <c r="DS474" s="104"/>
      <c r="DT474" s="104"/>
      <c r="DU474" s="104"/>
      <c r="DV474" s="104"/>
      <c r="DW474" s="104"/>
      <c r="DX474" s="104"/>
    </row>
    <row r="475" spans="105:128" ht="12.75" customHeight="1" x14ac:dyDescent="0.15">
      <c r="DA475" s="117"/>
      <c r="DB475" s="104"/>
      <c r="DC475" s="104"/>
      <c r="DD475" s="104"/>
      <c r="DE475" s="104"/>
      <c r="DF475" s="104"/>
      <c r="DG475" s="104"/>
      <c r="DH475" s="104"/>
      <c r="DI475" s="104"/>
      <c r="DJ475" s="104"/>
      <c r="DK475" s="104"/>
      <c r="DL475" s="104"/>
      <c r="DM475" s="104"/>
      <c r="DN475" s="104"/>
      <c r="DO475" s="104"/>
      <c r="DP475" s="104"/>
      <c r="DQ475" s="104"/>
      <c r="DR475" s="104"/>
      <c r="DS475" s="104"/>
      <c r="DT475" s="104"/>
      <c r="DU475" s="104"/>
      <c r="DV475" s="104"/>
      <c r="DW475" s="104"/>
      <c r="DX475" s="104"/>
    </row>
    <row r="476" spans="105:128" ht="12.75" customHeight="1" x14ac:dyDescent="0.15">
      <c r="DA476" s="117"/>
      <c r="DB476" s="104"/>
      <c r="DC476" s="104"/>
      <c r="DD476" s="104"/>
      <c r="DE476" s="104"/>
      <c r="DF476" s="104"/>
      <c r="DG476" s="104"/>
      <c r="DH476" s="104"/>
      <c r="DI476" s="104"/>
      <c r="DJ476" s="104"/>
      <c r="DK476" s="104"/>
      <c r="DL476" s="104"/>
      <c r="DM476" s="104"/>
      <c r="DN476" s="104"/>
      <c r="DO476" s="104"/>
      <c r="DP476" s="104"/>
      <c r="DQ476" s="104"/>
      <c r="DR476" s="104"/>
      <c r="DS476" s="104"/>
      <c r="DT476" s="104"/>
      <c r="DU476" s="104"/>
      <c r="DV476" s="104"/>
      <c r="DW476" s="104"/>
      <c r="DX476" s="104"/>
    </row>
    <row r="477" spans="105:128" ht="12.75" customHeight="1" x14ac:dyDescent="0.15">
      <c r="DA477" s="117"/>
      <c r="DB477" s="104"/>
      <c r="DC477" s="104"/>
      <c r="DD477" s="104"/>
      <c r="DE477" s="104"/>
      <c r="DF477" s="104"/>
      <c r="DG477" s="104"/>
      <c r="DH477" s="104"/>
      <c r="DI477" s="104"/>
      <c r="DJ477" s="104"/>
      <c r="DK477" s="104"/>
      <c r="DL477" s="104"/>
      <c r="DM477" s="104"/>
      <c r="DN477" s="104"/>
      <c r="DO477" s="104"/>
      <c r="DP477" s="104"/>
      <c r="DQ477" s="104"/>
      <c r="DR477" s="104"/>
      <c r="DS477" s="104"/>
      <c r="DT477" s="104"/>
      <c r="DU477" s="104"/>
      <c r="DV477" s="104"/>
      <c r="DW477" s="104"/>
      <c r="DX477" s="104"/>
    </row>
    <row r="478" spans="105:128" ht="12.75" customHeight="1" x14ac:dyDescent="0.15">
      <c r="DA478" s="117"/>
      <c r="DB478" s="104"/>
      <c r="DC478" s="104"/>
      <c r="DD478" s="104"/>
      <c r="DE478" s="104"/>
      <c r="DF478" s="104"/>
      <c r="DG478" s="104"/>
      <c r="DH478" s="104"/>
      <c r="DI478" s="104"/>
      <c r="DJ478" s="104"/>
      <c r="DK478" s="104"/>
      <c r="DL478" s="104"/>
      <c r="DM478" s="104"/>
      <c r="DN478" s="104"/>
      <c r="DO478" s="104"/>
      <c r="DP478" s="104"/>
      <c r="DQ478" s="104"/>
      <c r="DR478" s="104"/>
      <c r="DS478" s="104"/>
      <c r="DT478" s="104"/>
      <c r="DU478" s="104"/>
      <c r="DV478" s="104"/>
      <c r="DW478" s="104"/>
      <c r="DX478" s="104"/>
    </row>
    <row r="479" spans="105:128" ht="12.75" customHeight="1" x14ac:dyDescent="0.15">
      <c r="DA479" s="117"/>
      <c r="DB479" s="104"/>
      <c r="DC479" s="104"/>
      <c r="DD479" s="104"/>
      <c r="DE479" s="104"/>
      <c r="DF479" s="104"/>
      <c r="DG479" s="104"/>
      <c r="DH479" s="104"/>
      <c r="DI479" s="104"/>
      <c r="DJ479" s="104"/>
      <c r="DK479" s="104"/>
      <c r="DL479" s="104"/>
      <c r="DM479" s="104"/>
      <c r="DN479" s="104"/>
      <c r="DO479" s="104"/>
      <c r="DP479" s="104"/>
      <c r="DQ479" s="104"/>
      <c r="DR479" s="104"/>
      <c r="DS479" s="104"/>
      <c r="DT479" s="104"/>
      <c r="DU479" s="104"/>
      <c r="DV479" s="104"/>
      <c r="DW479" s="104"/>
      <c r="DX479" s="104"/>
    </row>
    <row r="480" spans="105:128" ht="12.75" customHeight="1" x14ac:dyDescent="0.15">
      <c r="DA480" s="117"/>
      <c r="DB480" s="104"/>
      <c r="DC480" s="104"/>
      <c r="DD480" s="104"/>
      <c r="DE480" s="104"/>
      <c r="DF480" s="104"/>
      <c r="DG480" s="104"/>
      <c r="DH480" s="104"/>
      <c r="DI480" s="104"/>
      <c r="DJ480" s="104"/>
      <c r="DK480" s="104"/>
      <c r="DL480" s="104"/>
      <c r="DM480" s="104"/>
      <c r="DN480" s="104"/>
      <c r="DO480" s="104"/>
      <c r="DP480" s="104"/>
      <c r="DQ480" s="104"/>
      <c r="DR480" s="104"/>
      <c r="DS480" s="104"/>
      <c r="DT480" s="104"/>
      <c r="DU480" s="104"/>
      <c r="DV480" s="104"/>
      <c r="DW480" s="104"/>
      <c r="DX480" s="104"/>
    </row>
    <row r="481" spans="105:128" ht="12.75" customHeight="1" x14ac:dyDescent="0.15">
      <c r="DA481" s="117"/>
      <c r="DB481" s="104"/>
      <c r="DC481" s="104"/>
      <c r="DD481" s="104"/>
      <c r="DE481" s="104"/>
      <c r="DF481" s="104"/>
      <c r="DG481" s="104"/>
      <c r="DH481" s="104"/>
      <c r="DI481" s="104"/>
      <c r="DJ481" s="104"/>
      <c r="DK481" s="104"/>
      <c r="DL481" s="104"/>
      <c r="DM481" s="104"/>
      <c r="DN481" s="104"/>
      <c r="DO481" s="104"/>
      <c r="DP481" s="104"/>
      <c r="DQ481" s="104"/>
      <c r="DR481" s="104"/>
      <c r="DS481" s="104"/>
      <c r="DT481" s="104"/>
      <c r="DU481" s="104"/>
      <c r="DV481" s="104"/>
      <c r="DW481" s="104"/>
      <c r="DX481" s="104"/>
    </row>
    <row r="482" spans="105:128" ht="12.75" customHeight="1" x14ac:dyDescent="0.15">
      <c r="DA482" s="117"/>
      <c r="DB482" s="104"/>
      <c r="DC482" s="104"/>
      <c r="DD482" s="104"/>
      <c r="DE482" s="104"/>
      <c r="DF482" s="104"/>
      <c r="DG482" s="104"/>
      <c r="DH482" s="104"/>
      <c r="DI482" s="104"/>
      <c r="DJ482" s="104"/>
      <c r="DK482" s="104"/>
      <c r="DL482" s="104"/>
      <c r="DM482" s="104"/>
      <c r="DN482" s="104"/>
      <c r="DO482" s="104"/>
      <c r="DP482" s="104"/>
      <c r="DQ482" s="104"/>
      <c r="DR482" s="104"/>
      <c r="DS482" s="104"/>
      <c r="DT482" s="104"/>
      <c r="DU482" s="104"/>
      <c r="DV482" s="104"/>
      <c r="DW482" s="104"/>
      <c r="DX482" s="104"/>
    </row>
    <row r="483" spans="105:128" ht="12.75" customHeight="1" x14ac:dyDescent="0.15">
      <c r="DA483" s="117"/>
      <c r="DB483" s="104"/>
      <c r="DC483" s="104"/>
      <c r="DD483" s="104"/>
      <c r="DE483" s="104"/>
      <c r="DF483" s="104"/>
      <c r="DG483" s="104"/>
      <c r="DH483" s="104"/>
      <c r="DI483" s="104"/>
      <c r="DJ483" s="104"/>
      <c r="DK483" s="104"/>
      <c r="DL483" s="104"/>
      <c r="DM483" s="104"/>
      <c r="DN483" s="104"/>
      <c r="DO483" s="104"/>
      <c r="DP483" s="104"/>
      <c r="DQ483" s="104"/>
      <c r="DR483" s="104"/>
      <c r="DS483" s="104"/>
      <c r="DT483" s="104"/>
      <c r="DU483" s="104"/>
      <c r="DV483" s="104"/>
      <c r="DW483" s="104"/>
      <c r="DX483" s="104"/>
    </row>
    <row r="484" spans="105:128" ht="12.75" customHeight="1" x14ac:dyDescent="0.15">
      <c r="DA484" s="117"/>
      <c r="DB484" s="104"/>
      <c r="DC484" s="104"/>
      <c r="DD484" s="104"/>
      <c r="DE484" s="104"/>
      <c r="DF484" s="104"/>
      <c r="DG484" s="104"/>
      <c r="DH484" s="104"/>
      <c r="DI484" s="104"/>
      <c r="DJ484" s="104"/>
      <c r="DK484" s="104"/>
      <c r="DL484" s="104"/>
      <c r="DM484" s="104"/>
      <c r="DN484" s="104"/>
      <c r="DO484" s="104"/>
      <c r="DP484" s="104"/>
      <c r="DQ484" s="104"/>
      <c r="DR484" s="104"/>
      <c r="DS484" s="104"/>
      <c r="DT484" s="104"/>
      <c r="DU484" s="104"/>
      <c r="DV484" s="104"/>
      <c r="DW484" s="104"/>
      <c r="DX484" s="104"/>
    </row>
    <row r="485" spans="105:128" ht="12.75" customHeight="1" x14ac:dyDescent="0.15">
      <c r="DA485" s="117"/>
      <c r="DB485" s="104"/>
      <c r="DC485" s="104"/>
      <c r="DD485" s="104"/>
      <c r="DE485" s="104"/>
      <c r="DF485" s="104"/>
      <c r="DG485" s="104"/>
      <c r="DH485" s="104"/>
      <c r="DI485" s="104"/>
      <c r="DJ485" s="104"/>
      <c r="DK485" s="104"/>
      <c r="DL485" s="104"/>
      <c r="DM485" s="104"/>
      <c r="DN485" s="104"/>
      <c r="DO485" s="104"/>
      <c r="DP485" s="104"/>
      <c r="DQ485" s="104"/>
      <c r="DR485" s="104"/>
      <c r="DS485" s="104"/>
      <c r="DT485" s="104"/>
      <c r="DU485" s="104"/>
      <c r="DV485" s="104"/>
      <c r="DW485" s="104"/>
      <c r="DX485" s="104"/>
    </row>
    <row r="486" spans="105:128" ht="12.75" customHeight="1" x14ac:dyDescent="0.15">
      <c r="DA486" s="117"/>
      <c r="DB486" s="104"/>
      <c r="DC486" s="104"/>
      <c r="DD486" s="104"/>
      <c r="DE486" s="104"/>
      <c r="DF486" s="104"/>
      <c r="DG486" s="104"/>
      <c r="DH486" s="104"/>
      <c r="DI486" s="104"/>
      <c r="DJ486" s="104"/>
      <c r="DK486" s="104"/>
      <c r="DL486" s="104"/>
      <c r="DM486" s="104"/>
      <c r="DN486" s="104"/>
      <c r="DO486" s="104"/>
      <c r="DP486" s="104"/>
      <c r="DQ486" s="104"/>
      <c r="DR486" s="104"/>
      <c r="DS486" s="104"/>
      <c r="DT486" s="104"/>
      <c r="DU486" s="104"/>
      <c r="DV486" s="104"/>
      <c r="DW486" s="104"/>
      <c r="DX486" s="104"/>
    </row>
    <row r="487" spans="105:128" ht="12.75" customHeight="1" x14ac:dyDescent="0.15">
      <c r="DA487" s="117"/>
      <c r="DB487" s="104"/>
      <c r="DC487" s="104"/>
      <c r="DD487" s="104"/>
      <c r="DE487" s="104"/>
      <c r="DF487" s="104"/>
      <c r="DG487" s="104"/>
      <c r="DH487" s="104"/>
      <c r="DI487" s="104"/>
      <c r="DJ487" s="104"/>
      <c r="DK487" s="104"/>
      <c r="DL487" s="104"/>
      <c r="DM487" s="104"/>
      <c r="DN487" s="104"/>
      <c r="DO487" s="104"/>
      <c r="DP487" s="104"/>
      <c r="DQ487" s="104"/>
      <c r="DR487" s="104"/>
      <c r="DS487" s="104"/>
      <c r="DT487" s="104"/>
      <c r="DU487" s="104"/>
      <c r="DV487" s="104"/>
      <c r="DW487" s="104"/>
      <c r="DX487" s="104"/>
    </row>
    <row r="488" spans="105:128" ht="12.75" customHeight="1" x14ac:dyDescent="0.15">
      <c r="DA488" s="117"/>
      <c r="DB488" s="104"/>
      <c r="DC488" s="104"/>
      <c r="DD488" s="104"/>
      <c r="DE488" s="104"/>
      <c r="DF488" s="104"/>
      <c r="DG488" s="104"/>
      <c r="DH488" s="104"/>
      <c r="DI488" s="104"/>
      <c r="DJ488" s="104"/>
      <c r="DK488" s="104"/>
      <c r="DL488" s="104"/>
      <c r="DM488" s="104"/>
      <c r="DN488" s="104"/>
      <c r="DO488" s="104"/>
      <c r="DP488" s="104"/>
      <c r="DQ488" s="104"/>
      <c r="DR488" s="104"/>
      <c r="DS488" s="104"/>
      <c r="DT488" s="104"/>
      <c r="DU488" s="104"/>
      <c r="DV488" s="104"/>
      <c r="DW488" s="104"/>
      <c r="DX488" s="104"/>
    </row>
    <row r="489" spans="105:128" ht="12.75" customHeight="1" x14ac:dyDescent="0.15">
      <c r="DA489" s="117"/>
      <c r="DB489" s="104"/>
      <c r="DC489" s="104"/>
      <c r="DD489" s="104"/>
      <c r="DE489" s="104"/>
      <c r="DF489" s="104"/>
      <c r="DG489" s="104"/>
      <c r="DH489" s="104"/>
      <c r="DI489" s="104"/>
      <c r="DJ489" s="104"/>
      <c r="DK489" s="104"/>
      <c r="DL489" s="104"/>
      <c r="DM489" s="104"/>
      <c r="DN489" s="104"/>
      <c r="DO489" s="104"/>
      <c r="DP489" s="104"/>
      <c r="DQ489" s="104"/>
      <c r="DR489" s="104"/>
      <c r="DS489" s="104"/>
      <c r="DT489" s="104"/>
      <c r="DU489" s="104"/>
      <c r="DV489" s="104"/>
      <c r="DW489" s="104"/>
      <c r="DX489" s="104"/>
    </row>
    <row r="490" spans="105:128" ht="12.75" customHeight="1" x14ac:dyDescent="0.15">
      <c r="DA490" s="117"/>
      <c r="DB490" s="104"/>
      <c r="DC490" s="104"/>
      <c r="DD490" s="104"/>
      <c r="DE490" s="104"/>
      <c r="DF490" s="104"/>
      <c r="DG490" s="104"/>
      <c r="DH490" s="104"/>
      <c r="DI490" s="104"/>
      <c r="DJ490" s="104"/>
      <c r="DK490" s="104"/>
      <c r="DL490" s="104"/>
      <c r="DM490" s="104"/>
      <c r="DN490" s="104"/>
      <c r="DO490" s="104"/>
      <c r="DP490" s="104"/>
      <c r="DQ490" s="104"/>
      <c r="DR490" s="104"/>
      <c r="DS490" s="104"/>
      <c r="DT490" s="104"/>
      <c r="DU490" s="104"/>
      <c r="DV490" s="104"/>
      <c r="DW490" s="104"/>
      <c r="DX490" s="104"/>
    </row>
    <row r="491" spans="105:128" ht="12.75" customHeight="1" x14ac:dyDescent="0.15">
      <c r="DA491" s="117"/>
      <c r="DB491" s="104"/>
      <c r="DC491" s="104"/>
      <c r="DD491" s="104"/>
      <c r="DE491" s="104"/>
      <c r="DF491" s="104"/>
      <c r="DG491" s="104"/>
      <c r="DH491" s="104"/>
      <c r="DI491" s="104"/>
      <c r="DJ491" s="104"/>
      <c r="DK491" s="104"/>
      <c r="DL491" s="104"/>
      <c r="DM491" s="104"/>
      <c r="DN491" s="104"/>
      <c r="DO491" s="104"/>
      <c r="DP491" s="104"/>
      <c r="DQ491" s="104"/>
      <c r="DR491" s="104"/>
      <c r="DS491" s="104"/>
      <c r="DT491" s="104"/>
      <c r="DU491" s="104"/>
      <c r="DV491" s="104"/>
      <c r="DW491" s="104"/>
      <c r="DX491" s="104"/>
    </row>
    <row r="492" spans="105:128" ht="12.75" customHeight="1" x14ac:dyDescent="0.15">
      <c r="DA492" s="117"/>
      <c r="DB492" s="104"/>
      <c r="DC492" s="104"/>
      <c r="DD492" s="104"/>
      <c r="DE492" s="104"/>
      <c r="DF492" s="104"/>
      <c r="DG492" s="104"/>
      <c r="DH492" s="104"/>
      <c r="DI492" s="104"/>
      <c r="DJ492" s="104"/>
      <c r="DK492" s="104"/>
      <c r="DL492" s="104"/>
      <c r="DM492" s="104"/>
      <c r="DN492" s="104"/>
      <c r="DO492" s="104"/>
      <c r="DP492" s="104"/>
      <c r="DQ492" s="104"/>
      <c r="DR492" s="104"/>
      <c r="DS492" s="104"/>
      <c r="DT492" s="104"/>
      <c r="DU492" s="104"/>
      <c r="DV492" s="104"/>
      <c r="DW492" s="104"/>
      <c r="DX492" s="104"/>
    </row>
    <row r="493" spans="105:128" ht="12.75" customHeight="1" x14ac:dyDescent="0.15">
      <c r="DA493" s="117"/>
      <c r="DB493" s="104"/>
      <c r="DC493" s="104"/>
      <c r="DD493" s="104"/>
      <c r="DE493" s="104"/>
      <c r="DF493" s="104"/>
      <c r="DG493" s="104"/>
      <c r="DH493" s="104"/>
      <c r="DI493" s="104"/>
      <c r="DJ493" s="104"/>
      <c r="DK493" s="104"/>
      <c r="DL493" s="104"/>
      <c r="DM493" s="104"/>
      <c r="DN493" s="104"/>
      <c r="DO493" s="104"/>
      <c r="DP493" s="104"/>
      <c r="DQ493" s="104"/>
      <c r="DR493" s="104"/>
      <c r="DS493" s="104"/>
      <c r="DT493" s="104"/>
      <c r="DU493" s="104"/>
      <c r="DV493" s="104"/>
      <c r="DW493" s="104"/>
      <c r="DX493" s="104"/>
    </row>
    <row r="494" spans="105:128" ht="12.75" customHeight="1" x14ac:dyDescent="0.15">
      <c r="DA494" s="117"/>
      <c r="DB494" s="104"/>
      <c r="DC494" s="104"/>
      <c r="DD494" s="104"/>
      <c r="DE494" s="104"/>
      <c r="DF494" s="104"/>
      <c r="DG494" s="104"/>
      <c r="DH494" s="104"/>
      <c r="DI494" s="104"/>
      <c r="DJ494" s="104"/>
      <c r="DK494" s="104"/>
      <c r="DL494" s="104"/>
      <c r="DM494" s="104"/>
      <c r="DN494" s="104"/>
      <c r="DO494" s="104"/>
      <c r="DP494" s="104"/>
      <c r="DQ494" s="104"/>
      <c r="DR494" s="104"/>
      <c r="DS494" s="104"/>
      <c r="DT494" s="104"/>
      <c r="DU494" s="104"/>
      <c r="DV494" s="104"/>
      <c r="DW494" s="104"/>
      <c r="DX494" s="104"/>
    </row>
    <row r="495" spans="105:128" ht="12.75" customHeight="1" x14ac:dyDescent="0.15">
      <c r="DA495" s="117"/>
      <c r="DB495" s="104"/>
      <c r="DC495" s="104"/>
      <c r="DD495" s="104"/>
      <c r="DE495" s="104"/>
      <c r="DF495" s="104"/>
      <c r="DG495" s="104"/>
      <c r="DH495" s="104"/>
      <c r="DI495" s="104"/>
      <c r="DJ495" s="104"/>
      <c r="DK495" s="104"/>
      <c r="DL495" s="104"/>
      <c r="DM495" s="104"/>
      <c r="DN495" s="104"/>
      <c r="DO495" s="104"/>
      <c r="DP495" s="104"/>
      <c r="DQ495" s="104"/>
      <c r="DR495" s="104"/>
      <c r="DS495" s="104"/>
      <c r="DT495" s="104"/>
      <c r="DU495" s="104"/>
      <c r="DV495" s="104"/>
      <c r="DW495" s="104"/>
      <c r="DX495" s="104"/>
    </row>
    <row r="496" spans="105:128" ht="12.75" customHeight="1" x14ac:dyDescent="0.15">
      <c r="DA496" s="117"/>
      <c r="DB496" s="104"/>
      <c r="DC496" s="104"/>
      <c r="DD496" s="104"/>
      <c r="DE496" s="104"/>
      <c r="DF496" s="104"/>
      <c r="DG496" s="104"/>
      <c r="DH496" s="104"/>
      <c r="DI496" s="104"/>
      <c r="DJ496" s="104"/>
      <c r="DK496" s="104"/>
      <c r="DL496" s="104"/>
      <c r="DM496" s="104"/>
      <c r="DN496" s="104"/>
      <c r="DO496" s="104"/>
      <c r="DP496" s="104"/>
      <c r="DQ496" s="104"/>
      <c r="DR496" s="104"/>
      <c r="DS496" s="104"/>
      <c r="DT496" s="104"/>
      <c r="DU496" s="104"/>
      <c r="DV496" s="104"/>
      <c r="DW496" s="104"/>
      <c r="DX496" s="104"/>
    </row>
    <row r="497" spans="105:128" ht="12.75" customHeight="1" x14ac:dyDescent="0.15">
      <c r="DA497" s="117"/>
      <c r="DB497" s="104"/>
      <c r="DC497" s="104"/>
      <c r="DD497" s="104"/>
      <c r="DE497" s="104"/>
      <c r="DF497" s="104"/>
      <c r="DG497" s="104"/>
      <c r="DH497" s="104"/>
      <c r="DI497" s="104"/>
      <c r="DJ497" s="104"/>
      <c r="DK497" s="104"/>
      <c r="DL497" s="104"/>
      <c r="DM497" s="104"/>
      <c r="DN497" s="104"/>
      <c r="DO497" s="104"/>
      <c r="DP497" s="104"/>
      <c r="DQ497" s="104"/>
      <c r="DR497" s="104"/>
      <c r="DS497" s="104"/>
      <c r="DT497" s="104"/>
      <c r="DU497" s="104"/>
      <c r="DV497" s="104"/>
      <c r="DW497" s="104"/>
      <c r="DX497" s="104"/>
    </row>
    <row r="498" spans="105:128" ht="12.75" customHeight="1" x14ac:dyDescent="0.15">
      <c r="DA498" s="117"/>
      <c r="DB498" s="104"/>
      <c r="DC498" s="104"/>
      <c r="DD498" s="104"/>
      <c r="DE498" s="104"/>
      <c r="DF498" s="104"/>
      <c r="DG498" s="104"/>
      <c r="DH498" s="104"/>
      <c r="DI498" s="104"/>
      <c r="DJ498" s="104"/>
      <c r="DK498" s="104"/>
      <c r="DL498" s="104"/>
      <c r="DM498" s="104"/>
      <c r="DN498" s="104"/>
      <c r="DO498" s="104"/>
      <c r="DP498" s="104"/>
      <c r="DQ498" s="104"/>
      <c r="DR498" s="104"/>
      <c r="DS498" s="104"/>
      <c r="DT498" s="104"/>
      <c r="DU498" s="104"/>
      <c r="DV498" s="104"/>
      <c r="DW498" s="104"/>
      <c r="DX498" s="104"/>
    </row>
    <row r="499" spans="105:128" ht="12.75" customHeight="1" x14ac:dyDescent="0.15">
      <c r="DA499" s="117"/>
      <c r="DB499" s="104"/>
      <c r="DC499" s="104"/>
      <c r="DD499" s="104"/>
      <c r="DE499" s="104"/>
      <c r="DF499" s="104"/>
      <c r="DG499" s="104"/>
      <c r="DH499" s="104"/>
      <c r="DI499" s="104"/>
      <c r="DJ499" s="104"/>
      <c r="DK499" s="104"/>
      <c r="DL499" s="104"/>
      <c r="DM499" s="104"/>
      <c r="DN499" s="104"/>
      <c r="DO499" s="104"/>
      <c r="DP499" s="104"/>
      <c r="DQ499" s="104"/>
      <c r="DR499" s="104"/>
      <c r="DS499" s="104"/>
      <c r="DT499" s="104"/>
      <c r="DU499" s="104"/>
      <c r="DV499" s="104"/>
      <c r="DW499" s="104"/>
      <c r="DX499" s="104"/>
    </row>
    <row r="500" spans="105:128" ht="12.75" customHeight="1" x14ac:dyDescent="0.15">
      <c r="DA500" s="117"/>
      <c r="DB500" s="104"/>
      <c r="DC500" s="104"/>
      <c r="DD500" s="104"/>
      <c r="DE500" s="104"/>
      <c r="DF500" s="104"/>
      <c r="DG500" s="104"/>
      <c r="DH500" s="104"/>
      <c r="DI500" s="104"/>
      <c r="DJ500" s="104"/>
      <c r="DK500" s="104"/>
      <c r="DL500" s="104"/>
      <c r="DM500" s="104"/>
      <c r="DN500" s="104"/>
      <c r="DO500" s="104"/>
      <c r="DP500" s="104"/>
      <c r="DQ500" s="104"/>
      <c r="DR500" s="104"/>
      <c r="DS500" s="104"/>
      <c r="DT500" s="104"/>
      <c r="DU500" s="104"/>
      <c r="DV500" s="104"/>
      <c r="DW500" s="104"/>
      <c r="DX500" s="104"/>
    </row>
    <row r="501" spans="105:128" ht="12.75" customHeight="1" x14ac:dyDescent="0.15">
      <c r="DA501" s="117"/>
      <c r="DB501" s="104"/>
      <c r="DC501" s="104"/>
      <c r="DD501" s="104"/>
      <c r="DE501" s="104"/>
      <c r="DF501" s="104"/>
      <c r="DG501" s="104"/>
      <c r="DH501" s="104"/>
      <c r="DI501" s="104"/>
      <c r="DJ501" s="104"/>
      <c r="DK501" s="104"/>
      <c r="DL501" s="104"/>
      <c r="DM501" s="104"/>
      <c r="DN501" s="104"/>
      <c r="DO501" s="104"/>
      <c r="DP501" s="104"/>
      <c r="DQ501" s="104"/>
      <c r="DR501" s="104"/>
      <c r="DS501" s="104"/>
      <c r="DT501" s="104"/>
      <c r="DU501" s="104"/>
      <c r="DV501" s="104"/>
      <c r="DW501" s="104"/>
      <c r="DX501" s="104"/>
    </row>
    <row r="502" spans="105:128" ht="12.75" customHeight="1" x14ac:dyDescent="0.15">
      <c r="DA502" s="117"/>
      <c r="DB502" s="104"/>
      <c r="DC502" s="104"/>
      <c r="DD502" s="104"/>
      <c r="DE502" s="104"/>
      <c r="DF502" s="104"/>
      <c r="DG502" s="104"/>
      <c r="DH502" s="104"/>
      <c r="DI502" s="104"/>
      <c r="DJ502" s="104"/>
      <c r="DK502" s="104"/>
      <c r="DL502" s="104"/>
      <c r="DM502" s="104"/>
      <c r="DN502" s="104"/>
      <c r="DO502" s="104"/>
      <c r="DP502" s="104"/>
      <c r="DQ502" s="104"/>
      <c r="DR502" s="104"/>
      <c r="DS502" s="104"/>
      <c r="DT502" s="104"/>
      <c r="DU502" s="104"/>
      <c r="DV502" s="104"/>
      <c r="DW502" s="104"/>
      <c r="DX502" s="104"/>
    </row>
    <row r="503" spans="105:128" ht="12.75" customHeight="1" x14ac:dyDescent="0.15">
      <c r="DA503" s="117"/>
      <c r="DB503" s="104"/>
      <c r="DC503" s="104"/>
      <c r="DD503" s="104"/>
      <c r="DE503" s="104"/>
      <c r="DF503" s="104"/>
      <c r="DG503" s="104"/>
      <c r="DH503" s="104"/>
      <c r="DI503" s="104"/>
      <c r="DJ503" s="104"/>
      <c r="DK503" s="104"/>
      <c r="DL503" s="104"/>
      <c r="DM503" s="104"/>
      <c r="DN503" s="104"/>
      <c r="DO503" s="104"/>
      <c r="DP503" s="104"/>
      <c r="DQ503" s="104"/>
      <c r="DR503" s="104"/>
      <c r="DS503" s="104"/>
      <c r="DT503" s="104"/>
      <c r="DU503" s="104"/>
      <c r="DV503" s="104"/>
      <c r="DW503" s="104"/>
      <c r="DX503" s="104"/>
    </row>
    <row r="504" spans="105:128" ht="12.75" customHeight="1" x14ac:dyDescent="0.15">
      <c r="DA504" s="117"/>
      <c r="DB504" s="104"/>
      <c r="DC504" s="104"/>
      <c r="DD504" s="104"/>
      <c r="DE504" s="104"/>
      <c r="DF504" s="104"/>
      <c r="DG504" s="104"/>
      <c r="DH504" s="104"/>
      <c r="DI504" s="104"/>
      <c r="DJ504" s="104"/>
      <c r="DK504" s="104"/>
      <c r="DL504" s="104"/>
      <c r="DM504" s="104"/>
      <c r="DN504" s="104"/>
      <c r="DO504" s="104"/>
      <c r="DP504" s="104"/>
      <c r="DQ504" s="104"/>
      <c r="DR504" s="104"/>
      <c r="DS504" s="104"/>
      <c r="DT504" s="104"/>
      <c r="DU504" s="104"/>
      <c r="DV504" s="104"/>
      <c r="DW504" s="104"/>
      <c r="DX504" s="104"/>
    </row>
    <row r="505" spans="105:128" ht="12.75" customHeight="1" x14ac:dyDescent="0.15">
      <c r="DA505" s="117"/>
      <c r="DB505" s="104"/>
      <c r="DC505" s="104"/>
      <c r="DD505" s="104"/>
      <c r="DE505" s="104"/>
      <c r="DF505" s="104"/>
      <c r="DG505" s="104"/>
      <c r="DH505" s="104"/>
      <c r="DI505" s="104"/>
      <c r="DJ505" s="104"/>
      <c r="DK505" s="104"/>
      <c r="DL505" s="104"/>
      <c r="DM505" s="104"/>
      <c r="DN505" s="104"/>
      <c r="DO505" s="104"/>
      <c r="DP505" s="104"/>
      <c r="DQ505" s="104"/>
      <c r="DR505" s="104"/>
      <c r="DS505" s="104"/>
      <c r="DT505" s="104"/>
      <c r="DU505" s="104"/>
      <c r="DV505" s="104"/>
      <c r="DW505" s="104"/>
      <c r="DX505" s="104"/>
    </row>
    <row r="506" spans="105:128" ht="12.75" customHeight="1" x14ac:dyDescent="0.15">
      <c r="DA506" s="117"/>
      <c r="DB506" s="104"/>
      <c r="DC506" s="104"/>
      <c r="DD506" s="104"/>
      <c r="DE506" s="104"/>
      <c r="DF506" s="104"/>
      <c r="DG506" s="104"/>
      <c r="DH506" s="104"/>
      <c r="DI506" s="104"/>
      <c r="DJ506" s="104"/>
      <c r="DK506" s="104"/>
      <c r="DL506" s="104"/>
      <c r="DM506" s="104"/>
      <c r="DN506" s="104"/>
      <c r="DO506" s="104"/>
      <c r="DP506" s="104"/>
      <c r="DQ506" s="104"/>
      <c r="DR506" s="104"/>
      <c r="DS506" s="104"/>
      <c r="DT506" s="104"/>
      <c r="DU506" s="104"/>
      <c r="DV506" s="104"/>
      <c r="DW506" s="104"/>
      <c r="DX506" s="104"/>
    </row>
    <row r="507" spans="105:128" ht="12.75" customHeight="1" x14ac:dyDescent="0.15">
      <c r="DA507" s="117"/>
      <c r="DB507" s="104"/>
      <c r="DC507" s="104"/>
      <c r="DD507" s="104"/>
      <c r="DE507" s="104"/>
      <c r="DF507" s="104"/>
      <c r="DG507" s="104"/>
      <c r="DH507" s="104"/>
      <c r="DI507" s="104"/>
      <c r="DJ507" s="104"/>
      <c r="DK507" s="104"/>
      <c r="DL507" s="104"/>
      <c r="DM507" s="104"/>
      <c r="DN507" s="104"/>
      <c r="DO507" s="104"/>
      <c r="DP507" s="104"/>
      <c r="DQ507" s="104"/>
      <c r="DR507" s="104"/>
      <c r="DS507" s="104"/>
      <c r="DT507" s="104"/>
      <c r="DU507" s="104"/>
      <c r="DV507" s="104"/>
      <c r="DW507" s="104"/>
      <c r="DX507" s="104"/>
    </row>
    <row r="508" spans="105:128" ht="12.75" customHeight="1" x14ac:dyDescent="0.15">
      <c r="DA508" s="117"/>
      <c r="DB508" s="104"/>
      <c r="DC508" s="104"/>
      <c r="DD508" s="104"/>
      <c r="DE508" s="104"/>
      <c r="DF508" s="104"/>
      <c r="DG508" s="104"/>
      <c r="DH508" s="104"/>
      <c r="DI508" s="104"/>
      <c r="DJ508" s="104"/>
      <c r="DK508" s="104"/>
      <c r="DL508" s="104"/>
      <c r="DM508" s="104"/>
      <c r="DN508" s="104"/>
      <c r="DO508" s="104"/>
      <c r="DP508" s="104"/>
      <c r="DQ508" s="104"/>
      <c r="DR508" s="104"/>
      <c r="DS508" s="104"/>
      <c r="DT508" s="104"/>
      <c r="DU508" s="104"/>
      <c r="DV508" s="104"/>
      <c r="DW508" s="104"/>
      <c r="DX508" s="104"/>
    </row>
    <row r="509" spans="105:128" ht="12.75" customHeight="1" x14ac:dyDescent="0.15">
      <c r="DA509" s="117"/>
      <c r="DB509" s="104"/>
      <c r="DC509" s="104"/>
      <c r="DD509" s="104"/>
      <c r="DE509" s="104"/>
      <c r="DF509" s="104"/>
      <c r="DG509" s="104"/>
      <c r="DH509" s="104"/>
      <c r="DI509" s="104"/>
      <c r="DJ509" s="104"/>
      <c r="DK509" s="104"/>
      <c r="DL509" s="104"/>
      <c r="DM509" s="104"/>
      <c r="DN509" s="104"/>
      <c r="DO509" s="104"/>
      <c r="DP509" s="104"/>
      <c r="DQ509" s="104"/>
      <c r="DR509" s="104"/>
      <c r="DS509" s="104"/>
      <c r="DT509" s="104"/>
      <c r="DU509" s="104"/>
      <c r="DV509" s="104"/>
      <c r="DW509" s="104"/>
      <c r="DX509" s="104"/>
    </row>
    <row r="510" spans="105:128" ht="12.75" customHeight="1" x14ac:dyDescent="0.15">
      <c r="DA510" s="117"/>
      <c r="DB510" s="104"/>
      <c r="DC510" s="104"/>
      <c r="DD510" s="104"/>
      <c r="DE510" s="104"/>
      <c r="DF510" s="104"/>
      <c r="DG510" s="104"/>
      <c r="DH510" s="104"/>
      <c r="DI510" s="104"/>
      <c r="DJ510" s="104"/>
      <c r="DK510" s="104"/>
      <c r="DL510" s="104"/>
      <c r="DM510" s="104"/>
      <c r="DN510" s="104"/>
      <c r="DO510" s="104"/>
      <c r="DP510" s="104"/>
      <c r="DQ510" s="104"/>
      <c r="DR510" s="104"/>
      <c r="DS510" s="104"/>
      <c r="DT510" s="104"/>
      <c r="DU510" s="104"/>
      <c r="DV510" s="104"/>
      <c r="DW510" s="104"/>
      <c r="DX510" s="104"/>
    </row>
    <row r="511" spans="105:128" ht="12.75" customHeight="1" x14ac:dyDescent="0.15">
      <c r="DA511" s="117"/>
      <c r="DB511" s="104"/>
      <c r="DC511" s="104"/>
      <c r="DD511" s="104"/>
      <c r="DE511" s="104"/>
      <c r="DF511" s="104"/>
      <c r="DG511" s="104"/>
      <c r="DH511" s="104"/>
      <c r="DI511" s="104"/>
      <c r="DJ511" s="104"/>
      <c r="DK511" s="104"/>
      <c r="DL511" s="104"/>
      <c r="DM511" s="104"/>
      <c r="DN511" s="104"/>
      <c r="DO511" s="104"/>
      <c r="DP511" s="104"/>
      <c r="DQ511" s="104"/>
      <c r="DR511" s="104"/>
      <c r="DS511" s="104"/>
      <c r="DT511" s="104"/>
      <c r="DU511" s="104"/>
      <c r="DV511" s="104"/>
      <c r="DW511" s="104"/>
      <c r="DX511" s="104"/>
    </row>
    <row r="512" spans="105:128" ht="12.75" customHeight="1" x14ac:dyDescent="0.15">
      <c r="DA512" s="117"/>
      <c r="DB512" s="104"/>
      <c r="DC512" s="104"/>
      <c r="DD512" s="104"/>
      <c r="DE512" s="104"/>
      <c r="DF512" s="104"/>
      <c r="DG512" s="104"/>
      <c r="DH512" s="104"/>
      <c r="DI512" s="104"/>
      <c r="DJ512" s="104"/>
      <c r="DK512" s="104"/>
      <c r="DL512" s="104"/>
      <c r="DM512" s="104"/>
      <c r="DN512" s="104"/>
      <c r="DO512" s="104"/>
      <c r="DP512" s="104"/>
      <c r="DQ512" s="104"/>
      <c r="DR512" s="104"/>
      <c r="DS512" s="104"/>
      <c r="DT512" s="104"/>
      <c r="DU512" s="104"/>
      <c r="DV512" s="104"/>
      <c r="DW512" s="104"/>
      <c r="DX512" s="104"/>
    </row>
    <row r="513" spans="105:128" ht="12.75" customHeight="1" x14ac:dyDescent="0.15">
      <c r="DA513" s="117"/>
      <c r="DB513" s="104"/>
      <c r="DC513" s="104"/>
      <c r="DD513" s="104"/>
      <c r="DE513" s="104"/>
      <c r="DF513" s="104"/>
      <c r="DG513" s="104"/>
      <c r="DH513" s="104"/>
      <c r="DI513" s="104"/>
      <c r="DJ513" s="104"/>
      <c r="DK513" s="104"/>
      <c r="DL513" s="104"/>
      <c r="DM513" s="104"/>
      <c r="DN513" s="104"/>
      <c r="DO513" s="104"/>
      <c r="DP513" s="104"/>
      <c r="DQ513" s="104"/>
      <c r="DR513" s="104"/>
      <c r="DS513" s="104"/>
      <c r="DT513" s="104"/>
      <c r="DU513" s="104"/>
      <c r="DV513" s="104"/>
      <c r="DW513" s="104"/>
      <c r="DX513" s="104"/>
    </row>
    <row r="514" spans="105:128" ht="12.75" customHeight="1" x14ac:dyDescent="0.15">
      <c r="DA514" s="117"/>
      <c r="DB514" s="104"/>
      <c r="DC514" s="104"/>
      <c r="DD514" s="104"/>
      <c r="DE514" s="104"/>
      <c r="DF514" s="104"/>
      <c r="DG514" s="104"/>
      <c r="DH514" s="104"/>
      <c r="DI514" s="104"/>
      <c r="DJ514" s="104"/>
      <c r="DK514" s="104"/>
      <c r="DL514" s="104"/>
      <c r="DM514" s="104"/>
      <c r="DN514" s="104"/>
      <c r="DO514" s="104"/>
      <c r="DP514" s="104"/>
      <c r="DQ514" s="104"/>
      <c r="DR514" s="104"/>
      <c r="DS514" s="104"/>
      <c r="DT514" s="104"/>
      <c r="DU514" s="104"/>
      <c r="DV514" s="104"/>
      <c r="DW514" s="104"/>
      <c r="DX514" s="104"/>
    </row>
    <row r="515" spans="105:128" ht="12.75" customHeight="1" x14ac:dyDescent="0.15">
      <c r="DA515" s="117"/>
      <c r="DB515" s="104"/>
      <c r="DC515" s="104"/>
      <c r="DD515" s="104"/>
      <c r="DE515" s="104"/>
      <c r="DF515" s="104"/>
      <c r="DG515" s="104"/>
      <c r="DH515" s="104"/>
      <c r="DI515" s="104"/>
      <c r="DJ515" s="104"/>
      <c r="DK515" s="104"/>
      <c r="DL515" s="104"/>
      <c r="DM515" s="104"/>
      <c r="DN515" s="104"/>
      <c r="DO515" s="104"/>
      <c r="DP515" s="104"/>
      <c r="DQ515" s="104"/>
      <c r="DR515" s="104"/>
      <c r="DS515" s="104"/>
      <c r="DT515" s="104"/>
      <c r="DU515" s="104"/>
      <c r="DV515" s="104"/>
      <c r="DW515" s="104"/>
      <c r="DX515" s="104"/>
    </row>
    <row r="516" spans="105:128" ht="12.75" customHeight="1" x14ac:dyDescent="0.15">
      <c r="DA516" s="117"/>
      <c r="DB516" s="104"/>
      <c r="DC516" s="104"/>
      <c r="DD516" s="104"/>
      <c r="DE516" s="104"/>
      <c r="DF516" s="104"/>
      <c r="DG516" s="104"/>
      <c r="DH516" s="104"/>
      <c r="DI516" s="104"/>
      <c r="DJ516" s="104"/>
      <c r="DK516" s="104"/>
      <c r="DL516" s="104"/>
      <c r="DM516" s="104"/>
      <c r="DN516" s="104"/>
      <c r="DO516" s="104"/>
      <c r="DP516" s="104"/>
      <c r="DQ516" s="104"/>
      <c r="DR516" s="104"/>
      <c r="DS516" s="104"/>
      <c r="DT516" s="104"/>
      <c r="DU516" s="104"/>
      <c r="DV516" s="104"/>
      <c r="DW516" s="104"/>
      <c r="DX516" s="104"/>
    </row>
    <row r="517" spans="105:128" ht="12.75" customHeight="1" x14ac:dyDescent="0.15">
      <c r="DA517" s="117"/>
      <c r="DB517" s="104"/>
      <c r="DC517" s="104"/>
      <c r="DD517" s="104"/>
      <c r="DE517" s="104"/>
      <c r="DF517" s="104"/>
      <c r="DG517" s="104"/>
      <c r="DH517" s="104"/>
      <c r="DI517" s="104"/>
      <c r="DJ517" s="104"/>
      <c r="DK517" s="104"/>
      <c r="DL517" s="104"/>
      <c r="DM517" s="104"/>
      <c r="DN517" s="104"/>
      <c r="DO517" s="104"/>
      <c r="DP517" s="104"/>
      <c r="DQ517" s="104"/>
      <c r="DR517" s="104"/>
      <c r="DS517" s="104"/>
      <c r="DT517" s="104"/>
      <c r="DU517" s="104"/>
      <c r="DV517" s="104"/>
      <c r="DW517" s="104"/>
      <c r="DX517" s="104"/>
    </row>
    <row r="518" spans="105:128" ht="12.75" customHeight="1" x14ac:dyDescent="0.15">
      <c r="DA518" s="117"/>
      <c r="DB518" s="104"/>
      <c r="DC518" s="104"/>
      <c r="DD518" s="104"/>
      <c r="DE518" s="104"/>
      <c r="DF518" s="104"/>
      <c r="DG518" s="104"/>
      <c r="DH518" s="104"/>
      <c r="DI518" s="104"/>
      <c r="DJ518" s="104"/>
      <c r="DK518" s="104"/>
      <c r="DL518" s="104"/>
      <c r="DM518" s="104"/>
      <c r="DN518" s="104"/>
      <c r="DO518" s="104"/>
      <c r="DP518" s="104"/>
      <c r="DQ518" s="104"/>
      <c r="DR518" s="104"/>
      <c r="DS518" s="104"/>
      <c r="DT518" s="104"/>
      <c r="DU518" s="104"/>
      <c r="DV518" s="104"/>
      <c r="DW518" s="104"/>
      <c r="DX518" s="104"/>
    </row>
    <row r="519" spans="105:128" ht="12.75" customHeight="1" x14ac:dyDescent="0.15">
      <c r="DA519" s="117"/>
      <c r="DB519" s="104"/>
      <c r="DC519" s="104"/>
      <c r="DD519" s="104"/>
      <c r="DE519" s="104"/>
      <c r="DF519" s="104"/>
      <c r="DG519" s="104"/>
      <c r="DH519" s="104"/>
      <c r="DI519" s="104"/>
      <c r="DJ519" s="104"/>
      <c r="DK519" s="104"/>
      <c r="DL519" s="104"/>
      <c r="DM519" s="104"/>
      <c r="DN519" s="104"/>
      <c r="DO519" s="104"/>
      <c r="DP519" s="104"/>
      <c r="DQ519" s="104"/>
      <c r="DR519" s="104"/>
      <c r="DS519" s="104"/>
      <c r="DT519" s="104"/>
      <c r="DU519" s="104"/>
      <c r="DV519" s="104"/>
      <c r="DW519" s="104"/>
      <c r="DX519" s="104"/>
    </row>
    <row r="520" spans="105:128" ht="12.75" customHeight="1" x14ac:dyDescent="0.15">
      <c r="DA520" s="117"/>
      <c r="DB520" s="104"/>
      <c r="DC520" s="104"/>
      <c r="DD520" s="104"/>
      <c r="DE520" s="104"/>
      <c r="DF520" s="104"/>
      <c r="DG520" s="104"/>
      <c r="DH520" s="104"/>
      <c r="DI520" s="104"/>
      <c r="DJ520" s="104"/>
      <c r="DK520" s="104"/>
      <c r="DL520" s="104"/>
      <c r="DM520" s="104"/>
      <c r="DN520" s="104"/>
      <c r="DO520" s="104"/>
      <c r="DP520" s="104"/>
      <c r="DQ520" s="104"/>
      <c r="DR520" s="104"/>
      <c r="DS520" s="104"/>
      <c r="DT520" s="104"/>
      <c r="DU520" s="104"/>
      <c r="DV520" s="104"/>
      <c r="DW520" s="104"/>
      <c r="DX520" s="104"/>
    </row>
    <row r="521" spans="105:128" ht="12.75" customHeight="1" x14ac:dyDescent="0.15">
      <c r="DA521" s="117"/>
      <c r="DB521" s="104"/>
      <c r="DC521" s="104"/>
      <c r="DD521" s="104"/>
      <c r="DE521" s="104"/>
      <c r="DF521" s="104"/>
      <c r="DG521" s="104"/>
      <c r="DH521" s="104"/>
      <c r="DI521" s="104"/>
      <c r="DJ521" s="104"/>
      <c r="DK521" s="104"/>
      <c r="DL521" s="104"/>
      <c r="DM521" s="104"/>
      <c r="DN521" s="104"/>
      <c r="DO521" s="104"/>
      <c r="DP521" s="104"/>
      <c r="DQ521" s="104"/>
      <c r="DR521" s="104"/>
      <c r="DS521" s="104"/>
      <c r="DT521" s="104"/>
      <c r="DU521" s="104"/>
      <c r="DV521" s="104"/>
      <c r="DW521" s="104"/>
      <c r="DX521" s="104"/>
    </row>
    <row r="522" spans="105:128" ht="12.75" customHeight="1" x14ac:dyDescent="0.15">
      <c r="DA522" s="117"/>
      <c r="DB522" s="104"/>
      <c r="DC522" s="104"/>
      <c r="DD522" s="104"/>
      <c r="DE522" s="104"/>
      <c r="DF522" s="104"/>
      <c r="DG522" s="104"/>
      <c r="DH522" s="104"/>
      <c r="DI522" s="104"/>
      <c r="DJ522" s="104"/>
      <c r="DK522" s="104"/>
      <c r="DL522" s="104"/>
      <c r="DM522" s="104"/>
      <c r="DN522" s="104"/>
      <c r="DO522" s="104"/>
      <c r="DP522" s="104"/>
      <c r="DQ522" s="104"/>
      <c r="DR522" s="104"/>
      <c r="DS522" s="104"/>
      <c r="DT522" s="104"/>
      <c r="DU522" s="104"/>
      <c r="DV522" s="104"/>
      <c r="DW522" s="104"/>
      <c r="DX522" s="104"/>
    </row>
    <row r="523" spans="105:128" ht="12.75" customHeight="1" x14ac:dyDescent="0.15">
      <c r="DA523" s="117"/>
      <c r="DB523" s="104"/>
      <c r="DC523" s="104"/>
      <c r="DD523" s="104"/>
      <c r="DE523" s="104"/>
      <c r="DF523" s="104"/>
      <c r="DG523" s="104"/>
      <c r="DH523" s="104"/>
      <c r="DI523" s="104"/>
      <c r="DJ523" s="104"/>
      <c r="DK523" s="104"/>
      <c r="DL523" s="104"/>
      <c r="DM523" s="104"/>
      <c r="DN523" s="104"/>
      <c r="DO523" s="104"/>
      <c r="DP523" s="104"/>
      <c r="DQ523" s="104"/>
      <c r="DR523" s="104"/>
      <c r="DS523" s="104"/>
      <c r="DT523" s="104"/>
      <c r="DU523" s="104"/>
      <c r="DV523" s="104"/>
      <c r="DW523" s="104"/>
      <c r="DX523" s="104"/>
    </row>
    <row r="524" spans="105:128" ht="12.75" customHeight="1" x14ac:dyDescent="0.15">
      <c r="DA524" s="117"/>
      <c r="DB524" s="104"/>
      <c r="DC524" s="104"/>
      <c r="DD524" s="104"/>
      <c r="DE524" s="104"/>
      <c r="DF524" s="104"/>
      <c r="DG524" s="104"/>
      <c r="DH524" s="104"/>
      <c r="DI524" s="104"/>
      <c r="DJ524" s="104"/>
      <c r="DK524" s="104"/>
      <c r="DL524" s="104"/>
      <c r="DM524" s="104"/>
      <c r="DN524" s="104"/>
      <c r="DO524" s="104"/>
      <c r="DP524" s="104"/>
      <c r="DQ524" s="104"/>
      <c r="DR524" s="104"/>
      <c r="DS524" s="104"/>
      <c r="DT524" s="104"/>
      <c r="DU524" s="104"/>
      <c r="DV524" s="104"/>
      <c r="DW524" s="104"/>
      <c r="DX524" s="104"/>
    </row>
    <row r="525" spans="105:128" ht="12.75" customHeight="1" x14ac:dyDescent="0.15">
      <c r="DA525" s="117"/>
      <c r="DB525" s="104"/>
      <c r="DC525" s="104"/>
      <c r="DD525" s="104"/>
      <c r="DE525" s="104"/>
      <c r="DF525" s="104"/>
      <c r="DG525" s="104"/>
      <c r="DH525" s="104"/>
      <c r="DI525" s="104"/>
      <c r="DJ525" s="104"/>
      <c r="DK525" s="104"/>
      <c r="DL525" s="104"/>
      <c r="DM525" s="104"/>
      <c r="DN525" s="104"/>
      <c r="DO525" s="104"/>
      <c r="DP525" s="104"/>
      <c r="DQ525" s="104"/>
      <c r="DR525" s="104"/>
      <c r="DS525" s="104"/>
      <c r="DT525" s="104"/>
      <c r="DU525" s="104"/>
      <c r="DV525" s="104"/>
      <c r="DW525" s="104"/>
      <c r="DX525" s="104"/>
    </row>
    <row r="526" spans="105:128" ht="12.75" customHeight="1" x14ac:dyDescent="0.15">
      <c r="DA526" s="117"/>
      <c r="DB526" s="104"/>
      <c r="DC526" s="104"/>
      <c r="DD526" s="104"/>
      <c r="DE526" s="104"/>
      <c r="DF526" s="104"/>
      <c r="DG526" s="104"/>
      <c r="DH526" s="104"/>
      <c r="DI526" s="104"/>
      <c r="DJ526" s="104"/>
      <c r="DK526" s="104"/>
      <c r="DL526" s="104"/>
      <c r="DM526" s="104"/>
      <c r="DN526" s="104"/>
      <c r="DO526" s="104"/>
      <c r="DP526" s="104"/>
      <c r="DQ526" s="104"/>
      <c r="DR526" s="104"/>
      <c r="DS526" s="104"/>
      <c r="DT526" s="104"/>
      <c r="DU526" s="104"/>
      <c r="DV526" s="104"/>
      <c r="DW526" s="104"/>
      <c r="DX526" s="104"/>
    </row>
    <row r="527" spans="105:128" ht="12.75" customHeight="1" x14ac:dyDescent="0.15">
      <c r="DA527" s="117"/>
      <c r="DB527" s="104"/>
      <c r="DC527" s="104"/>
      <c r="DD527" s="104"/>
      <c r="DE527" s="104"/>
      <c r="DF527" s="104"/>
      <c r="DG527" s="104"/>
      <c r="DH527" s="104"/>
      <c r="DI527" s="104"/>
      <c r="DJ527" s="104"/>
      <c r="DK527" s="104"/>
      <c r="DL527" s="104"/>
      <c r="DM527" s="104"/>
      <c r="DN527" s="104"/>
      <c r="DO527" s="104"/>
      <c r="DP527" s="104"/>
      <c r="DQ527" s="104"/>
      <c r="DR527" s="104"/>
      <c r="DS527" s="104"/>
      <c r="DT527" s="104"/>
      <c r="DU527" s="104"/>
      <c r="DV527" s="104"/>
      <c r="DW527" s="104"/>
      <c r="DX527" s="104"/>
    </row>
    <row r="528" spans="105:128" ht="12.75" customHeight="1" x14ac:dyDescent="0.15">
      <c r="DA528" s="117"/>
      <c r="DB528" s="104"/>
      <c r="DC528" s="104"/>
      <c r="DD528" s="104"/>
      <c r="DE528" s="104"/>
      <c r="DF528" s="104"/>
      <c r="DG528" s="104"/>
      <c r="DH528" s="104"/>
      <c r="DI528" s="104"/>
      <c r="DJ528" s="104"/>
      <c r="DK528" s="104"/>
      <c r="DL528" s="104"/>
      <c r="DM528" s="104"/>
      <c r="DN528" s="104"/>
      <c r="DO528" s="104"/>
      <c r="DP528" s="104"/>
      <c r="DQ528" s="104"/>
      <c r="DR528" s="104"/>
      <c r="DS528" s="104"/>
      <c r="DT528" s="104"/>
      <c r="DU528" s="104"/>
      <c r="DV528" s="104"/>
      <c r="DW528" s="104"/>
      <c r="DX528" s="104"/>
    </row>
    <row r="529" spans="105:128" ht="12.75" customHeight="1" x14ac:dyDescent="0.15">
      <c r="DA529" s="117"/>
      <c r="DB529" s="104"/>
      <c r="DC529" s="104"/>
      <c r="DD529" s="104"/>
      <c r="DE529" s="104"/>
      <c r="DF529" s="104"/>
      <c r="DG529" s="104"/>
      <c r="DH529" s="104"/>
      <c r="DI529" s="104"/>
      <c r="DJ529" s="104"/>
      <c r="DK529" s="104"/>
      <c r="DL529" s="104"/>
      <c r="DM529" s="104"/>
      <c r="DN529" s="104"/>
      <c r="DO529" s="104"/>
      <c r="DP529" s="104"/>
      <c r="DQ529" s="104"/>
      <c r="DR529" s="104"/>
      <c r="DS529" s="104"/>
      <c r="DT529" s="104"/>
      <c r="DU529" s="104"/>
      <c r="DV529" s="104"/>
      <c r="DW529" s="104"/>
      <c r="DX529" s="104"/>
    </row>
    <row r="530" spans="105:128" ht="12.75" customHeight="1" x14ac:dyDescent="0.15">
      <c r="DA530" s="117"/>
      <c r="DB530" s="104"/>
      <c r="DC530" s="104"/>
      <c r="DD530" s="104"/>
      <c r="DE530" s="104"/>
      <c r="DF530" s="104"/>
      <c r="DG530" s="104"/>
      <c r="DH530" s="104"/>
      <c r="DI530" s="104"/>
      <c r="DJ530" s="104"/>
      <c r="DK530" s="104"/>
      <c r="DL530" s="104"/>
      <c r="DM530" s="104"/>
      <c r="DN530" s="104"/>
      <c r="DO530" s="104"/>
      <c r="DP530" s="104"/>
      <c r="DQ530" s="104"/>
      <c r="DR530" s="104"/>
      <c r="DS530" s="104"/>
      <c r="DT530" s="104"/>
      <c r="DU530" s="104"/>
      <c r="DV530" s="104"/>
      <c r="DW530" s="104"/>
      <c r="DX530" s="104"/>
    </row>
    <row r="531" spans="105:128" ht="12.75" customHeight="1" x14ac:dyDescent="0.15">
      <c r="DA531" s="117"/>
      <c r="DB531" s="104"/>
      <c r="DC531" s="104"/>
      <c r="DD531" s="104"/>
      <c r="DE531" s="104"/>
      <c r="DF531" s="104"/>
      <c r="DG531" s="104"/>
      <c r="DH531" s="104"/>
      <c r="DI531" s="104"/>
      <c r="DJ531" s="104"/>
      <c r="DK531" s="104"/>
      <c r="DL531" s="104"/>
      <c r="DM531" s="104"/>
      <c r="DN531" s="104"/>
      <c r="DO531" s="104"/>
      <c r="DP531" s="104"/>
      <c r="DQ531" s="104"/>
      <c r="DR531" s="104"/>
      <c r="DS531" s="104"/>
      <c r="DT531" s="104"/>
      <c r="DU531" s="104"/>
      <c r="DV531" s="104"/>
      <c r="DW531" s="104"/>
      <c r="DX531" s="104"/>
    </row>
    <row r="532" spans="105:128" ht="12.75" customHeight="1" x14ac:dyDescent="0.15">
      <c r="DA532" s="117"/>
      <c r="DB532" s="104"/>
      <c r="DC532" s="104"/>
      <c r="DD532" s="104"/>
      <c r="DE532" s="104"/>
      <c r="DF532" s="104"/>
      <c r="DG532" s="104"/>
      <c r="DH532" s="104"/>
      <c r="DI532" s="104"/>
      <c r="DJ532" s="104"/>
      <c r="DK532" s="104"/>
      <c r="DL532" s="104"/>
      <c r="DM532" s="104"/>
      <c r="DN532" s="104"/>
      <c r="DO532" s="104"/>
      <c r="DP532" s="104"/>
      <c r="DQ532" s="104"/>
      <c r="DR532" s="104"/>
      <c r="DS532" s="104"/>
      <c r="DT532" s="104"/>
      <c r="DU532" s="104"/>
      <c r="DV532" s="104"/>
      <c r="DW532" s="104"/>
      <c r="DX532" s="104"/>
    </row>
    <row r="533" spans="105:128" ht="12.75" customHeight="1" x14ac:dyDescent="0.15">
      <c r="DA533" s="117"/>
      <c r="DB533" s="104"/>
      <c r="DC533" s="104"/>
      <c r="DD533" s="104"/>
      <c r="DE533" s="104"/>
      <c r="DF533" s="104"/>
      <c r="DG533" s="104"/>
      <c r="DH533" s="104"/>
      <c r="DI533" s="104"/>
      <c r="DJ533" s="104"/>
      <c r="DK533" s="104"/>
      <c r="DL533" s="104"/>
      <c r="DM533" s="104"/>
      <c r="DN533" s="104"/>
      <c r="DO533" s="104"/>
      <c r="DP533" s="104"/>
      <c r="DQ533" s="104"/>
      <c r="DR533" s="104"/>
      <c r="DS533" s="104"/>
      <c r="DT533" s="104"/>
      <c r="DU533" s="104"/>
      <c r="DV533" s="104"/>
      <c r="DW533" s="104"/>
      <c r="DX533" s="104"/>
    </row>
    <row r="534" spans="105:128" ht="12.75" customHeight="1" x14ac:dyDescent="0.15">
      <c r="DA534" s="117"/>
      <c r="DB534" s="104"/>
      <c r="DC534" s="104"/>
      <c r="DD534" s="104"/>
      <c r="DE534" s="104"/>
      <c r="DF534" s="104"/>
      <c r="DG534" s="104"/>
      <c r="DH534" s="104"/>
      <c r="DI534" s="104"/>
      <c r="DJ534" s="104"/>
      <c r="DK534" s="104"/>
      <c r="DL534" s="104"/>
      <c r="DM534" s="104"/>
      <c r="DN534" s="104"/>
      <c r="DO534" s="104"/>
      <c r="DP534" s="104"/>
      <c r="DQ534" s="104"/>
      <c r="DR534" s="104"/>
      <c r="DS534" s="104"/>
      <c r="DT534" s="104"/>
      <c r="DU534" s="104"/>
      <c r="DV534" s="104"/>
      <c r="DW534" s="104"/>
      <c r="DX534" s="104"/>
    </row>
    <row r="535" spans="105:128" ht="12.75" customHeight="1" x14ac:dyDescent="0.15">
      <c r="DA535" s="117"/>
      <c r="DB535" s="104"/>
      <c r="DC535" s="104"/>
      <c r="DD535" s="104"/>
      <c r="DE535" s="104"/>
      <c r="DF535" s="104"/>
      <c r="DG535" s="104"/>
      <c r="DH535" s="104"/>
      <c r="DI535" s="104"/>
      <c r="DJ535" s="104"/>
      <c r="DK535" s="104"/>
      <c r="DL535" s="104"/>
      <c r="DM535" s="104"/>
      <c r="DN535" s="104"/>
      <c r="DO535" s="104"/>
      <c r="DP535" s="104"/>
      <c r="DQ535" s="104"/>
      <c r="DR535" s="104"/>
      <c r="DS535" s="104"/>
      <c r="DT535" s="104"/>
      <c r="DU535" s="104"/>
      <c r="DV535" s="104"/>
      <c r="DW535" s="104"/>
      <c r="DX535" s="104"/>
    </row>
    <row r="536" spans="105:128" ht="12.75" customHeight="1" x14ac:dyDescent="0.15">
      <c r="DA536" s="117"/>
      <c r="DB536" s="104"/>
      <c r="DC536" s="104"/>
      <c r="DD536" s="104"/>
      <c r="DE536" s="104"/>
      <c r="DF536" s="104"/>
      <c r="DG536" s="104"/>
      <c r="DH536" s="104"/>
      <c r="DI536" s="104"/>
      <c r="DJ536" s="104"/>
      <c r="DK536" s="104"/>
      <c r="DL536" s="104"/>
      <c r="DM536" s="104"/>
      <c r="DN536" s="104"/>
      <c r="DO536" s="104"/>
      <c r="DP536" s="104"/>
      <c r="DQ536" s="104"/>
      <c r="DR536" s="104"/>
      <c r="DS536" s="104"/>
      <c r="DT536" s="104"/>
      <c r="DU536" s="104"/>
      <c r="DV536" s="104"/>
      <c r="DW536" s="104"/>
      <c r="DX536" s="104"/>
    </row>
    <row r="537" spans="105:128" ht="12.75" customHeight="1" x14ac:dyDescent="0.15">
      <c r="DA537" s="117"/>
      <c r="DB537" s="104"/>
      <c r="DC537" s="104"/>
      <c r="DD537" s="104"/>
      <c r="DE537" s="104"/>
      <c r="DF537" s="104"/>
      <c r="DG537" s="104"/>
      <c r="DH537" s="104"/>
      <c r="DI537" s="104"/>
      <c r="DJ537" s="104"/>
      <c r="DK537" s="104"/>
      <c r="DL537" s="104"/>
      <c r="DM537" s="104"/>
      <c r="DN537" s="104"/>
      <c r="DO537" s="104"/>
      <c r="DP537" s="104"/>
      <c r="DQ537" s="104"/>
      <c r="DR537" s="104"/>
      <c r="DS537" s="104"/>
      <c r="DT537" s="104"/>
      <c r="DU537" s="104"/>
      <c r="DV537" s="104"/>
      <c r="DW537" s="104"/>
      <c r="DX537" s="104"/>
    </row>
    <row r="538" spans="105:128" ht="12.75" customHeight="1" x14ac:dyDescent="0.15">
      <c r="DA538" s="117"/>
      <c r="DB538" s="104"/>
      <c r="DC538" s="104"/>
      <c r="DD538" s="104"/>
      <c r="DE538" s="104"/>
      <c r="DF538" s="104"/>
      <c r="DG538" s="104"/>
      <c r="DH538" s="104"/>
      <c r="DI538" s="104"/>
      <c r="DJ538" s="104"/>
      <c r="DK538" s="104"/>
      <c r="DL538" s="104"/>
      <c r="DM538" s="104"/>
      <c r="DN538" s="104"/>
      <c r="DO538" s="104"/>
      <c r="DP538" s="104"/>
      <c r="DQ538" s="104"/>
      <c r="DR538" s="104"/>
      <c r="DS538" s="104"/>
      <c r="DT538" s="104"/>
      <c r="DU538" s="104"/>
      <c r="DV538" s="104"/>
      <c r="DW538" s="104"/>
      <c r="DX538" s="104"/>
    </row>
    <row r="539" spans="105:128" ht="12.75" customHeight="1" x14ac:dyDescent="0.15">
      <c r="DA539" s="117"/>
      <c r="DB539" s="104"/>
      <c r="DC539" s="104"/>
      <c r="DD539" s="104"/>
      <c r="DE539" s="104"/>
      <c r="DF539" s="104"/>
      <c r="DG539" s="104"/>
      <c r="DH539" s="104"/>
      <c r="DI539" s="104"/>
      <c r="DJ539" s="104"/>
      <c r="DK539" s="104"/>
      <c r="DL539" s="104"/>
      <c r="DM539" s="104"/>
      <c r="DN539" s="104"/>
      <c r="DO539" s="104"/>
      <c r="DP539" s="104"/>
      <c r="DQ539" s="104"/>
      <c r="DR539" s="104"/>
      <c r="DS539" s="104"/>
      <c r="DT539" s="104"/>
      <c r="DU539" s="104"/>
      <c r="DV539" s="104"/>
      <c r="DW539" s="104"/>
      <c r="DX539" s="104"/>
    </row>
    <row r="540" spans="105:128" ht="12.75" customHeight="1" x14ac:dyDescent="0.15">
      <c r="DA540" s="117"/>
      <c r="DB540" s="104"/>
      <c r="DC540" s="104"/>
      <c r="DD540" s="104"/>
      <c r="DE540" s="104"/>
      <c r="DF540" s="104"/>
      <c r="DG540" s="104"/>
      <c r="DH540" s="104"/>
      <c r="DI540" s="104"/>
      <c r="DJ540" s="104"/>
      <c r="DK540" s="104"/>
      <c r="DL540" s="104"/>
      <c r="DM540" s="104"/>
      <c r="DN540" s="104"/>
      <c r="DO540" s="104"/>
      <c r="DP540" s="104"/>
      <c r="DQ540" s="104"/>
      <c r="DR540" s="104"/>
      <c r="DS540" s="104"/>
      <c r="DT540" s="104"/>
      <c r="DU540" s="104"/>
      <c r="DV540" s="104"/>
      <c r="DW540" s="104"/>
      <c r="DX540" s="104"/>
    </row>
    <row r="541" spans="105:128" ht="12.75" customHeight="1" x14ac:dyDescent="0.15">
      <c r="DA541" s="117"/>
      <c r="DB541" s="104"/>
      <c r="DC541" s="104"/>
      <c r="DD541" s="104"/>
      <c r="DE541" s="104"/>
      <c r="DF541" s="104"/>
      <c r="DG541" s="104"/>
      <c r="DH541" s="104"/>
      <c r="DI541" s="104"/>
      <c r="DJ541" s="104"/>
      <c r="DK541" s="104"/>
      <c r="DL541" s="104"/>
      <c r="DM541" s="104"/>
      <c r="DN541" s="104"/>
      <c r="DO541" s="104"/>
      <c r="DP541" s="104"/>
      <c r="DQ541" s="104"/>
      <c r="DR541" s="104"/>
      <c r="DS541" s="104"/>
      <c r="DT541" s="104"/>
      <c r="DU541" s="104"/>
      <c r="DV541" s="104"/>
      <c r="DW541" s="104"/>
      <c r="DX541" s="104"/>
    </row>
    <row r="542" spans="105:128" ht="12.75" customHeight="1" x14ac:dyDescent="0.15">
      <c r="DA542" s="117"/>
      <c r="DB542" s="104"/>
      <c r="DC542" s="104"/>
      <c r="DD542" s="104"/>
      <c r="DE542" s="104"/>
      <c r="DF542" s="104"/>
      <c r="DG542" s="104"/>
      <c r="DH542" s="104"/>
      <c r="DI542" s="104"/>
      <c r="DJ542" s="104"/>
      <c r="DK542" s="104"/>
      <c r="DL542" s="104"/>
      <c r="DM542" s="104"/>
      <c r="DN542" s="104"/>
      <c r="DO542" s="104"/>
      <c r="DP542" s="104"/>
      <c r="DQ542" s="104"/>
      <c r="DR542" s="104"/>
      <c r="DS542" s="104"/>
      <c r="DT542" s="104"/>
      <c r="DU542" s="104"/>
      <c r="DV542" s="104"/>
      <c r="DW542" s="104"/>
      <c r="DX542" s="104"/>
    </row>
    <row r="543" spans="105:128" ht="12.75" customHeight="1" x14ac:dyDescent="0.15">
      <c r="DA543" s="117"/>
      <c r="DB543" s="104"/>
      <c r="DC543" s="104"/>
      <c r="DD543" s="104"/>
      <c r="DE543" s="104"/>
      <c r="DF543" s="104"/>
      <c r="DG543" s="104"/>
      <c r="DH543" s="104"/>
      <c r="DI543" s="104"/>
      <c r="DJ543" s="104"/>
      <c r="DK543" s="104"/>
      <c r="DL543" s="104"/>
      <c r="DM543" s="104"/>
      <c r="DN543" s="104"/>
      <c r="DO543" s="104"/>
      <c r="DP543" s="104"/>
      <c r="DQ543" s="104"/>
      <c r="DR543" s="104"/>
      <c r="DS543" s="104"/>
      <c r="DT543" s="104"/>
      <c r="DU543" s="104"/>
      <c r="DV543" s="104"/>
      <c r="DW543" s="104"/>
      <c r="DX543" s="104"/>
    </row>
    <row r="544" spans="105:128" ht="12.75" customHeight="1" x14ac:dyDescent="0.15">
      <c r="DA544" s="117"/>
      <c r="DB544" s="104"/>
      <c r="DC544" s="104"/>
      <c r="DD544" s="104"/>
      <c r="DE544" s="104"/>
      <c r="DF544" s="104"/>
      <c r="DG544" s="104"/>
      <c r="DH544" s="104"/>
      <c r="DI544" s="104"/>
      <c r="DJ544" s="104"/>
      <c r="DK544" s="104"/>
      <c r="DL544" s="104"/>
      <c r="DM544" s="104"/>
      <c r="DN544" s="104"/>
      <c r="DO544" s="104"/>
      <c r="DP544" s="104"/>
      <c r="DQ544" s="104"/>
      <c r="DR544" s="104"/>
      <c r="DS544" s="104"/>
      <c r="DT544" s="104"/>
      <c r="DU544" s="104"/>
      <c r="DV544" s="104"/>
      <c r="DW544" s="104"/>
      <c r="DX544" s="104"/>
    </row>
    <row r="545" spans="105:128" ht="12.75" customHeight="1" x14ac:dyDescent="0.15">
      <c r="DA545" s="117"/>
      <c r="DB545" s="104"/>
      <c r="DC545" s="104"/>
      <c r="DD545" s="104"/>
      <c r="DE545" s="104"/>
      <c r="DF545" s="104"/>
      <c r="DG545" s="104"/>
      <c r="DH545" s="104"/>
      <c r="DI545" s="104"/>
      <c r="DJ545" s="104"/>
      <c r="DK545" s="104"/>
      <c r="DL545" s="104"/>
      <c r="DM545" s="104"/>
      <c r="DN545" s="104"/>
      <c r="DO545" s="104"/>
      <c r="DP545" s="104"/>
      <c r="DQ545" s="104"/>
      <c r="DR545" s="104"/>
      <c r="DS545" s="104"/>
      <c r="DT545" s="104"/>
      <c r="DU545" s="104"/>
      <c r="DV545" s="104"/>
      <c r="DW545" s="104"/>
      <c r="DX545" s="104"/>
    </row>
    <row r="546" spans="105:128" ht="12.75" customHeight="1" x14ac:dyDescent="0.15">
      <c r="DA546" s="117"/>
      <c r="DB546" s="104"/>
      <c r="DC546" s="104"/>
      <c r="DD546" s="104"/>
      <c r="DE546" s="104"/>
      <c r="DF546" s="104"/>
      <c r="DG546" s="104"/>
      <c r="DH546" s="104"/>
      <c r="DI546" s="104"/>
      <c r="DJ546" s="104"/>
      <c r="DK546" s="104"/>
      <c r="DL546" s="104"/>
      <c r="DM546" s="104"/>
      <c r="DN546" s="104"/>
      <c r="DO546" s="104"/>
      <c r="DP546" s="104"/>
      <c r="DQ546" s="104"/>
      <c r="DR546" s="104"/>
      <c r="DS546" s="104"/>
      <c r="DT546" s="104"/>
      <c r="DU546" s="104"/>
      <c r="DV546" s="104"/>
      <c r="DW546" s="104"/>
      <c r="DX546" s="104"/>
    </row>
    <row r="547" spans="105:128" ht="12.75" customHeight="1" x14ac:dyDescent="0.15">
      <c r="DA547" s="117"/>
      <c r="DB547" s="104"/>
      <c r="DC547" s="104"/>
      <c r="DD547" s="104"/>
      <c r="DE547" s="104"/>
      <c r="DF547" s="104"/>
      <c r="DG547" s="104"/>
      <c r="DH547" s="104"/>
      <c r="DI547" s="104"/>
      <c r="DJ547" s="104"/>
      <c r="DK547" s="104"/>
      <c r="DL547" s="104"/>
      <c r="DM547" s="104"/>
      <c r="DN547" s="104"/>
      <c r="DO547" s="104"/>
      <c r="DP547" s="104"/>
      <c r="DQ547" s="104"/>
      <c r="DR547" s="104"/>
      <c r="DS547" s="104"/>
      <c r="DT547" s="104"/>
      <c r="DU547" s="104"/>
      <c r="DV547" s="104"/>
      <c r="DW547" s="104"/>
      <c r="DX547" s="104"/>
    </row>
    <row r="548" spans="105:128" ht="12.75" customHeight="1" x14ac:dyDescent="0.15">
      <c r="DA548" s="117"/>
      <c r="DB548" s="104"/>
      <c r="DC548" s="104"/>
      <c r="DD548" s="104"/>
      <c r="DE548" s="104"/>
      <c r="DF548" s="104"/>
      <c r="DG548" s="104"/>
      <c r="DH548" s="104"/>
      <c r="DI548" s="104"/>
      <c r="DJ548" s="104"/>
      <c r="DK548" s="104"/>
      <c r="DL548" s="104"/>
      <c r="DM548" s="104"/>
      <c r="DN548" s="104"/>
      <c r="DO548" s="104"/>
      <c r="DP548" s="104"/>
      <c r="DQ548" s="104"/>
      <c r="DR548" s="104"/>
      <c r="DS548" s="104"/>
      <c r="DT548" s="104"/>
      <c r="DU548" s="104"/>
      <c r="DV548" s="104"/>
      <c r="DW548" s="104"/>
      <c r="DX548" s="104"/>
    </row>
    <row r="549" spans="105:128" ht="12.75" customHeight="1" x14ac:dyDescent="0.15">
      <c r="DA549" s="117"/>
      <c r="DB549" s="104"/>
      <c r="DC549" s="104"/>
      <c r="DD549" s="104"/>
      <c r="DE549" s="104"/>
      <c r="DF549" s="104"/>
      <c r="DG549" s="104"/>
      <c r="DH549" s="104"/>
      <c r="DI549" s="104"/>
      <c r="DJ549" s="104"/>
      <c r="DK549" s="104"/>
      <c r="DL549" s="104"/>
      <c r="DM549" s="104"/>
      <c r="DN549" s="104"/>
      <c r="DO549" s="104"/>
      <c r="DP549" s="104"/>
      <c r="DQ549" s="104"/>
      <c r="DR549" s="104"/>
      <c r="DS549" s="104"/>
      <c r="DT549" s="104"/>
      <c r="DU549" s="104"/>
      <c r="DV549" s="104"/>
      <c r="DW549" s="104"/>
      <c r="DX549" s="104"/>
    </row>
    <row r="550" spans="105:128" ht="12.75" customHeight="1" x14ac:dyDescent="0.15">
      <c r="DA550" s="117"/>
      <c r="DB550" s="104"/>
      <c r="DC550" s="104"/>
      <c r="DD550" s="104"/>
      <c r="DE550" s="104"/>
      <c r="DF550" s="104"/>
      <c r="DG550" s="104"/>
      <c r="DH550" s="104"/>
      <c r="DI550" s="104"/>
      <c r="DJ550" s="104"/>
      <c r="DK550" s="104"/>
      <c r="DL550" s="104"/>
      <c r="DM550" s="104"/>
      <c r="DN550" s="104"/>
      <c r="DO550" s="104"/>
      <c r="DP550" s="104"/>
      <c r="DQ550" s="104"/>
      <c r="DR550" s="104"/>
      <c r="DS550" s="104"/>
      <c r="DT550" s="104"/>
      <c r="DU550" s="104"/>
      <c r="DV550" s="104"/>
      <c r="DW550" s="104"/>
      <c r="DX550" s="104"/>
    </row>
    <row r="551" spans="105:128" ht="12.75" customHeight="1" x14ac:dyDescent="0.15">
      <c r="DA551" s="117"/>
      <c r="DB551" s="104"/>
      <c r="DC551" s="104"/>
      <c r="DD551" s="104"/>
      <c r="DE551" s="104"/>
      <c r="DF551" s="104"/>
      <c r="DG551" s="104"/>
      <c r="DH551" s="104"/>
      <c r="DI551" s="104"/>
      <c r="DJ551" s="104"/>
      <c r="DK551" s="104"/>
      <c r="DL551" s="104"/>
      <c r="DM551" s="104"/>
      <c r="DN551" s="104"/>
      <c r="DO551" s="104"/>
      <c r="DP551" s="104"/>
      <c r="DQ551" s="104"/>
      <c r="DR551" s="104"/>
      <c r="DS551" s="104"/>
      <c r="DT551" s="104"/>
      <c r="DU551" s="104"/>
      <c r="DV551" s="104"/>
      <c r="DW551" s="104"/>
      <c r="DX551" s="104"/>
    </row>
    <row r="552" spans="105:128" ht="12.75" customHeight="1" x14ac:dyDescent="0.15">
      <c r="DA552" s="117"/>
      <c r="DB552" s="104"/>
      <c r="DC552" s="104"/>
      <c r="DD552" s="104"/>
      <c r="DE552" s="104"/>
      <c r="DF552" s="104"/>
      <c r="DG552" s="104"/>
      <c r="DH552" s="104"/>
      <c r="DI552" s="104"/>
      <c r="DJ552" s="104"/>
      <c r="DK552" s="104"/>
      <c r="DL552" s="104"/>
      <c r="DM552" s="104"/>
      <c r="DN552" s="104"/>
      <c r="DO552" s="104"/>
      <c r="DP552" s="104"/>
      <c r="DQ552" s="104"/>
      <c r="DR552" s="104"/>
      <c r="DS552" s="104"/>
      <c r="DT552" s="104"/>
      <c r="DU552" s="104"/>
      <c r="DV552" s="104"/>
      <c r="DW552" s="104"/>
      <c r="DX552" s="104"/>
    </row>
    <row r="553" spans="105:128" ht="12.75" customHeight="1" x14ac:dyDescent="0.15">
      <c r="DA553" s="117"/>
      <c r="DB553" s="104"/>
      <c r="DC553" s="104"/>
      <c r="DD553" s="104"/>
      <c r="DE553" s="104"/>
      <c r="DF553" s="104"/>
      <c r="DG553" s="104"/>
      <c r="DH553" s="104"/>
      <c r="DI553" s="104"/>
      <c r="DJ553" s="104"/>
      <c r="DK553" s="104"/>
      <c r="DL553" s="104"/>
      <c r="DM553" s="104"/>
      <c r="DN553" s="104"/>
      <c r="DO553" s="104"/>
      <c r="DP553" s="104"/>
      <c r="DQ553" s="104"/>
      <c r="DR553" s="104"/>
      <c r="DS553" s="104"/>
      <c r="DT553" s="104"/>
      <c r="DU553" s="104"/>
      <c r="DV553" s="104"/>
      <c r="DW553" s="104"/>
      <c r="DX553" s="104"/>
    </row>
    <row r="554" spans="105:128" ht="12.75" customHeight="1" x14ac:dyDescent="0.15">
      <c r="DA554" s="117"/>
      <c r="DB554" s="104"/>
      <c r="DC554" s="104"/>
      <c r="DD554" s="104"/>
      <c r="DE554" s="104"/>
      <c r="DF554" s="104"/>
      <c r="DG554" s="104"/>
      <c r="DH554" s="104"/>
      <c r="DI554" s="104"/>
      <c r="DJ554" s="104"/>
      <c r="DK554" s="104"/>
      <c r="DL554" s="104"/>
      <c r="DM554" s="104"/>
      <c r="DN554" s="104"/>
      <c r="DO554" s="104"/>
      <c r="DP554" s="104"/>
      <c r="DQ554" s="104"/>
      <c r="DR554" s="104"/>
      <c r="DS554" s="104"/>
      <c r="DT554" s="104"/>
      <c r="DU554" s="104"/>
      <c r="DV554" s="104"/>
      <c r="DW554" s="104"/>
      <c r="DX554" s="104"/>
    </row>
    <row r="555" spans="105:128" ht="12.75" customHeight="1" x14ac:dyDescent="0.15">
      <c r="DA555" s="117"/>
      <c r="DB555" s="104"/>
      <c r="DC555" s="104"/>
      <c r="DD555" s="104"/>
      <c r="DE555" s="104"/>
      <c r="DF555" s="104"/>
      <c r="DG555" s="104"/>
      <c r="DH555" s="104"/>
      <c r="DI555" s="104"/>
      <c r="DJ555" s="104"/>
      <c r="DK555" s="104"/>
      <c r="DL555" s="104"/>
      <c r="DM555" s="104"/>
      <c r="DN555" s="104"/>
      <c r="DO555" s="104"/>
      <c r="DP555" s="104"/>
      <c r="DQ555" s="104"/>
      <c r="DR555" s="104"/>
      <c r="DS555" s="104"/>
      <c r="DT555" s="104"/>
      <c r="DU555" s="104"/>
      <c r="DV555" s="104"/>
      <c r="DW555" s="104"/>
      <c r="DX555" s="104"/>
    </row>
    <row r="556" spans="105:128" ht="12.75" customHeight="1" x14ac:dyDescent="0.15">
      <c r="DA556" s="117"/>
      <c r="DB556" s="104"/>
      <c r="DC556" s="104"/>
      <c r="DD556" s="104"/>
      <c r="DE556" s="104"/>
      <c r="DF556" s="104"/>
      <c r="DG556" s="104"/>
      <c r="DH556" s="104"/>
      <c r="DI556" s="104"/>
      <c r="DJ556" s="104"/>
      <c r="DK556" s="104"/>
      <c r="DL556" s="104"/>
      <c r="DM556" s="104"/>
      <c r="DN556" s="104"/>
      <c r="DO556" s="104"/>
      <c r="DP556" s="104"/>
      <c r="DQ556" s="104"/>
      <c r="DR556" s="104"/>
      <c r="DS556" s="104"/>
      <c r="DT556" s="104"/>
      <c r="DU556" s="104"/>
      <c r="DV556" s="104"/>
      <c r="DW556" s="104"/>
      <c r="DX556" s="104"/>
    </row>
    <row r="557" spans="105:128" ht="12.75" customHeight="1" x14ac:dyDescent="0.15">
      <c r="DA557" s="117"/>
      <c r="DB557" s="104"/>
      <c r="DC557" s="104"/>
      <c r="DD557" s="104"/>
      <c r="DE557" s="104"/>
      <c r="DF557" s="104"/>
      <c r="DG557" s="104"/>
      <c r="DH557" s="104"/>
      <c r="DI557" s="104"/>
      <c r="DJ557" s="104"/>
      <c r="DK557" s="104"/>
      <c r="DL557" s="104"/>
      <c r="DM557" s="104"/>
      <c r="DN557" s="104"/>
      <c r="DO557" s="104"/>
      <c r="DP557" s="104"/>
      <c r="DQ557" s="104"/>
      <c r="DR557" s="104"/>
      <c r="DS557" s="104"/>
      <c r="DT557" s="104"/>
      <c r="DU557" s="104"/>
      <c r="DV557" s="104"/>
      <c r="DW557" s="104"/>
      <c r="DX557" s="104"/>
    </row>
    <row r="558" spans="105:128" ht="12.75" customHeight="1" x14ac:dyDescent="0.15">
      <c r="DA558" s="117"/>
      <c r="DB558" s="104"/>
      <c r="DC558" s="104"/>
      <c r="DD558" s="104"/>
      <c r="DE558" s="104"/>
      <c r="DF558" s="104"/>
      <c r="DG558" s="104"/>
      <c r="DH558" s="104"/>
      <c r="DI558" s="104"/>
      <c r="DJ558" s="104"/>
      <c r="DK558" s="104"/>
      <c r="DL558" s="104"/>
      <c r="DM558" s="104"/>
      <c r="DN558" s="104"/>
      <c r="DO558" s="104"/>
      <c r="DP558" s="104"/>
      <c r="DQ558" s="104"/>
      <c r="DR558" s="104"/>
      <c r="DS558" s="104"/>
      <c r="DT558" s="104"/>
      <c r="DU558" s="104"/>
      <c r="DV558" s="104"/>
      <c r="DW558" s="104"/>
      <c r="DX558" s="104"/>
    </row>
    <row r="559" spans="105:128" ht="12.75" customHeight="1" x14ac:dyDescent="0.15">
      <c r="DA559" s="117"/>
      <c r="DB559" s="104"/>
      <c r="DC559" s="104"/>
      <c r="DD559" s="104"/>
      <c r="DE559" s="104"/>
      <c r="DF559" s="104"/>
      <c r="DG559" s="104"/>
      <c r="DH559" s="104"/>
      <c r="DI559" s="104"/>
      <c r="DJ559" s="104"/>
      <c r="DK559" s="104"/>
      <c r="DL559" s="104"/>
      <c r="DM559" s="104"/>
      <c r="DN559" s="104"/>
      <c r="DO559" s="104"/>
      <c r="DP559" s="104"/>
      <c r="DQ559" s="104"/>
      <c r="DR559" s="104"/>
      <c r="DS559" s="104"/>
      <c r="DT559" s="104"/>
      <c r="DU559" s="104"/>
      <c r="DV559" s="104"/>
      <c r="DW559" s="104"/>
      <c r="DX559" s="104"/>
    </row>
    <row r="560" spans="105:128" ht="12.75" customHeight="1" x14ac:dyDescent="0.15">
      <c r="DA560" s="117"/>
      <c r="DB560" s="104"/>
      <c r="DC560" s="104"/>
      <c r="DD560" s="104"/>
      <c r="DE560" s="104"/>
      <c r="DF560" s="104"/>
      <c r="DG560" s="104"/>
      <c r="DH560" s="104"/>
      <c r="DI560" s="104"/>
      <c r="DJ560" s="104"/>
      <c r="DK560" s="104"/>
      <c r="DL560" s="104"/>
      <c r="DM560" s="104"/>
      <c r="DN560" s="104"/>
      <c r="DO560" s="104"/>
      <c r="DP560" s="104"/>
      <c r="DQ560" s="104"/>
      <c r="DR560" s="104"/>
      <c r="DS560" s="104"/>
      <c r="DT560" s="104"/>
      <c r="DU560" s="104"/>
      <c r="DV560" s="104"/>
      <c r="DW560" s="104"/>
      <c r="DX560" s="104"/>
    </row>
    <row r="561" spans="105:128" ht="12.75" customHeight="1" x14ac:dyDescent="0.15">
      <c r="DA561" s="117"/>
      <c r="DB561" s="104"/>
      <c r="DC561" s="104"/>
      <c r="DD561" s="104"/>
      <c r="DE561" s="104"/>
      <c r="DF561" s="104"/>
      <c r="DG561" s="104"/>
      <c r="DH561" s="104"/>
      <c r="DI561" s="104"/>
      <c r="DJ561" s="104"/>
      <c r="DK561" s="104"/>
      <c r="DL561" s="104"/>
      <c r="DM561" s="104"/>
      <c r="DN561" s="104"/>
      <c r="DO561" s="104"/>
      <c r="DP561" s="104"/>
      <c r="DQ561" s="104"/>
      <c r="DR561" s="104"/>
      <c r="DS561" s="104"/>
      <c r="DT561" s="104"/>
      <c r="DU561" s="104"/>
      <c r="DV561" s="104"/>
      <c r="DW561" s="104"/>
      <c r="DX561" s="104"/>
    </row>
    <row r="562" spans="105:128" ht="12.75" customHeight="1" x14ac:dyDescent="0.15">
      <c r="DA562" s="117"/>
      <c r="DB562" s="104"/>
      <c r="DC562" s="104"/>
      <c r="DD562" s="104"/>
      <c r="DE562" s="104"/>
      <c r="DF562" s="104"/>
      <c r="DG562" s="104"/>
      <c r="DH562" s="104"/>
      <c r="DI562" s="104"/>
      <c r="DJ562" s="104"/>
      <c r="DK562" s="104"/>
      <c r="DL562" s="104"/>
      <c r="DM562" s="104"/>
      <c r="DN562" s="104"/>
      <c r="DO562" s="104"/>
      <c r="DP562" s="104"/>
      <c r="DQ562" s="104"/>
      <c r="DR562" s="104"/>
      <c r="DS562" s="104"/>
      <c r="DT562" s="104"/>
      <c r="DU562" s="104"/>
      <c r="DV562" s="104"/>
      <c r="DW562" s="104"/>
      <c r="DX562" s="104"/>
    </row>
    <row r="563" spans="105:128" ht="12.75" customHeight="1" x14ac:dyDescent="0.15">
      <c r="DA563" s="117"/>
      <c r="DB563" s="104"/>
      <c r="DC563" s="104"/>
      <c r="DD563" s="104"/>
      <c r="DE563" s="104"/>
      <c r="DF563" s="104"/>
      <c r="DG563" s="104"/>
      <c r="DH563" s="104"/>
      <c r="DI563" s="104"/>
      <c r="DJ563" s="104"/>
      <c r="DK563" s="104"/>
      <c r="DL563" s="104"/>
      <c r="DM563" s="104"/>
      <c r="DN563" s="104"/>
      <c r="DO563" s="104"/>
      <c r="DP563" s="104"/>
      <c r="DQ563" s="104"/>
      <c r="DR563" s="104"/>
      <c r="DS563" s="104"/>
      <c r="DT563" s="104"/>
      <c r="DU563" s="104"/>
      <c r="DV563" s="104"/>
      <c r="DW563" s="104"/>
      <c r="DX563" s="104"/>
    </row>
    <row r="564" spans="105:128" ht="12.75" customHeight="1" x14ac:dyDescent="0.15">
      <c r="DA564" s="117"/>
      <c r="DB564" s="104"/>
      <c r="DC564" s="104"/>
      <c r="DD564" s="104"/>
      <c r="DE564" s="104"/>
      <c r="DF564" s="104"/>
      <c r="DG564" s="104"/>
      <c r="DH564" s="104"/>
      <c r="DI564" s="104"/>
      <c r="DJ564" s="104"/>
      <c r="DK564" s="104"/>
      <c r="DL564" s="104"/>
      <c r="DM564" s="104"/>
      <c r="DN564" s="104"/>
      <c r="DO564" s="104"/>
      <c r="DP564" s="104"/>
      <c r="DQ564" s="104"/>
      <c r="DR564" s="104"/>
      <c r="DS564" s="104"/>
      <c r="DT564" s="104"/>
      <c r="DU564" s="104"/>
      <c r="DV564" s="104"/>
      <c r="DW564" s="104"/>
      <c r="DX564" s="104"/>
    </row>
    <row r="565" spans="105:128" ht="12.75" customHeight="1" x14ac:dyDescent="0.15">
      <c r="DA565" s="117"/>
      <c r="DB565" s="104"/>
      <c r="DC565" s="104"/>
      <c r="DD565" s="104"/>
      <c r="DE565" s="104"/>
      <c r="DF565" s="104"/>
      <c r="DG565" s="104"/>
      <c r="DH565" s="104"/>
      <c r="DI565" s="104"/>
      <c r="DJ565" s="104"/>
      <c r="DK565" s="104"/>
      <c r="DL565" s="104"/>
      <c r="DM565" s="104"/>
      <c r="DN565" s="104"/>
      <c r="DO565" s="104"/>
      <c r="DP565" s="104"/>
      <c r="DQ565" s="104"/>
      <c r="DR565" s="104"/>
      <c r="DS565" s="104"/>
      <c r="DT565" s="104"/>
      <c r="DU565" s="104"/>
      <c r="DV565" s="104"/>
      <c r="DW565" s="104"/>
      <c r="DX565" s="104"/>
    </row>
    <row r="566" spans="105:128" ht="12.75" customHeight="1" x14ac:dyDescent="0.15">
      <c r="DA566" s="117"/>
      <c r="DB566" s="104"/>
      <c r="DC566" s="104"/>
      <c r="DD566" s="104"/>
      <c r="DE566" s="104"/>
      <c r="DF566" s="104"/>
      <c r="DG566" s="104"/>
      <c r="DH566" s="104"/>
      <c r="DI566" s="104"/>
      <c r="DJ566" s="104"/>
      <c r="DK566" s="104"/>
      <c r="DL566" s="104"/>
      <c r="DM566" s="104"/>
      <c r="DN566" s="104"/>
      <c r="DO566" s="104"/>
      <c r="DP566" s="104"/>
      <c r="DQ566" s="104"/>
      <c r="DR566" s="104"/>
      <c r="DS566" s="104"/>
      <c r="DT566" s="104"/>
      <c r="DU566" s="104"/>
      <c r="DV566" s="104"/>
      <c r="DW566" s="104"/>
      <c r="DX566" s="104"/>
    </row>
    <row r="567" spans="105:128" ht="12.75" customHeight="1" x14ac:dyDescent="0.15">
      <c r="DA567" s="117"/>
      <c r="DB567" s="104"/>
      <c r="DC567" s="104"/>
      <c r="DD567" s="104"/>
      <c r="DE567" s="104"/>
      <c r="DF567" s="104"/>
      <c r="DG567" s="104"/>
      <c r="DH567" s="104"/>
      <c r="DI567" s="104"/>
      <c r="DJ567" s="104"/>
      <c r="DK567" s="104"/>
      <c r="DL567" s="104"/>
      <c r="DM567" s="104"/>
      <c r="DN567" s="104"/>
      <c r="DO567" s="104"/>
      <c r="DP567" s="104"/>
      <c r="DQ567" s="104"/>
      <c r="DR567" s="104"/>
      <c r="DS567" s="104"/>
      <c r="DT567" s="104"/>
      <c r="DU567" s="104"/>
      <c r="DV567" s="104"/>
      <c r="DW567" s="104"/>
      <c r="DX567" s="104"/>
    </row>
    <row r="568" spans="105:128" ht="12.75" customHeight="1" x14ac:dyDescent="0.15">
      <c r="DA568" s="117"/>
      <c r="DB568" s="104"/>
      <c r="DC568" s="104"/>
      <c r="DD568" s="104"/>
      <c r="DE568" s="104"/>
      <c r="DF568" s="104"/>
      <c r="DG568" s="104"/>
      <c r="DH568" s="104"/>
      <c r="DI568" s="104"/>
      <c r="DJ568" s="104"/>
      <c r="DK568" s="104"/>
      <c r="DL568" s="104"/>
      <c r="DM568" s="104"/>
      <c r="DN568" s="104"/>
      <c r="DO568" s="104"/>
      <c r="DP568" s="104"/>
      <c r="DQ568" s="104"/>
      <c r="DR568" s="104"/>
      <c r="DS568" s="104"/>
      <c r="DT568" s="104"/>
      <c r="DU568" s="104"/>
      <c r="DV568" s="104"/>
      <c r="DW568" s="104"/>
      <c r="DX568" s="104"/>
    </row>
    <row r="569" spans="105:128" ht="12.75" customHeight="1" x14ac:dyDescent="0.15">
      <c r="DA569" s="117"/>
      <c r="DB569" s="104"/>
      <c r="DC569" s="104"/>
      <c r="DD569" s="104"/>
      <c r="DE569" s="104"/>
      <c r="DF569" s="104"/>
      <c r="DG569" s="104"/>
      <c r="DH569" s="104"/>
      <c r="DI569" s="104"/>
      <c r="DJ569" s="104"/>
      <c r="DK569" s="104"/>
      <c r="DL569" s="104"/>
      <c r="DM569" s="104"/>
      <c r="DN569" s="104"/>
      <c r="DO569" s="104"/>
      <c r="DP569" s="104"/>
      <c r="DQ569" s="104"/>
      <c r="DR569" s="104"/>
      <c r="DS569" s="104"/>
      <c r="DT569" s="104"/>
      <c r="DU569" s="104"/>
      <c r="DV569" s="104"/>
      <c r="DW569" s="104"/>
      <c r="DX569" s="104"/>
    </row>
    <row r="570" spans="105:128" ht="12.75" customHeight="1" x14ac:dyDescent="0.15">
      <c r="DA570" s="117"/>
      <c r="DB570" s="104"/>
      <c r="DC570" s="104"/>
      <c r="DD570" s="104"/>
      <c r="DE570" s="104"/>
      <c r="DF570" s="104"/>
      <c r="DG570" s="104"/>
      <c r="DH570" s="104"/>
      <c r="DI570" s="104"/>
      <c r="DJ570" s="104"/>
      <c r="DK570" s="104"/>
      <c r="DL570" s="104"/>
      <c r="DM570" s="104"/>
      <c r="DN570" s="104"/>
      <c r="DO570" s="104"/>
      <c r="DP570" s="104"/>
      <c r="DQ570" s="104"/>
      <c r="DR570" s="104"/>
      <c r="DS570" s="104"/>
      <c r="DT570" s="104"/>
      <c r="DU570" s="104"/>
      <c r="DV570" s="104"/>
      <c r="DW570" s="104"/>
      <c r="DX570" s="104"/>
    </row>
    <row r="571" spans="105:128" ht="12.75" customHeight="1" x14ac:dyDescent="0.15">
      <c r="DA571" s="117"/>
      <c r="DB571" s="104"/>
      <c r="DC571" s="104"/>
      <c r="DD571" s="104"/>
      <c r="DE571" s="104"/>
      <c r="DF571" s="104"/>
      <c r="DG571" s="104"/>
      <c r="DH571" s="104"/>
      <c r="DI571" s="104"/>
      <c r="DJ571" s="104"/>
      <c r="DK571" s="104"/>
      <c r="DL571" s="104"/>
      <c r="DM571" s="104"/>
      <c r="DN571" s="104"/>
      <c r="DO571" s="104"/>
      <c r="DP571" s="104"/>
      <c r="DQ571" s="104"/>
      <c r="DR571" s="104"/>
      <c r="DS571" s="104"/>
      <c r="DT571" s="104"/>
      <c r="DU571" s="104"/>
      <c r="DV571" s="104"/>
      <c r="DW571" s="104"/>
      <c r="DX571" s="104"/>
    </row>
    <row r="572" spans="105:128" ht="12.75" customHeight="1" x14ac:dyDescent="0.15">
      <c r="DA572" s="117"/>
      <c r="DB572" s="104"/>
      <c r="DC572" s="104"/>
      <c r="DD572" s="104"/>
      <c r="DE572" s="104"/>
      <c r="DF572" s="104"/>
      <c r="DG572" s="104"/>
      <c r="DH572" s="104"/>
      <c r="DI572" s="104"/>
      <c r="DJ572" s="104"/>
      <c r="DK572" s="104"/>
      <c r="DL572" s="104"/>
      <c r="DM572" s="104"/>
      <c r="DN572" s="104"/>
      <c r="DO572" s="104"/>
      <c r="DP572" s="104"/>
      <c r="DQ572" s="104"/>
      <c r="DR572" s="104"/>
      <c r="DS572" s="104"/>
      <c r="DT572" s="104"/>
      <c r="DU572" s="104"/>
      <c r="DV572" s="104"/>
      <c r="DW572" s="104"/>
      <c r="DX572" s="104"/>
    </row>
    <row r="573" spans="105:128" ht="12.75" customHeight="1" x14ac:dyDescent="0.15">
      <c r="DA573" s="117"/>
      <c r="DB573" s="104"/>
      <c r="DC573" s="104"/>
      <c r="DD573" s="104"/>
      <c r="DE573" s="104"/>
      <c r="DF573" s="104"/>
      <c r="DG573" s="104"/>
      <c r="DH573" s="104"/>
      <c r="DI573" s="104"/>
      <c r="DJ573" s="104"/>
      <c r="DK573" s="104"/>
      <c r="DL573" s="104"/>
      <c r="DM573" s="104"/>
      <c r="DN573" s="104"/>
      <c r="DO573" s="104"/>
      <c r="DP573" s="104"/>
      <c r="DQ573" s="104"/>
      <c r="DR573" s="104"/>
      <c r="DS573" s="104"/>
      <c r="DT573" s="104"/>
      <c r="DU573" s="104"/>
      <c r="DV573" s="104"/>
      <c r="DW573" s="104"/>
      <c r="DX573" s="104"/>
    </row>
    <row r="574" spans="105:128" ht="12.75" customHeight="1" x14ac:dyDescent="0.15">
      <c r="DA574" s="117"/>
      <c r="DB574" s="104"/>
      <c r="DC574" s="104"/>
      <c r="DD574" s="104"/>
      <c r="DE574" s="104"/>
      <c r="DF574" s="104"/>
      <c r="DG574" s="104"/>
      <c r="DH574" s="104"/>
      <c r="DI574" s="104"/>
      <c r="DJ574" s="104"/>
      <c r="DK574" s="104"/>
      <c r="DL574" s="104"/>
      <c r="DM574" s="104"/>
      <c r="DN574" s="104"/>
      <c r="DO574" s="104"/>
      <c r="DP574" s="104"/>
      <c r="DQ574" s="104"/>
      <c r="DR574" s="104"/>
      <c r="DS574" s="104"/>
      <c r="DT574" s="104"/>
      <c r="DU574" s="104"/>
      <c r="DV574" s="104"/>
      <c r="DW574" s="104"/>
      <c r="DX574" s="104"/>
    </row>
    <row r="575" spans="105:128" ht="12.75" customHeight="1" x14ac:dyDescent="0.15">
      <c r="DA575" s="117"/>
      <c r="DB575" s="104"/>
      <c r="DC575" s="104"/>
      <c r="DD575" s="104"/>
      <c r="DE575" s="104"/>
      <c r="DF575" s="104"/>
      <c r="DG575" s="104"/>
      <c r="DH575" s="104"/>
      <c r="DI575" s="104"/>
      <c r="DJ575" s="104"/>
      <c r="DK575" s="104"/>
      <c r="DL575" s="104"/>
      <c r="DM575" s="104"/>
      <c r="DN575" s="104"/>
      <c r="DO575" s="104"/>
      <c r="DP575" s="104"/>
      <c r="DQ575" s="104"/>
      <c r="DR575" s="104"/>
      <c r="DS575" s="104"/>
      <c r="DT575" s="104"/>
      <c r="DU575" s="104"/>
      <c r="DV575" s="104"/>
      <c r="DW575" s="104"/>
      <c r="DX575" s="104"/>
    </row>
    <row r="576" spans="105:128" ht="12.75" customHeight="1" x14ac:dyDescent="0.15">
      <c r="DA576" s="117"/>
      <c r="DB576" s="104"/>
      <c r="DC576" s="104"/>
      <c r="DD576" s="104"/>
      <c r="DE576" s="104"/>
      <c r="DF576" s="104"/>
      <c r="DG576" s="104"/>
      <c r="DH576" s="104"/>
      <c r="DI576" s="104"/>
      <c r="DJ576" s="104"/>
      <c r="DK576" s="104"/>
      <c r="DL576" s="104"/>
      <c r="DM576" s="104"/>
      <c r="DN576" s="104"/>
      <c r="DO576" s="104"/>
      <c r="DP576" s="104"/>
      <c r="DQ576" s="104"/>
      <c r="DR576" s="104"/>
      <c r="DS576" s="104"/>
      <c r="DT576" s="104"/>
      <c r="DU576" s="104"/>
      <c r="DV576" s="104"/>
      <c r="DW576" s="104"/>
      <c r="DX576" s="104"/>
    </row>
    <row r="577" spans="105:128" ht="12.75" customHeight="1" x14ac:dyDescent="0.15">
      <c r="DA577" s="117"/>
      <c r="DB577" s="104"/>
      <c r="DC577" s="104"/>
      <c r="DD577" s="104"/>
      <c r="DE577" s="104"/>
      <c r="DF577" s="104"/>
      <c r="DG577" s="104"/>
      <c r="DH577" s="104"/>
      <c r="DI577" s="104"/>
      <c r="DJ577" s="104"/>
      <c r="DK577" s="104"/>
      <c r="DL577" s="104"/>
      <c r="DM577" s="104"/>
      <c r="DN577" s="104"/>
      <c r="DO577" s="104"/>
      <c r="DP577" s="104"/>
      <c r="DQ577" s="104"/>
      <c r="DR577" s="104"/>
      <c r="DS577" s="104"/>
      <c r="DT577" s="104"/>
      <c r="DU577" s="104"/>
      <c r="DV577" s="104"/>
      <c r="DW577" s="104"/>
      <c r="DX577" s="104"/>
    </row>
    <row r="578" spans="105:128" ht="12.75" customHeight="1" x14ac:dyDescent="0.15">
      <c r="DA578" s="117"/>
      <c r="DB578" s="104"/>
      <c r="DC578" s="104"/>
      <c r="DD578" s="104"/>
      <c r="DE578" s="104"/>
      <c r="DF578" s="104"/>
      <c r="DG578" s="104"/>
      <c r="DH578" s="104"/>
      <c r="DI578" s="104"/>
      <c r="DJ578" s="104"/>
      <c r="DK578" s="104"/>
      <c r="DL578" s="104"/>
      <c r="DM578" s="104"/>
      <c r="DN578" s="104"/>
      <c r="DO578" s="104"/>
      <c r="DP578" s="104"/>
      <c r="DQ578" s="104"/>
      <c r="DR578" s="104"/>
      <c r="DS578" s="104"/>
      <c r="DT578" s="104"/>
      <c r="DU578" s="104"/>
      <c r="DV578" s="104"/>
      <c r="DW578" s="104"/>
      <c r="DX578" s="104"/>
    </row>
    <row r="579" spans="105:128" ht="12.75" customHeight="1" x14ac:dyDescent="0.15">
      <c r="DA579" s="117"/>
      <c r="DB579" s="104"/>
      <c r="DC579" s="104"/>
      <c r="DD579" s="104"/>
      <c r="DE579" s="104"/>
      <c r="DF579" s="104"/>
      <c r="DG579" s="104"/>
      <c r="DH579" s="104"/>
      <c r="DI579" s="104"/>
      <c r="DJ579" s="104"/>
      <c r="DK579" s="104"/>
      <c r="DL579" s="104"/>
      <c r="DM579" s="104"/>
      <c r="DN579" s="104"/>
      <c r="DO579" s="104"/>
      <c r="DP579" s="104"/>
      <c r="DQ579" s="104"/>
      <c r="DR579" s="104"/>
      <c r="DS579" s="104"/>
      <c r="DT579" s="104"/>
      <c r="DU579" s="104"/>
      <c r="DV579" s="104"/>
      <c r="DW579" s="104"/>
      <c r="DX579" s="104"/>
    </row>
    <row r="580" spans="105:128" ht="12.75" customHeight="1" x14ac:dyDescent="0.15">
      <c r="DA580" s="117"/>
      <c r="DB580" s="104"/>
      <c r="DC580" s="104"/>
      <c r="DD580" s="104"/>
      <c r="DE580" s="104"/>
      <c r="DF580" s="104"/>
      <c r="DG580" s="104"/>
      <c r="DH580" s="104"/>
      <c r="DI580" s="104"/>
      <c r="DJ580" s="104"/>
      <c r="DK580" s="104"/>
      <c r="DL580" s="104"/>
      <c r="DM580" s="104"/>
      <c r="DN580" s="104"/>
      <c r="DO580" s="104"/>
      <c r="DP580" s="104"/>
      <c r="DQ580" s="104"/>
      <c r="DR580" s="104"/>
      <c r="DS580" s="104"/>
      <c r="DT580" s="104"/>
      <c r="DU580" s="104"/>
      <c r="DV580" s="104"/>
      <c r="DW580" s="104"/>
      <c r="DX580" s="104"/>
    </row>
    <row r="581" spans="105:128" ht="12.75" customHeight="1" x14ac:dyDescent="0.15">
      <c r="DA581" s="117"/>
      <c r="DB581" s="104"/>
      <c r="DC581" s="104"/>
      <c r="DD581" s="104"/>
      <c r="DE581" s="104"/>
      <c r="DF581" s="104"/>
      <c r="DG581" s="104"/>
      <c r="DH581" s="104"/>
      <c r="DI581" s="104"/>
      <c r="DJ581" s="104"/>
      <c r="DK581" s="104"/>
      <c r="DL581" s="104"/>
      <c r="DM581" s="104"/>
      <c r="DN581" s="104"/>
      <c r="DO581" s="104"/>
      <c r="DP581" s="104"/>
      <c r="DQ581" s="104"/>
      <c r="DR581" s="104"/>
      <c r="DS581" s="104"/>
      <c r="DT581" s="104"/>
      <c r="DU581" s="104"/>
      <c r="DV581" s="104"/>
      <c r="DW581" s="104"/>
      <c r="DX581" s="104"/>
    </row>
    <row r="582" spans="105:128" ht="12.75" customHeight="1" x14ac:dyDescent="0.15">
      <c r="DA582" s="117"/>
      <c r="DB582" s="104"/>
      <c r="DC582" s="104"/>
      <c r="DD582" s="104"/>
      <c r="DE582" s="104"/>
      <c r="DF582" s="104"/>
      <c r="DG582" s="104"/>
      <c r="DH582" s="104"/>
      <c r="DI582" s="104"/>
      <c r="DJ582" s="104"/>
      <c r="DK582" s="104"/>
      <c r="DL582" s="104"/>
      <c r="DM582" s="104"/>
      <c r="DN582" s="104"/>
      <c r="DO582" s="104"/>
      <c r="DP582" s="104"/>
      <c r="DQ582" s="104"/>
      <c r="DR582" s="104"/>
      <c r="DS582" s="104"/>
      <c r="DT582" s="104"/>
      <c r="DU582" s="104"/>
      <c r="DV582" s="104"/>
      <c r="DW582" s="104"/>
      <c r="DX582" s="104"/>
    </row>
    <row r="583" spans="105:128" ht="12.75" customHeight="1" x14ac:dyDescent="0.15">
      <c r="DA583" s="117"/>
      <c r="DB583" s="104"/>
      <c r="DC583" s="104"/>
      <c r="DD583" s="104"/>
      <c r="DE583" s="104"/>
      <c r="DF583" s="104"/>
      <c r="DG583" s="104"/>
      <c r="DH583" s="104"/>
      <c r="DI583" s="104"/>
      <c r="DJ583" s="104"/>
      <c r="DK583" s="104"/>
      <c r="DL583" s="104"/>
      <c r="DM583" s="104"/>
      <c r="DN583" s="104"/>
      <c r="DO583" s="104"/>
      <c r="DP583" s="104"/>
      <c r="DQ583" s="104"/>
      <c r="DR583" s="104"/>
      <c r="DS583" s="104"/>
      <c r="DT583" s="104"/>
      <c r="DU583" s="104"/>
      <c r="DV583" s="104"/>
      <c r="DW583" s="104"/>
      <c r="DX583" s="104"/>
    </row>
    <row r="584" spans="105:128" ht="12.75" customHeight="1" x14ac:dyDescent="0.15">
      <c r="DA584" s="117"/>
      <c r="DB584" s="104"/>
      <c r="DC584" s="104"/>
      <c r="DD584" s="104"/>
      <c r="DE584" s="104"/>
      <c r="DF584" s="104"/>
      <c r="DG584" s="104"/>
      <c r="DH584" s="104"/>
      <c r="DI584" s="104"/>
      <c r="DJ584" s="104"/>
      <c r="DK584" s="104"/>
      <c r="DL584" s="104"/>
      <c r="DM584" s="104"/>
      <c r="DN584" s="104"/>
      <c r="DO584" s="104"/>
      <c r="DP584" s="104"/>
      <c r="DQ584" s="104"/>
      <c r="DR584" s="104"/>
      <c r="DS584" s="104"/>
      <c r="DT584" s="104"/>
      <c r="DU584" s="104"/>
      <c r="DV584" s="104"/>
      <c r="DW584" s="104"/>
      <c r="DX584" s="104"/>
    </row>
    <row r="585" spans="105:128" ht="12.75" customHeight="1" x14ac:dyDescent="0.15">
      <c r="DA585" s="117"/>
      <c r="DB585" s="104"/>
      <c r="DC585" s="104"/>
      <c r="DD585" s="104"/>
      <c r="DE585" s="104"/>
      <c r="DF585" s="104"/>
      <c r="DG585" s="104"/>
      <c r="DH585" s="104"/>
      <c r="DI585" s="104"/>
      <c r="DJ585" s="104"/>
      <c r="DK585" s="104"/>
      <c r="DL585" s="104"/>
      <c r="DM585" s="104"/>
      <c r="DN585" s="104"/>
      <c r="DO585" s="104"/>
      <c r="DP585" s="104"/>
      <c r="DQ585" s="104"/>
      <c r="DR585" s="104"/>
      <c r="DS585" s="104"/>
      <c r="DT585" s="104"/>
      <c r="DU585" s="104"/>
      <c r="DV585" s="104"/>
      <c r="DW585" s="104"/>
      <c r="DX585" s="104"/>
    </row>
    <row r="586" spans="105:128" ht="12.75" customHeight="1" x14ac:dyDescent="0.15">
      <c r="DA586" s="117"/>
      <c r="DB586" s="104"/>
      <c r="DC586" s="104"/>
      <c r="DD586" s="104"/>
      <c r="DE586" s="104"/>
      <c r="DF586" s="104"/>
      <c r="DG586" s="104"/>
      <c r="DH586" s="104"/>
      <c r="DI586" s="104"/>
      <c r="DJ586" s="104"/>
      <c r="DK586" s="104"/>
      <c r="DL586" s="104"/>
      <c r="DM586" s="104"/>
      <c r="DN586" s="104"/>
      <c r="DO586" s="104"/>
      <c r="DP586" s="104"/>
      <c r="DQ586" s="104"/>
      <c r="DR586" s="104"/>
      <c r="DS586" s="104"/>
      <c r="DT586" s="104"/>
      <c r="DU586" s="104"/>
      <c r="DV586" s="104"/>
      <c r="DW586" s="104"/>
      <c r="DX586" s="104"/>
    </row>
    <row r="587" spans="105:128" ht="12.75" customHeight="1" x14ac:dyDescent="0.15">
      <c r="DA587" s="117"/>
      <c r="DB587" s="104"/>
      <c r="DC587" s="104"/>
      <c r="DD587" s="104"/>
      <c r="DE587" s="104"/>
      <c r="DF587" s="104"/>
      <c r="DG587" s="104"/>
      <c r="DH587" s="104"/>
      <c r="DI587" s="104"/>
      <c r="DJ587" s="104"/>
      <c r="DK587" s="104"/>
      <c r="DL587" s="104"/>
      <c r="DM587" s="104"/>
      <c r="DN587" s="104"/>
      <c r="DO587" s="104"/>
      <c r="DP587" s="104"/>
      <c r="DQ587" s="104"/>
      <c r="DR587" s="104"/>
      <c r="DS587" s="104"/>
      <c r="DT587" s="104"/>
      <c r="DU587" s="104"/>
      <c r="DV587" s="104"/>
      <c r="DW587" s="104"/>
      <c r="DX587" s="104"/>
    </row>
    <row r="588" spans="105:128" ht="12.75" customHeight="1" x14ac:dyDescent="0.15">
      <c r="DA588" s="117"/>
      <c r="DB588" s="104"/>
      <c r="DC588" s="104"/>
      <c r="DD588" s="104"/>
      <c r="DE588" s="104"/>
      <c r="DF588" s="104"/>
      <c r="DG588" s="104"/>
      <c r="DH588" s="104"/>
      <c r="DI588" s="104"/>
      <c r="DJ588" s="104"/>
      <c r="DK588" s="104"/>
      <c r="DL588" s="104"/>
      <c r="DM588" s="104"/>
      <c r="DN588" s="104"/>
      <c r="DO588" s="104"/>
      <c r="DP588" s="104"/>
      <c r="DQ588" s="104"/>
      <c r="DR588" s="104"/>
      <c r="DS588" s="104"/>
      <c r="DT588" s="104"/>
      <c r="DU588" s="104"/>
      <c r="DV588" s="104"/>
      <c r="DW588" s="104"/>
      <c r="DX588" s="104"/>
    </row>
    <row r="589" spans="105:128" ht="12.75" customHeight="1" x14ac:dyDescent="0.15">
      <c r="DA589" s="117"/>
      <c r="DB589" s="104"/>
      <c r="DC589" s="104"/>
      <c r="DD589" s="104"/>
      <c r="DE589" s="104"/>
      <c r="DF589" s="104"/>
      <c r="DG589" s="104"/>
      <c r="DH589" s="104"/>
      <c r="DI589" s="104"/>
      <c r="DJ589" s="104"/>
      <c r="DK589" s="104"/>
      <c r="DL589" s="104"/>
      <c r="DM589" s="104"/>
      <c r="DN589" s="104"/>
      <c r="DO589" s="104"/>
      <c r="DP589" s="104"/>
      <c r="DQ589" s="104"/>
      <c r="DR589" s="104"/>
      <c r="DS589" s="104"/>
      <c r="DT589" s="104"/>
      <c r="DU589" s="104"/>
      <c r="DV589" s="104"/>
      <c r="DW589" s="104"/>
      <c r="DX589" s="104"/>
    </row>
    <row r="590" spans="105:128" ht="12.75" customHeight="1" x14ac:dyDescent="0.15">
      <c r="DA590" s="117"/>
      <c r="DB590" s="104"/>
      <c r="DC590" s="104"/>
      <c r="DD590" s="104"/>
      <c r="DE590" s="104"/>
      <c r="DF590" s="104"/>
      <c r="DG590" s="104"/>
      <c r="DH590" s="104"/>
      <c r="DI590" s="104"/>
      <c r="DJ590" s="104"/>
      <c r="DK590" s="104"/>
      <c r="DL590" s="104"/>
      <c r="DM590" s="104"/>
      <c r="DN590" s="104"/>
      <c r="DO590" s="104"/>
      <c r="DP590" s="104"/>
      <c r="DQ590" s="104"/>
      <c r="DR590" s="104"/>
      <c r="DS590" s="104"/>
      <c r="DT590" s="104"/>
      <c r="DU590" s="104"/>
      <c r="DV590" s="104"/>
      <c r="DW590" s="104"/>
      <c r="DX590" s="104"/>
    </row>
    <row r="591" spans="105:128" ht="12.75" customHeight="1" x14ac:dyDescent="0.15">
      <c r="DA591" s="117"/>
      <c r="DB591" s="104"/>
      <c r="DC591" s="104"/>
      <c r="DD591" s="104"/>
      <c r="DE591" s="104"/>
      <c r="DF591" s="104"/>
      <c r="DG591" s="104"/>
      <c r="DH591" s="104"/>
      <c r="DI591" s="104"/>
      <c r="DJ591" s="104"/>
      <c r="DK591" s="104"/>
      <c r="DL591" s="104"/>
      <c r="DM591" s="104"/>
      <c r="DN591" s="104"/>
      <c r="DO591" s="104"/>
      <c r="DP591" s="104"/>
      <c r="DQ591" s="104"/>
      <c r="DR591" s="104"/>
      <c r="DS591" s="104"/>
      <c r="DT591" s="104"/>
      <c r="DU591" s="104"/>
      <c r="DV591" s="104"/>
      <c r="DW591" s="104"/>
      <c r="DX591" s="104"/>
    </row>
    <row r="592" spans="105:128" ht="12.75" customHeight="1" x14ac:dyDescent="0.15">
      <c r="DA592" s="117"/>
      <c r="DB592" s="104"/>
      <c r="DC592" s="104"/>
      <c r="DD592" s="104"/>
      <c r="DE592" s="104"/>
      <c r="DF592" s="104"/>
      <c r="DG592" s="104"/>
      <c r="DH592" s="104"/>
      <c r="DI592" s="104"/>
      <c r="DJ592" s="104"/>
      <c r="DK592" s="104"/>
      <c r="DL592" s="104"/>
      <c r="DM592" s="104"/>
      <c r="DN592" s="104"/>
      <c r="DO592" s="104"/>
      <c r="DP592" s="104"/>
      <c r="DQ592" s="104"/>
      <c r="DR592" s="104"/>
      <c r="DS592" s="104"/>
      <c r="DT592" s="104"/>
      <c r="DU592" s="104"/>
      <c r="DV592" s="104"/>
      <c r="DW592" s="104"/>
      <c r="DX592" s="104"/>
    </row>
    <row r="593" spans="105:128" ht="12.75" customHeight="1" x14ac:dyDescent="0.15">
      <c r="DA593" s="117"/>
      <c r="DB593" s="104"/>
      <c r="DC593" s="104"/>
      <c r="DD593" s="104"/>
      <c r="DE593" s="104"/>
      <c r="DF593" s="104"/>
      <c r="DG593" s="104"/>
      <c r="DH593" s="104"/>
      <c r="DI593" s="104"/>
      <c r="DJ593" s="104"/>
      <c r="DK593" s="104"/>
      <c r="DL593" s="104"/>
      <c r="DM593" s="104"/>
      <c r="DN593" s="104"/>
      <c r="DO593" s="104"/>
      <c r="DP593" s="104"/>
      <c r="DQ593" s="104"/>
      <c r="DR593" s="104"/>
      <c r="DS593" s="104"/>
      <c r="DT593" s="104"/>
      <c r="DU593" s="104"/>
      <c r="DV593" s="104"/>
      <c r="DW593" s="104"/>
      <c r="DX593" s="104"/>
    </row>
    <row r="594" spans="105:128" ht="12.75" customHeight="1" x14ac:dyDescent="0.15">
      <c r="DA594" s="117"/>
      <c r="DB594" s="104"/>
      <c r="DC594" s="104"/>
      <c r="DD594" s="104"/>
      <c r="DE594" s="104"/>
      <c r="DF594" s="104"/>
      <c r="DG594" s="104"/>
      <c r="DH594" s="104"/>
      <c r="DI594" s="104"/>
      <c r="DJ594" s="104"/>
      <c r="DK594" s="104"/>
      <c r="DL594" s="104"/>
      <c r="DM594" s="104"/>
      <c r="DN594" s="104"/>
      <c r="DO594" s="104"/>
      <c r="DP594" s="104"/>
      <c r="DQ594" s="104"/>
      <c r="DR594" s="104"/>
      <c r="DS594" s="104"/>
      <c r="DT594" s="104"/>
      <c r="DU594" s="104"/>
      <c r="DV594" s="104"/>
      <c r="DW594" s="104"/>
      <c r="DX594" s="104"/>
    </row>
    <row r="595" spans="105:128" ht="12.75" customHeight="1" x14ac:dyDescent="0.15">
      <c r="DA595" s="117"/>
      <c r="DB595" s="104"/>
      <c r="DC595" s="104"/>
      <c r="DD595" s="104"/>
      <c r="DE595" s="104"/>
      <c r="DF595" s="104"/>
      <c r="DG595" s="104"/>
      <c r="DH595" s="104"/>
      <c r="DI595" s="104"/>
      <c r="DJ595" s="104"/>
      <c r="DK595" s="104"/>
      <c r="DL595" s="104"/>
      <c r="DM595" s="104"/>
      <c r="DN595" s="104"/>
      <c r="DO595" s="104"/>
      <c r="DP595" s="104"/>
      <c r="DQ595" s="104"/>
      <c r="DR595" s="104"/>
      <c r="DS595" s="104"/>
      <c r="DT595" s="104"/>
      <c r="DU595" s="104"/>
      <c r="DV595" s="104"/>
      <c r="DW595" s="104"/>
      <c r="DX595" s="104"/>
    </row>
    <row r="596" spans="105:128" ht="12.75" customHeight="1" x14ac:dyDescent="0.15">
      <c r="DA596" s="117"/>
      <c r="DB596" s="104"/>
      <c r="DC596" s="104"/>
      <c r="DD596" s="104"/>
      <c r="DE596" s="104"/>
      <c r="DF596" s="104"/>
      <c r="DG596" s="104"/>
      <c r="DH596" s="104"/>
      <c r="DI596" s="104"/>
      <c r="DJ596" s="104"/>
      <c r="DK596" s="104"/>
      <c r="DL596" s="104"/>
      <c r="DM596" s="104"/>
      <c r="DN596" s="104"/>
      <c r="DO596" s="104"/>
      <c r="DP596" s="104"/>
      <c r="DQ596" s="104"/>
      <c r="DR596" s="104"/>
      <c r="DS596" s="104"/>
      <c r="DT596" s="104"/>
      <c r="DU596" s="104"/>
      <c r="DV596" s="104"/>
      <c r="DW596" s="104"/>
      <c r="DX596" s="104"/>
    </row>
    <row r="597" spans="105:128" ht="12.75" customHeight="1" x14ac:dyDescent="0.15">
      <c r="DA597" s="117"/>
      <c r="DB597" s="104"/>
      <c r="DC597" s="104"/>
      <c r="DD597" s="104"/>
      <c r="DE597" s="104"/>
      <c r="DF597" s="104"/>
      <c r="DG597" s="104"/>
      <c r="DH597" s="104"/>
      <c r="DI597" s="104"/>
      <c r="DJ597" s="104"/>
      <c r="DK597" s="104"/>
      <c r="DL597" s="104"/>
      <c r="DM597" s="104"/>
      <c r="DN597" s="104"/>
      <c r="DO597" s="104"/>
      <c r="DP597" s="104"/>
      <c r="DQ597" s="104"/>
      <c r="DR597" s="104"/>
      <c r="DS597" s="104"/>
      <c r="DT597" s="104"/>
      <c r="DU597" s="104"/>
      <c r="DV597" s="104"/>
      <c r="DW597" s="104"/>
      <c r="DX597" s="104"/>
    </row>
    <row r="598" spans="105:128" ht="12.75" customHeight="1" x14ac:dyDescent="0.15">
      <c r="DA598" s="117"/>
      <c r="DB598" s="104"/>
      <c r="DC598" s="104"/>
      <c r="DD598" s="104"/>
      <c r="DE598" s="104"/>
      <c r="DF598" s="104"/>
      <c r="DG598" s="104"/>
      <c r="DH598" s="104"/>
      <c r="DI598" s="104"/>
      <c r="DJ598" s="104"/>
      <c r="DK598" s="104"/>
      <c r="DL598" s="104"/>
      <c r="DM598" s="104"/>
      <c r="DN598" s="104"/>
      <c r="DO598" s="104"/>
      <c r="DP598" s="104"/>
      <c r="DQ598" s="104"/>
      <c r="DR598" s="104"/>
      <c r="DS598" s="104"/>
      <c r="DT598" s="104"/>
      <c r="DU598" s="104"/>
      <c r="DV598" s="104"/>
      <c r="DW598" s="104"/>
      <c r="DX598" s="104"/>
    </row>
    <row r="599" spans="105:128" ht="12.75" customHeight="1" x14ac:dyDescent="0.15">
      <c r="DA599" s="117"/>
      <c r="DB599" s="104"/>
      <c r="DC599" s="104"/>
      <c r="DD599" s="104"/>
      <c r="DE599" s="104"/>
      <c r="DF599" s="104"/>
      <c r="DG599" s="104"/>
      <c r="DH599" s="104"/>
      <c r="DI599" s="104"/>
      <c r="DJ599" s="104"/>
      <c r="DK599" s="104"/>
      <c r="DL599" s="104"/>
      <c r="DM599" s="104"/>
      <c r="DN599" s="104"/>
      <c r="DO599" s="104"/>
      <c r="DP599" s="104"/>
      <c r="DQ599" s="104"/>
      <c r="DR599" s="104"/>
      <c r="DS599" s="104"/>
      <c r="DT599" s="104"/>
      <c r="DU599" s="104"/>
      <c r="DV599" s="104"/>
      <c r="DW599" s="104"/>
      <c r="DX599" s="104"/>
    </row>
    <row r="600" spans="105:128" ht="12.75" customHeight="1" x14ac:dyDescent="0.15">
      <c r="DA600" s="117"/>
      <c r="DB600" s="104"/>
      <c r="DC600" s="104"/>
      <c r="DD600" s="104"/>
      <c r="DE600" s="104"/>
      <c r="DF600" s="104"/>
      <c r="DG600" s="104"/>
      <c r="DH600" s="104"/>
      <c r="DI600" s="104"/>
      <c r="DJ600" s="104"/>
      <c r="DK600" s="104"/>
      <c r="DL600" s="104"/>
      <c r="DM600" s="104"/>
      <c r="DN600" s="104"/>
      <c r="DO600" s="104"/>
      <c r="DP600" s="104"/>
      <c r="DQ600" s="104"/>
      <c r="DR600" s="104"/>
      <c r="DS600" s="104"/>
      <c r="DT600" s="104"/>
      <c r="DU600" s="104"/>
      <c r="DV600" s="104"/>
      <c r="DW600" s="104"/>
      <c r="DX600" s="104"/>
    </row>
    <row r="601" spans="105:128" ht="12.75" customHeight="1" x14ac:dyDescent="0.15">
      <c r="DA601" s="117"/>
      <c r="DB601" s="104"/>
      <c r="DC601" s="104"/>
      <c r="DD601" s="104"/>
      <c r="DE601" s="104"/>
      <c r="DF601" s="104"/>
      <c r="DG601" s="104"/>
      <c r="DH601" s="104"/>
      <c r="DI601" s="104"/>
      <c r="DJ601" s="104"/>
      <c r="DK601" s="104"/>
      <c r="DL601" s="104"/>
      <c r="DM601" s="104"/>
      <c r="DN601" s="104"/>
      <c r="DO601" s="104"/>
      <c r="DP601" s="104"/>
      <c r="DQ601" s="104"/>
      <c r="DR601" s="104"/>
      <c r="DS601" s="104"/>
      <c r="DT601" s="104"/>
      <c r="DU601" s="104"/>
      <c r="DV601" s="104"/>
      <c r="DW601" s="104"/>
      <c r="DX601" s="104"/>
    </row>
    <row r="602" spans="105:128" ht="12.75" customHeight="1" x14ac:dyDescent="0.15">
      <c r="DA602" s="117"/>
      <c r="DB602" s="104"/>
      <c r="DC602" s="104"/>
      <c r="DD602" s="104"/>
      <c r="DE602" s="104"/>
      <c r="DF602" s="104"/>
      <c r="DG602" s="104"/>
      <c r="DH602" s="104"/>
      <c r="DI602" s="104"/>
      <c r="DJ602" s="104"/>
      <c r="DK602" s="104"/>
      <c r="DL602" s="104"/>
      <c r="DM602" s="104"/>
      <c r="DN602" s="104"/>
      <c r="DO602" s="104"/>
      <c r="DP602" s="104"/>
      <c r="DQ602" s="104"/>
      <c r="DR602" s="104"/>
      <c r="DS602" s="104"/>
      <c r="DT602" s="104"/>
      <c r="DU602" s="104"/>
      <c r="DV602" s="104"/>
      <c r="DW602" s="104"/>
      <c r="DX602" s="104"/>
    </row>
    <row r="603" spans="105:128" ht="12.75" customHeight="1" x14ac:dyDescent="0.15">
      <c r="DA603" s="117"/>
      <c r="DB603" s="104"/>
      <c r="DC603" s="104"/>
      <c r="DD603" s="104"/>
      <c r="DE603" s="104"/>
      <c r="DF603" s="104"/>
      <c r="DG603" s="104"/>
      <c r="DH603" s="104"/>
      <c r="DI603" s="104"/>
      <c r="DJ603" s="104"/>
      <c r="DK603" s="104"/>
      <c r="DL603" s="104"/>
      <c r="DM603" s="104"/>
      <c r="DN603" s="104"/>
      <c r="DO603" s="104"/>
      <c r="DP603" s="104"/>
      <c r="DQ603" s="104"/>
      <c r="DR603" s="104"/>
      <c r="DS603" s="104"/>
      <c r="DT603" s="104"/>
      <c r="DU603" s="104"/>
      <c r="DV603" s="104"/>
      <c r="DW603" s="104"/>
      <c r="DX603" s="104"/>
    </row>
    <row r="604" spans="105:128" ht="12.75" customHeight="1" x14ac:dyDescent="0.15">
      <c r="DA604" s="117"/>
      <c r="DB604" s="104"/>
      <c r="DC604" s="104"/>
      <c r="DD604" s="104"/>
      <c r="DE604" s="104"/>
      <c r="DF604" s="104"/>
      <c r="DG604" s="104"/>
      <c r="DH604" s="104"/>
      <c r="DI604" s="104"/>
      <c r="DJ604" s="104"/>
      <c r="DK604" s="104"/>
      <c r="DL604" s="104"/>
      <c r="DM604" s="104"/>
      <c r="DN604" s="104"/>
      <c r="DO604" s="104"/>
      <c r="DP604" s="104"/>
      <c r="DQ604" s="104"/>
      <c r="DR604" s="104"/>
      <c r="DS604" s="104"/>
      <c r="DT604" s="104"/>
      <c r="DU604" s="104"/>
      <c r="DV604" s="104"/>
      <c r="DW604" s="104"/>
      <c r="DX604" s="104"/>
    </row>
    <row r="605" spans="105:128" ht="12.75" customHeight="1" x14ac:dyDescent="0.15">
      <c r="DA605" s="117"/>
      <c r="DB605" s="104"/>
      <c r="DC605" s="104"/>
      <c r="DD605" s="104"/>
      <c r="DE605" s="104"/>
      <c r="DF605" s="104"/>
      <c r="DG605" s="104"/>
      <c r="DH605" s="104"/>
      <c r="DI605" s="104"/>
      <c r="DJ605" s="104"/>
      <c r="DK605" s="104"/>
      <c r="DL605" s="104"/>
      <c r="DM605" s="104"/>
      <c r="DN605" s="104"/>
      <c r="DO605" s="104"/>
      <c r="DP605" s="104"/>
      <c r="DQ605" s="104"/>
      <c r="DR605" s="104"/>
      <c r="DS605" s="104"/>
      <c r="DT605" s="104"/>
      <c r="DU605" s="104"/>
      <c r="DV605" s="104"/>
      <c r="DW605" s="104"/>
      <c r="DX605" s="104"/>
    </row>
    <row r="606" spans="105:128" ht="12.75" customHeight="1" x14ac:dyDescent="0.15">
      <c r="DA606" s="117"/>
      <c r="DB606" s="104"/>
      <c r="DC606" s="104"/>
      <c r="DD606" s="104"/>
      <c r="DE606" s="104"/>
      <c r="DF606" s="104"/>
      <c r="DG606" s="104"/>
      <c r="DH606" s="104"/>
      <c r="DI606" s="104"/>
      <c r="DJ606" s="104"/>
      <c r="DK606" s="104"/>
      <c r="DL606" s="104"/>
      <c r="DM606" s="104"/>
      <c r="DN606" s="104"/>
      <c r="DO606" s="104"/>
      <c r="DP606" s="104"/>
      <c r="DQ606" s="104"/>
      <c r="DR606" s="104"/>
      <c r="DS606" s="104"/>
      <c r="DT606" s="104"/>
      <c r="DU606" s="104"/>
      <c r="DV606" s="104"/>
      <c r="DW606" s="104"/>
      <c r="DX606" s="104"/>
    </row>
    <row r="607" spans="105:128" ht="12.75" customHeight="1" x14ac:dyDescent="0.15">
      <c r="DA607" s="117"/>
      <c r="DB607" s="104"/>
      <c r="DC607" s="104"/>
      <c r="DD607" s="104"/>
      <c r="DE607" s="104"/>
      <c r="DF607" s="104"/>
      <c r="DG607" s="104"/>
      <c r="DH607" s="104"/>
      <c r="DI607" s="104"/>
      <c r="DJ607" s="104"/>
      <c r="DK607" s="104"/>
      <c r="DL607" s="104"/>
      <c r="DM607" s="104"/>
      <c r="DN607" s="104"/>
      <c r="DO607" s="104"/>
      <c r="DP607" s="104"/>
      <c r="DQ607" s="104"/>
      <c r="DR607" s="104"/>
      <c r="DS607" s="104"/>
      <c r="DT607" s="104"/>
      <c r="DU607" s="104"/>
      <c r="DV607" s="104"/>
      <c r="DW607" s="104"/>
      <c r="DX607" s="104"/>
    </row>
    <row r="608" spans="105:128" ht="12.75" customHeight="1" x14ac:dyDescent="0.15">
      <c r="DA608" s="117"/>
      <c r="DB608" s="104"/>
      <c r="DC608" s="104"/>
      <c r="DD608" s="104"/>
      <c r="DE608" s="104"/>
      <c r="DF608" s="104"/>
      <c r="DG608" s="104"/>
      <c r="DH608" s="104"/>
      <c r="DI608" s="104"/>
      <c r="DJ608" s="104"/>
      <c r="DK608" s="104"/>
      <c r="DL608" s="104"/>
      <c r="DM608" s="104"/>
      <c r="DN608" s="104"/>
      <c r="DO608" s="104"/>
      <c r="DP608" s="104"/>
      <c r="DQ608" s="104"/>
      <c r="DR608" s="104"/>
      <c r="DS608" s="104"/>
      <c r="DT608" s="104"/>
      <c r="DU608" s="104"/>
      <c r="DV608" s="104"/>
      <c r="DW608" s="104"/>
      <c r="DX608" s="104"/>
    </row>
    <row r="609" spans="105:128" ht="12.75" customHeight="1" x14ac:dyDescent="0.15">
      <c r="DA609" s="117"/>
      <c r="DB609" s="104"/>
      <c r="DC609" s="104"/>
      <c r="DD609" s="104"/>
      <c r="DE609" s="104"/>
      <c r="DF609" s="104"/>
      <c r="DG609" s="104"/>
      <c r="DH609" s="104"/>
      <c r="DI609" s="104"/>
      <c r="DJ609" s="104"/>
      <c r="DK609" s="104"/>
      <c r="DL609" s="104"/>
      <c r="DM609" s="104"/>
      <c r="DN609" s="104"/>
      <c r="DO609" s="104"/>
      <c r="DP609" s="104"/>
      <c r="DQ609" s="104"/>
      <c r="DR609" s="104"/>
      <c r="DS609" s="104"/>
      <c r="DT609" s="104"/>
      <c r="DU609" s="104"/>
      <c r="DV609" s="104"/>
      <c r="DW609" s="104"/>
      <c r="DX609" s="104"/>
    </row>
    <row r="610" spans="105:128" ht="12.75" customHeight="1" x14ac:dyDescent="0.15">
      <c r="DA610" s="117"/>
      <c r="DB610" s="104"/>
      <c r="DC610" s="104"/>
      <c r="DD610" s="104"/>
      <c r="DE610" s="104"/>
      <c r="DF610" s="104"/>
      <c r="DG610" s="104"/>
      <c r="DH610" s="104"/>
      <c r="DI610" s="104"/>
      <c r="DJ610" s="104"/>
      <c r="DK610" s="104"/>
      <c r="DL610" s="104"/>
      <c r="DM610" s="104"/>
      <c r="DN610" s="104"/>
      <c r="DO610" s="104"/>
      <c r="DP610" s="104"/>
      <c r="DQ610" s="104"/>
      <c r="DR610" s="104"/>
      <c r="DS610" s="104"/>
      <c r="DT610" s="104"/>
      <c r="DU610" s="104"/>
      <c r="DV610" s="104"/>
      <c r="DW610" s="104"/>
      <c r="DX610" s="104"/>
    </row>
    <row r="611" spans="105:128" ht="12.75" customHeight="1" x14ac:dyDescent="0.15">
      <c r="DA611" s="117"/>
      <c r="DB611" s="104"/>
      <c r="DC611" s="104"/>
      <c r="DD611" s="104"/>
      <c r="DE611" s="104"/>
      <c r="DF611" s="104"/>
      <c r="DG611" s="104"/>
      <c r="DH611" s="104"/>
      <c r="DI611" s="104"/>
      <c r="DJ611" s="104"/>
      <c r="DK611" s="104"/>
      <c r="DL611" s="104"/>
      <c r="DM611" s="104"/>
      <c r="DN611" s="104"/>
      <c r="DO611" s="104"/>
      <c r="DP611" s="104"/>
      <c r="DQ611" s="104"/>
      <c r="DR611" s="104"/>
      <c r="DS611" s="104"/>
      <c r="DT611" s="104"/>
      <c r="DU611" s="104"/>
      <c r="DV611" s="104"/>
      <c r="DW611" s="104"/>
      <c r="DX611" s="104"/>
    </row>
    <row r="612" spans="105:128" ht="12.75" customHeight="1" x14ac:dyDescent="0.15">
      <c r="DA612" s="117"/>
      <c r="DB612" s="104"/>
      <c r="DC612" s="104"/>
      <c r="DD612" s="104"/>
      <c r="DE612" s="104"/>
      <c r="DF612" s="104"/>
      <c r="DG612" s="104"/>
      <c r="DH612" s="104"/>
      <c r="DI612" s="104"/>
      <c r="DJ612" s="104"/>
      <c r="DK612" s="104"/>
      <c r="DL612" s="104"/>
      <c r="DM612" s="104"/>
      <c r="DN612" s="104"/>
      <c r="DO612" s="104"/>
      <c r="DP612" s="104"/>
      <c r="DQ612" s="104"/>
      <c r="DR612" s="104"/>
      <c r="DS612" s="104"/>
      <c r="DT612" s="104"/>
      <c r="DU612" s="104"/>
      <c r="DV612" s="104"/>
      <c r="DW612" s="104"/>
      <c r="DX612" s="104"/>
    </row>
    <row r="613" spans="105:128" ht="12.75" customHeight="1" x14ac:dyDescent="0.15">
      <c r="DA613" s="117"/>
      <c r="DB613" s="104"/>
      <c r="DC613" s="104"/>
      <c r="DD613" s="104"/>
      <c r="DE613" s="104"/>
      <c r="DF613" s="104"/>
      <c r="DG613" s="104"/>
      <c r="DH613" s="104"/>
      <c r="DI613" s="104"/>
      <c r="DJ613" s="104"/>
      <c r="DK613" s="104"/>
      <c r="DL613" s="104"/>
      <c r="DM613" s="104"/>
      <c r="DN613" s="104"/>
      <c r="DO613" s="104"/>
      <c r="DP613" s="104"/>
      <c r="DQ613" s="104"/>
      <c r="DR613" s="104"/>
      <c r="DS613" s="104"/>
      <c r="DT613" s="104"/>
      <c r="DU613" s="104"/>
      <c r="DV613" s="104"/>
      <c r="DW613" s="104"/>
      <c r="DX613" s="104"/>
    </row>
    <row r="614" spans="105:128" ht="12.75" customHeight="1" x14ac:dyDescent="0.15">
      <c r="DA614" s="117"/>
      <c r="DB614" s="104"/>
      <c r="DC614" s="104"/>
      <c r="DD614" s="104"/>
      <c r="DE614" s="104"/>
      <c r="DF614" s="104"/>
      <c r="DG614" s="104"/>
      <c r="DH614" s="104"/>
      <c r="DI614" s="104"/>
      <c r="DJ614" s="104"/>
      <c r="DK614" s="104"/>
      <c r="DL614" s="104"/>
      <c r="DM614" s="104"/>
      <c r="DN614" s="104"/>
      <c r="DO614" s="104"/>
      <c r="DP614" s="104"/>
      <c r="DQ614" s="104"/>
      <c r="DR614" s="104"/>
      <c r="DS614" s="104"/>
      <c r="DT614" s="104"/>
      <c r="DU614" s="104"/>
      <c r="DV614" s="104"/>
      <c r="DW614" s="104"/>
      <c r="DX614" s="104"/>
    </row>
    <row r="615" spans="105:128" ht="12.75" customHeight="1" x14ac:dyDescent="0.15">
      <c r="DA615" s="117"/>
      <c r="DB615" s="104"/>
      <c r="DC615" s="104"/>
      <c r="DD615" s="104"/>
      <c r="DE615" s="104"/>
      <c r="DF615" s="104"/>
      <c r="DG615" s="104"/>
      <c r="DH615" s="104"/>
      <c r="DI615" s="104"/>
      <c r="DJ615" s="104"/>
      <c r="DK615" s="104"/>
      <c r="DL615" s="104"/>
      <c r="DM615" s="104"/>
      <c r="DN615" s="104"/>
      <c r="DO615" s="104"/>
      <c r="DP615" s="104"/>
      <c r="DQ615" s="104"/>
      <c r="DR615" s="104"/>
      <c r="DS615" s="104"/>
      <c r="DT615" s="104"/>
      <c r="DU615" s="104"/>
      <c r="DV615" s="104"/>
      <c r="DW615" s="104"/>
      <c r="DX615" s="104"/>
    </row>
    <row r="616" spans="105:128" ht="12.75" customHeight="1" x14ac:dyDescent="0.15">
      <c r="DA616" s="117"/>
      <c r="DB616" s="104"/>
      <c r="DC616" s="104"/>
      <c r="DD616" s="104"/>
      <c r="DE616" s="104"/>
      <c r="DF616" s="104"/>
      <c r="DG616" s="104"/>
      <c r="DH616" s="104"/>
      <c r="DI616" s="104"/>
      <c r="DJ616" s="104"/>
      <c r="DK616" s="104"/>
      <c r="DL616" s="104"/>
      <c r="DM616" s="104"/>
      <c r="DN616" s="104"/>
      <c r="DO616" s="104"/>
      <c r="DP616" s="104"/>
      <c r="DQ616" s="104"/>
      <c r="DR616" s="104"/>
      <c r="DS616" s="104"/>
      <c r="DT616" s="104"/>
      <c r="DU616" s="104"/>
      <c r="DV616" s="104"/>
      <c r="DW616" s="104"/>
      <c r="DX616" s="104"/>
    </row>
    <row r="617" spans="105:128" ht="12.75" customHeight="1" x14ac:dyDescent="0.15">
      <c r="DA617" s="117"/>
      <c r="DB617" s="104"/>
      <c r="DC617" s="104"/>
      <c r="DD617" s="104"/>
      <c r="DE617" s="104"/>
      <c r="DF617" s="104"/>
      <c r="DG617" s="104"/>
      <c r="DH617" s="104"/>
      <c r="DI617" s="104"/>
      <c r="DJ617" s="104"/>
      <c r="DK617" s="104"/>
      <c r="DL617" s="104"/>
      <c r="DM617" s="104"/>
      <c r="DN617" s="104"/>
      <c r="DO617" s="104"/>
      <c r="DP617" s="104"/>
      <c r="DQ617" s="104"/>
      <c r="DR617" s="104"/>
      <c r="DS617" s="104"/>
      <c r="DT617" s="104"/>
      <c r="DU617" s="104"/>
      <c r="DV617" s="104"/>
      <c r="DW617" s="104"/>
      <c r="DX617" s="104"/>
    </row>
    <row r="618" spans="105:128" ht="12.75" customHeight="1" x14ac:dyDescent="0.15">
      <c r="DA618" s="117"/>
      <c r="DB618" s="104"/>
      <c r="DC618" s="104"/>
      <c r="DD618" s="104"/>
      <c r="DE618" s="104"/>
      <c r="DF618" s="104"/>
      <c r="DG618" s="104"/>
      <c r="DH618" s="104"/>
      <c r="DI618" s="104"/>
      <c r="DJ618" s="104"/>
      <c r="DK618" s="104"/>
      <c r="DL618" s="104"/>
      <c r="DM618" s="104"/>
      <c r="DN618" s="104"/>
      <c r="DO618" s="104"/>
      <c r="DP618" s="104"/>
      <c r="DQ618" s="104"/>
      <c r="DR618" s="104"/>
      <c r="DS618" s="104"/>
      <c r="DT618" s="104"/>
      <c r="DU618" s="104"/>
      <c r="DV618" s="104"/>
      <c r="DW618" s="104"/>
      <c r="DX618" s="104"/>
    </row>
    <row r="619" spans="105:128" ht="12.75" customHeight="1" x14ac:dyDescent="0.15">
      <c r="DA619" s="117"/>
      <c r="DB619" s="104"/>
      <c r="DC619" s="104"/>
      <c r="DD619" s="104"/>
      <c r="DE619" s="104"/>
      <c r="DF619" s="104"/>
      <c r="DG619" s="104"/>
      <c r="DH619" s="104"/>
      <c r="DI619" s="104"/>
      <c r="DJ619" s="104"/>
      <c r="DK619" s="104"/>
      <c r="DL619" s="104"/>
      <c r="DM619" s="104"/>
      <c r="DN619" s="104"/>
      <c r="DO619" s="104"/>
      <c r="DP619" s="104"/>
      <c r="DQ619" s="104"/>
      <c r="DR619" s="104"/>
      <c r="DS619" s="104"/>
      <c r="DT619" s="104"/>
      <c r="DU619" s="104"/>
      <c r="DV619" s="104"/>
      <c r="DW619" s="104"/>
      <c r="DX619" s="104"/>
    </row>
    <row r="620" spans="105:128" ht="12.75" customHeight="1" x14ac:dyDescent="0.15">
      <c r="DA620" s="117"/>
      <c r="DB620" s="104"/>
      <c r="DC620" s="104"/>
      <c r="DD620" s="104"/>
      <c r="DE620" s="104"/>
      <c r="DF620" s="104"/>
      <c r="DG620" s="104"/>
      <c r="DH620" s="104"/>
      <c r="DI620" s="104"/>
      <c r="DJ620" s="104"/>
      <c r="DK620" s="104"/>
      <c r="DL620" s="104"/>
      <c r="DM620" s="104"/>
      <c r="DN620" s="104"/>
      <c r="DO620" s="104"/>
      <c r="DP620" s="104"/>
      <c r="DQ620" s="104"/>
      <c r="DR620" s="104"/>
      <c r="DS620" s="104"/>
      <c r="DT620" s="104"/>
      <c r="DU620" s="104"/>
      <c r="DV620" s="104"/>
      <c r="DW620" s="104"/>
      <c r="DX620" s="104"/>
    </row>
    <row r="621" spans="105:128" ht="12.75" customHeight="1" x14ac:dyDescent="0.15">
      <c r="DA621" s="117"/>
      <c r="DB621" s="104"/>
      <c r="DC621" s="104"/>
      <c r="DD621" s="104"/>
      <c r="DE621" s="104"/>
      <c r="DF621" s="104"/>
      <c r="DG621" s="104"/>
      <c r="DH621" s="104"/>
      <c r="DI621" s="104"/>
      <c r="DJ621" s="104"/>
      <c r="DK621" s="104"/>
      <c r="DL621" s="104"/>
      <c r="DM621" s="104"/>
      <c r="DN621" s="104"/>
      <c r="DO621" s="104"/>
      <c r="DP621" s="104"/>
      <c r="DQ621" s="104"/>
      <c r="DR621" s="104"/>
      <c r="DS621" s="104"/>
      <c r="DT621" s="104"/>
      <c r="DU621" s="104"/>
      <c r="DV621" s="104"/>
      <c r="DW621" s="104"/>
      <c r="DX621" s="104"/>
    </row>
    <row r="622" spans="105:128" ht="12.75" customHeight="1" x14ac:dyDescent="0.15">
      <c r="DA622" s="117"/>
      <c r="DB622" s="104"/>
      <c r="DC622" s="104"/>
      <c r="DD622" s="104"/>
      <c r="DE622" s="104"/>
      <c r="DF622" s="104"/>
      <c r="DG622" s="104"/>
      <c r="DH622" s="104"/>
      <c r="DI622" s="104"/>
      <c r="DJ622" s="104"/>
      <c r="DK622" s="104"/>
      <c r="DL622" s="104"/>
      <c r="DM622" s="104"/>
      <c r="DN622" s="104"/>
      <c r="DO622" s="104"/>
      <c r="DP622" s="104"/>
      <c r="DQ622" s="104"/>
      <c r="DR622" s="104"/>
      <c r="DS622" s="104"/>
      <c r="DT622" s="104"/>
      <c r="DU622" s="104"/>
      <c r="DV622" s="104"/>
      <c r="DW622" s="104"/>
      <c r="DX622" s="104"/>
    </row>
    <row r="623" spans="105:128" ht="12.75" customHeight="1" x14ac:dyDescent="0.15">
      <c r="DA623" s="117"/>
      <c r="DB623" s="104"/>
      <c r="DC623" s="104"/>
      <c r="DD623" s="104"/>
      <c r="DE623" s="104"/>
      <c r="DF623" s="104"/>
      <c r="DG623" s="104"/>
      <c r="DH623" s="104"/>
      <c r="DI623" s="104"/>
      <c r="DJ623" s="104"/>
      <c r="DK623" s="104"/>
      <c r="DL623" s="104"/>
      <c r="DM623" s="104"/>
      <c r="DN623" s="104"/>
      <c r="DO623" s="104"/>
      <c r="DP623" s="104"/>
      <c r="DQ623" s="104"/>
      <c r="DR623" s="104"/>
      <c r="DS623" s="104"/>
      <c r="DT623" s="104"/>
      <c r="DU623" s="104"/>
      <c r="DV623" s="104"/>
      <c r="DW623" s="104"/>
      <c r="DX623" s="104"/>
    </row>
    <row r="624" spans="105:128" ht="12.75" customHeight="1" x14ac:dyDescent="0.15">
      <c r="DA624" s="117"/>
      <c r="DB624" s="104"/>
      <c r="DC624" s="104"/>
      <c r="DD624" s="104"/>
      <c r="DE624" s="104"/>
      <c r="DF624" s="104"/>
      <c r="DG624" s="104"/>
      <c r="DH624" s="104"/>
      <c r="DI624" s="104"/>
      <c r="DJ624" s="104"/>
      <c r="DK624" s="104"/>
      <c r="DL624" s="104"/>
      <c r="DM624" s="104"/>
      <c r="DN624" s="104"/>
      <c r="DO624" s="104"/>
      <c r="DP624" s="104"/>
      <c r="DQ624" s="104"/>
      <c r="DR624" s="104"/>
      <c r="DS624" s="104"/>
      <c r="DT624" s="104"/>
      <c r="DU624" s="104"/>
      <c r="DV624" s="104"/>
      <c r="DW624" s="104"/>
      <c r="DX624" s="104"/>
    </row>
    <row r="625" spans="105:128" ht="12.75" customHeight="1" x14ac:dyDescent="0.15">
      <c r="DA625" s="117"/>
      <c r="DB625" s="104"/>
      <c r="DC625" s="104"/>
      <c r="DD625" s="104"/>
      <c r="DE625" s="104"/>
      <c r="DF625" s="104"/>
      <c r="DG625" s="104"/>
      <c r="DH625" s="104"/>
      <c r="DI625" s="104"/>
      <c r="DJ625" s="104"/>
      <c r="DK625" s="104"/>
      <c r="DL625" s="104"/>
      <c r="DM625" s="104"/>
      <c r="DN625" s="104"/>
      <c r="DO625" s="104"/>
      <c r="DP625" s="104"/>
      <c r="DQ625" s="104"/>
      <c r="DR625" s="104"/>
      <c r="DS625" s="104"/>
      <c r="DT625" s="104"/>
      <c r="DU625" s="104"/>
      <c r="DV625" s="104"/>
      <c r="DW625" s="104"/>
      <c r="DX625" s="104"/>
    </row>
    <row r="626" spans="105:128" ht="12.75" customHeight="1" x14ac:dyDescent="0.15">
      <c r="DA626" s="117"/>
      <c r="DB626" s="104"/>
      <c r="DC626" s="104"/>
      <c r="DD626" s="104"/>
      <c r="DE626" s="104"/>
      <c r="DF626" s="104"/>
      <c r="DG626" s="104"/>
      <c r="DH626" s="104"/>
      <c r="DI626" s="104"/>
      <c r="DJ626" s="104"/>
      <c r="DK626" s="104"/>
      <c r="DL626" s="104"/>
      <c r="DM626" s="104"/>
      <c r="DN626" s="104"/>
      <c r="DO626" s="104"/>
      <c r="DP626" s="104"/>
      <c r="DQ626" s="104"/>
      <c r="DR626" s="104"/>
      <c r="DS626" s="104"/>
      <c r="DT626" s="104"/>
      <c r="DU626" s="104"/>
      <c r="DV626" s="104"/>
      <c r="DW626" s="104"/>
      <c r="DX626" s="104"/>
    </row>
    <row r="627" spans="105:128" ht="12.75" customHeight="1" x14ac:dyDescent="0.15">
      <c r="DA627" s="117"/>
      <c r="DB627" s="104"/>
      <c r="DC627" s="104"/>
      <c r="DD627" s="104"/>
      <c r="DE627" s="104"/>
      <c r="DF627" s="104"/>
      <c r="DG627" s="104"/>
      <c r="DH627" s="104"/>
      <c r="DI627" s="104"/>
      <c r="DJ627" s="104"/>
      <c r="DK627" s="104"/>
      <c r="DL627" s="104"/>
      <c r="DM627" s="104"/>
      <c r="DN627" s="104"/>
      <c r="DO627" s="104"/>
      <c r="DP627" s="104"/>
      <c r="DQ627" s="104"/>
      <c r="DR627" s="104"/>
      <c r="DS627" s="104"/>
      <c r="DT627" s="104"/>
      <c r="DU627" s="104"/>
      <c r="DV627" s="104"/>
      <c r="DW627" s="104"/>
      <c r="DX627" s="104"/>
    </row>
    <row r="628" spans="105:128" ht="12.75" customHeight="1" x14ac:dyDescent="0.15">
      <c r="DA628" s="117"/>
      <c r="DB628" s="104"/>
      <c r="DC628" s="104"/>
      <c r="DD628" s="104"/>
      <c r="DE628" s="104"/>
      <c r="DF628" s="104"/>
      <c r="DG628" s="104"/>
      <c r="DH628" s="104"/>
      <c r="DI628" s="104"/>
      <c r="DJ628" s="104"/>
      <c r="DK628" s="104"/>
      <c r="DL628" s="104"/>
      <c r="DM628" s="104"/>
      <c r="DN628" s="104"/>
      <c r="DO628" s="104"/>
      <c r="DP628" s="104"/>
      <c r="DQ628" s="104"/>
      <c r="DR628" s="104"/>
      <c r="DS628" s="104"/>
      <c r="DT628" s="104"/>
      <c r="DU628" s="104"/>
      <c r="DV628" s="104"/>
      <c r="DW628" s="104"/>
      <c r="DX628" s="104"/>
    </row>
    <row r="629" spans="105:128" ht="12.75" customHeight="1" x14ac:dyDescent="0.15">
      <c r="DA629" s="117"/>
      <c r="DB629" s="104"/>
      <c r="DC629" s="104"/>
      <c r="DD629" s="104"/>
      <c r="DE629" s="104"/>
      <c r="DF629" s="104"/>
      <c r="DG629" s="104"/>
      <c r="DH629" s="104"/>
      <c r="DI629" s="104"/>
      <c r="DJ629" s="104"/>
      <c r="DK629" s="104"/>
      <c r="DL629" s="104"/>
      <c r="DM629" s="104"/>
      <c r="DN629" s="104"/>
      <c r="DO629" s="104"/>
      <c r="DP629" s="104"/>
      <c r="DQ629" s="104"/>
      <c r="DR629" s="104"/>
      <c r="DS629" s="104"/>
      <c r="DT629" s="104"/>
      <c r="DU629" s="104"/>
      <c r="DV629" s="104"/>
      <c r="DW629" s="104"/>
      <c r="DX629" s="104"/>
    </row>
    <row r="630" spans="105:128" ht="12.75" customHeight="1" x14ac:dyDescent="0.15">
      <c r="DA630" s="117"/>
      <c r="DB630" s="104"/>
      <c r="DC630" s="104"/>
      <c r="DD630" s="104"/>
      <c r="DE630" s="104"/>
      <c r="DF630" s="104"/>
      <c r="DG630" s="104"/>
      <c r="DH630" s="104"/>
      <c r="DI630" s="104"/>
      <c r="DJ630" s="104"/>
      <c r="DK630" s="104"/>
      <c r="DL630" s="104"/>
      <c r="DM630" s="104"/>
      <c r="DN630" s="104"/>
      <c r="DO630" s="104"/>
      <c r="DP630" s="104"/>
      <c r="DQ630" s="104"/>
      <c r="DR630" s="104"/>
      <c r="DS630" s="104"/>
      <c r="DT630" s="104"/>
      <c r="DU630" s="104"/>
      <c r="DV630" s="104"/>
      <c r="DW630" s="104"/>
      <c r="DX630" s="104"/>
    </row>
    <row r="631" spans="105:128" ht="12.75" customHeight="1" x14ac:dyDescent="0.15">
      <c r="DA631" s="117"/>
      <c r="DB631" s="104"/>
      <c r="DC631" s="104"/>
      <c r="DD631" s="104"/>
      <c r="DE631" s="104"/>
      <c r="DF631" s="104"/>
      <c r="DG631" s="104"/>
      <c r="DH631" s="104"/>
      <c r="DI631" s="104"/>
      <c r="DJ631" s="104"/>
      <c r="DK631" s="104"/>
      <c r="DL631" s="104"/>
      <c r="DM631" s="104"/>
      <c r="DN631" s="104"/>
      <c r="DO631" s="104"/>
      <c r="DP631" s="104"/>
      <c r="DQ631" s="104"/>
      <c r="DR631" s="104"/>
      <c r="DS631" s="104"/>
      <c r="DT631" s="104"/>
      <c r="DU631" s="104"/>
      <c r="DV631" s="104"/>
      <c r="DW631" s="104"/>
      <c r="DX631" s="104"/>
    </row>
    <row r="632" spans="105:128" ht="12.75" customHeight="1" x14ac:dyDescent="0.15">
      <c r="DA632" s="117"/>
      <c r="DB632" s="104"/>
      <c r="DC632" s="104"/>
      <c r="DD632" s="104"/>
      <c r="DE632" s="104"/>
      <c r="DF632" s="104"/>
      <c r="DG632" s="104"/>
      <c r="DH632" s="104"/>
      <c r="DI632" s="104"/>
      <c r="DJ632" s="104"/>
      <c r="DK632" s="104"/>
      <c r="DL632" s="104"/>
      <c r="DM632" s="104"/>
      <c r="DN632" s="104"/>
      <c r="DO632" s="104"/>
      <c r="DP632" s="104"/>
      <c r="DQ632" s="104"/>
      <c r="DR632" s="104"/>
      <c r="DS632" s="104"/>
      <c r="DT632" s="104"/>
      <c r="DU632" s="104"/>
      <c r="DV632" s="104"/>
      <c r="DW632" s="104"/>
      <c r="DX632" s="104"/>
    </row>
    <row r="633" spans="105:128" ht="12.75" customHeight="1" x14ac:dyDescent="0.15">
      <c r="DA633" s="117"/>
      <c r="DB633" s="104"/>
      <c r="DC633" s="104"/>
      <c r="DD633" s="104"/>
      <c r="DE633" s="104"/>
      <c r="DF633" s="104"/>
      <c r="DG633" s="104"/>
      <c r="DH633" s="104"/>
      <c r="DI633" s="104"/>
      <c r="DJ633" s="104"/>
      <c r="DK633" s="104"/>
      <c r="DL633" s="104"/>
      <c r="DM633" s="104"/>
      <c r="DN633" s="104"/>
      <c r="DO633" s="104"/>
      <c r="DP633" s="104"/>
      <c r="DQ633" s="104"/>
      <c r="DR633" s="104"/>
      <c r="DS633" s="104"/>
      <c r="DT633" s="104"/>
      <c r="DU633" s="104"/>
      <c r="DV633" s="104"/>
      <c r="DW633" s="104"/>
      <c r="DX633" s="104"/>
    </row>
    <row r="634" spans="105:128" ht="12.75" customHeight="1" x14ac:dyDescent="0.15">
      <c r="DA634" s="117"/>
      <c r="DB634" s="104"/>
      <c r="DC634" s="104"/>
      <c r="DD634" s="104"/>
      <c r="DE634" s="104"/>
      <c r="DF634" s="104"/>
      <c r="DG634" s="104"/>
      <c r="DH634" s="104"/>
      <c r="DI634" s="104"/>
      <c r="DJ634" s="104"/>
      <c r="DK634" s="104"/>
      <c r="DL634" s="104"/>
      <c r="DM634" s="104"/>
      <c r="DN634" s="104"/>
      <c r="DO634" s="104"/>
      <c r="DP634" s="104"/>
      <c r="DQ634" s="104"/>
      <c r="DR634" s="104"/>
      <c r="DS634" s="104"/>
      <c r="DT634" s="104"/>
      <c r="DU634" s="104"/>
      <c r="DV634" s="104"/>
      <c r="DW634" s="104"/>
      <c r="DX634" s="104"/>
    </row>
    <row r="635" spans="105:128" ht="12.75" customHeight="1" x14ac:dyDescent="0.15">
      <c r="DA635" s="117"/>
      <c r="DB635" s="104"/>
      <c r="DC635" s="104"/>
      <c r="DD635" s="104"/>
      <c r="DE635" s="104"/>
      <c r="DF635" s="104"/>
      <c r="DG635" s="104"/>
      <c r="DH635" s="104"/>
      <c r="DI635" s="104"/>
      <c r="DJ635" s="104"/>
      <c r="DK635" s="104"/>
      <c r="DL635" s="104"/>
      <c r="DM635" s="104"/>
      <c r="DN635" s="104"/>
      <c r="DO635" s="104"/>
      <c r="DP635" s="104"/>
      <c r="DQ635" s="104"/>
      <c r="DR635" s="104"/>
      <c r="DS635" s="104"/>
      <c r="DT635" s="104"/>
      <c r="DU635" s="104"/>
      <c r="DV635" s="104"/>
      <c r="DW635" s="104"/>
      <c r="DX635" s="104"/>
    </row>
    <row r="636" spans="105:128" ht="12.75" customHeight="1" x14ac:dyDescent="0.15">
      <c r="DA636" s="117"/>
      <c r="DB636" s="104"/>
      <c r="DC636" s="104"/>
      <c r="DD636" s="104"/>
      <c r="DE636" s="104"/>
      <c r="DF636" s="104"/>
      <c r="DG636" s="104"/>
      <c r="DH636" s="104"/>
      <c r="DI636" s="104"/>
      <c r="DJ636" s="104"/>
      <c r="DK636" s="104"/>
      <c r="DL636" s="104"/>
      <c r="DM636" s="104"/>
      <c r="DN636" s="104"/>
      <c r="DO636" s="104"/>
      <c r="DP636" s="104"/>
      <c r="DQ636" s="104"/>
      <c r="DR636" s="104"/>
      <c r="DS636" s="104"/>
      <c r="DT636" s="104"/>
      <c r="DU636" s="104"/>
      <c r="DV636" s="104"/>
      <c r="DW636" s="104"/>
      <c r="DX636" s="104"/>
    </row>
    <row r="637" spans="105:128" ht="12.75" customHeight="1" x14ac:dyDescent="0.15">
      <c r="DA637" s="117"/>
      <c r="DB637" s="104"/>
      <c r="DC637" s="104"/>
      <c r="DD637" s="104"/>
      <c r="DE637" s="104"/>
      <c r="DF637" s="104"/>
      <c r="DG637" s="104"/>
      <c r="DH637" s="104"/>
      <c r="DI637" s="104"/>
      <c r="DJ637" s="104"/>
      <c r="DK637" s="104"/>
      <c r="DL637" s="104"/>
      <c r="DM637" s="104"/>
      <c r="DN637" s="104"/>
      <c r="DO637" s="104"/>
      <c r="DP637" s="104"/>
      <c r="DQ637" s="104"/>
      <c r="DR637" s="104"/>
      <c r="DS637" s="104"/>
      <c r="DT637" s="104"/>
      <c r="DU637" s="104"/>
      <c r="DV637" s="104"/>
      <c r="DW637" s="104"/>
      <c r="DX637" s="104"/>
    </row>
    <row r="638" spans="105:128" ht="12.75" customHeight="1" x14ac:dyDescent="0.15">
      <c r="DA638" s="117"/>
      <c r="DB638" s="104"/>
      <c r="DC638" s="104"/>
      <c r="DD638" s="104"/>
      <c r="DE638" s="104"/>
      <c r="DF638" s="104"/>
      <c r="DG638" s="104"/>
      <c r="DH638" s="104"/>
      <c r="DI638" s="104"/>
      <c r="DJ638" s="104"/>
      <c r="DK638" s="104"/>
      <c r="DL638" s="104"/>
      <c r="DM638" s="104"/>
      <c r="DN638" s="104"/>
      <c r="DO638" s="104"/>
      <c r="DP638" s="104"/>
      <c r="DQ638" s="104"/>
      <c r="DR638" s="104"/>
      <c r="DS638" s="104"/>
      <c r="DT638" s="104"/>
      <c r="DU638" s="104"/>
      <c r="DV638" s="104"/>
      <c r="DW638" s="104"/>
      <c r="DX638" s="104"/>
    </row>
    <row r="639" spans="105:128" ht="12.75" customHeight="1" x14ac:dyDescent="0.15">
      <c r="DA639" s="117"/>
      <c r="DB639" s="104"/>
      <c r="DC639" s="104"/>
      <c r="DD639" s="104"/>
      <c r="DE639" s="104"/>
      <c r="DF639" s="104"/>
      <c r="DG639" s="104"/>
      <c r="DH639" s="104"/>
      <c r="DI639" s="104"/>
      <c r="DJ639" s="104"/>
      <c r="DK639" s="104"/>
      <c r="DL639" s="104"/>
      <c r="DM639" s="104"/>
      <c r="DN639" s="104"/>
      <c r="DO639" s="104"/>
      <c r="DP639" s="104"/>
      <c r="DQ639" s="104"/>
      <c r="DR639" s="104"/>
      <c r="DS639" s="104"/>
      <c r="DT639" s="104"/>
      <c r="DU639" s="104"/>
      <c r="DV639" s="104"/>
      <c r="DW639" s="104"/>
      <c r="DX639" s="104"/>
    </row>
    <row r="640" spans="105:128" ht="12.75" customHeight="1" x14ac:dyDescent="0.15">
      <c r="DA640" s="117"/>
      <c r="DB640" s="104"/>
      <c r="DC640" s="104"/>
      <c r="DD640" s="104"/>
      <c r="DE640" s="104"/>
      <c r="DF640" s="104"/>
      <c r="DG640" s="104"/>
      <c r="DH640" s="104"/>
      <c r="DI640" s="104"/>
      <c r="DJ640" s="104"/>
      <c r="DK640" s="104"/>
      <c r="DL640" s="104"/>
      <c r="DM640" s="104"/>
      <c r="DN640" s="104"/>
      <c r="DO640" s="104"/>
      <c r="DP640" s="104"/>
      <c r="DQ640" s="104"/>
      <c r="DR640" s="104"/>
      <c r="DS640" s="104"/>
      <c r="DT640" s="104"/>
      <c r="DU640" s="104"/>
      <c r="DV640" s="104"/>
      <c r="DW640" s="104"/>
      <c r="DX640" s="104"/>
    </row>
    <row r="641" spans="105:128" ht="12.75" customHeight="1" x14ac:dyDescent="0.15">
      <c r="DA641" s="117"/>
      <c r="DB641" s="104"/>
      <c r="DC641" s="104"/>
      <c r="DD641" s="104"/>
      <c r="DE641" s="104"/>
      <c r="DF641" s="104"/>
      <c r="DG641" s="104"/>
      <c r="DH641" s="104"/>
      <c r="DI641" s="104"/>
      <c r="DJ641" s="104"/>
      <c r="DK641" s="104"/>
      <c r="DL641" s="104"/>
      <c r="DM641" s="104"/>
      <c r="DN641" s="104"/>
      <c r="DO641" s="104"/>
      <c r="DP641" s="104"/>
      <c r="DQ641" s="104"/>
      <c r="DR641" s="104"/>
      <c r="DS641" s="104"/>
      <c r="DT641" s="104"/>
      <c r="DU641" s="104"/>
      <c r="DV641" s="104"/>
      <c r="DW641" s="104"/>
      <c r="DX641" s="104"/>
    </row>
    <row r="642" spans="105:128" ht="12.75" customHeight="1" x14ac:dyDescent="0.15">
      <c r="DA642" s="117"/>
      <c r="DB642" s="104"/>
      <c r="DC642" s="104"/>
      <c r="DD642" s="104"/>
      <c r="DE642" s="104"/>
      <c r="DF642" s="104"/>
      <c r="DG642" s="104"/>
      <c r="DH642" s="104"/>
      <c r="DI642" s="104"/>
      <c r="DJ642" s="104"/>
      <c r="DK642" s="104"/>
      <c r="DL642" s="104"/>
      <c r="DM642" s="104"/>
      <c r="DN642" s="104"/>
      <c r="DO642" s="104"/>
      <c r="DP642" s="104"/>
      <c r="DQ642" s="104"/>
      <c r="DR642" s="104"/>
      <c r="DS642" s="104"/>
      <c r="DT642" s="104"/>
      <c r="DU642" s="104"/>
      <c r="DV642" s="104"/>
      <c r="DW642" s="104"/>
      <c r="DX642" s="104"/>
    </row>
    <row r="643" spans="105:128" ht="12.75" customHeight="1" x14ac:dyDescent="0.15">
      <c r="DA643" s="117"/>
      <c r="DB643" s="104"/>
      <c r="DC643" s="104"/>
      <c r="DD643" s="104"/>
      <c r="DE643" s="104"/>
      <c r="DF643" s="104"/>
      <c r="DG643" s="104"/>
      <c r="DH643" s="104"/>
      <c r="DI643" s="104"/>
      <c r="DJ643" s="104"/>
      <c r="DK643" s="104"/>
      <c r="DL643" s="104"/>
      <c r="DM643" s="104"/>
      <c r="DN643" s="104"/>
      <c r="DO643" s="104"/>
      <c r="DP643" s="104"/>
      <c r="DQ643" s="104"/>
      <c r="DR643" s="104"/>
      <c r="DS643" s="104"/>
      <c r="DT643" s="104"/>
      <c r="DU643" s="104"/>
      <c r="DV643" s="104"/>
      <c r="DW643" s="104"/>
      <c r="DX643" s="104"/>
    </row>
    <row r="644" spans="105:128" ht="12.75" customHeight="1" x14ac:dyDescent="0.15">
      <c r="DA644" s="117"/>
      <c r="DB644" s="104"/>
      <c r="DC644" s="104"/>
      <c r="DD644" s="104"/>
      <c r="DE644" s="104"/>
      <c r="DF644" s="104"/>
      <c r="DG644" s="104"/>
      <c r="DH644" s="104"/>
      <c r="DI644" s="104"/>
      <c r="DJ644" s="104"/>
      <c r="DK644" s="104"/>
      <c r="DL644" s="104"/>
      <c r="DM644" s="104"/>
      <c r="DN644" s="104"/>
      <c r="DO644" s="104"/>
      <c r="DP644" s="104"/>
      <c r="DQ644" s="104"/>
      <c r="DR644" s="104"/>
      <c r="DS644" s="104"/>
      <c r="DT644" s="104"/>
      <c r="DU644" s="104"/>
      <c r="DV644" s="104"/>
      <c r="DW644" s="104"/>
      <c r="DX644" s="104"/>
    </row>
    <row r="645" spans="105:128" ht="12.75" customHeight="1" x14ac:dyDescent="0.15">
      <c r="DA645" s="117"/>
      <c r="DB645" s="104"/>
      <c r="DC645" s="104"/>
      <c r="DD645" s="104"/>
      <c r="DE645" s="104"/>
      <c r="DF645" s="104"/>
      <c r="DG645" s="104"/>
      <c r="DH645" s="104"/>
      <c r="DI645" s="104"/>
      <c r="DJ645" s="104"/>
      <c r="DK645" s="104"/>
      <c r="DL645" s="104"/>
      <c r="DM645" s="104"/>
      <c r="DN645" s="104"/>
      <c r="DO645" s="104"/>
      <c r="DP645" s="104"/>
      <c r="DQ645" s="104"/>
      <c r="DR645" s="104"/>
      <c r="DS645" s="104"/>
      <c r="DT645" s="104"/>
      <c r="DU645" s="104"/>
      <c r="DV645" s="104"/>
      <c r="DW645" s="104"/>
      <c r="DX645" s="104"/>
    </row>
    <row r="646" spans="105:128" ht="12.75" customHeight="1" x14ac:dyDescent="0.15">
      <c r="DA646" s="117"/>
      <c r="DB646" s="104"/>
      <c r="DC646" s="104"/>
      <c r="DD646" s="104"/>
      <c r="DE646" s="104"/>
      <c r="DF646" s="104"/>
      <c r="DG646" s="104"/>
      <c r="DH646" s="104"/>
      <c r="DI646" s="104"/>
      <c r="DJ646" s="104"/>
      <c r="DK646" s="104"/>
      <c r="DL646" s="104"/>
      <c r="DM646" s="104"/>
      <c r="DN646" s="104"/>
      <c r="DO646" s="104"/>
      <c r="DP646" s="104"/>
      <c r="DQ646" s="104"/>
      <c r="DR646" s="104"/>
      <c r="DS646" s="104"/>
      <c r="DT646" s="104"/>
      <c r="DU646" s="104"/>
      <c r="DV646" s="104"/>
      <c r="DW646" s="104"/>
      <c r="DX646" s="104"/>
    </row>
    <row r="647" spans="105:128" ht="12.75" customHeight="1" x14ac:dyDescent="0.15">
      <c r="DA647" s="117"/>
      <c r="DB647" s="104"/>
      <c r="DC647" s="104"/>
      <c r="DD647" s="104"/>
      <c r="DE647" s="104"/>
      <c r="DF647" s="104"/>
      <c r="DG647" s="104"/>
      <c r="DH647" s="104"/>
      <c r="DI647" s="104"/>
      <c r="DJ647" s="104"/>
      <c r="DK647" s="104"/>
      <c r="DL647" s="104"/>
      <c r="DM647" s="104"/>
      <c r="DN647" s="104"/>
      <c r="DO647" s="104"/>
      <c r="DP647" s="104"/>
      <c r="DQ647" s="104"/>
      <c r="DR647" s="104"/>
      <c r="DS647" s="104"/>
      <c r="DT647" s="104"/>
      <c r="DU647" s="104"/>
      <c r="DV647" s="104"/>
      <c r="DW647" s="104"/>
      <c r="DX647" s="104"/>
    </row>
    <row r="648" spans="105:128" ht="12.75" customHeight="1" x14ac:dyDescent="0.15">
      <c r="DA648" s="117"/>
      <c r="DB648" s="104"/>
      <c r="DC648" s="104"/>
      <c r="DD648" s="104"/>
      <c r="DE648" s="104"/>
      <c r="DF648" s="104"/>
      <c r="DG648" s="104"/>
      <c r="DH648" s="104"/>
      <c r="DI648" s="104"/>
      <c r="DJ648" s="104"/>
      <c r="DK648" s="104"/>
      <c r="DL648" s="104"/>
      <c r="DM648" s="104"/>
      <c r="DN648" s="104"/>
      <c r="DO648" s="104"/>
      <c r="DP648" s="104"/>
      <c r="DQ648" s="104"/>
      <c r="DR648" s="104"/>
      <c r="DS648" s="104"/>
      <c r="DT648" s="104"/>
      <c r="DU648" s="104"/>
      <c r="DV648" s="104"/>
      <c r="DW648" s="104"/>
      <c r="DX648" s="104"/>
    </row>
    <row r="649" spans="105:128" ht="12.75" customHeight="1" x14ac:dyDescent="0.15">
      <c r="DA649" s="117"/>
      <c r="DB649" s="104"/>
      <c r="DC649" s="104"/>
      <c r="DD649" s="104"/>
      <c r="DE649" s="104"/>
      <c r="DF649" s="104"/>
      <c r="DG649" s="104"/>
      <c r="DH649" s="104"/>
      <c r="DI649" s="104"/>
      <c r="DJ649" s="104"/>
      <c r="DK649" s="104"/>
      <c r="DL649" s="104"/>
      <c r="DM649" s="104"/>
      <c r="DN649" s="104"/>
      <c r="DO649" s="104"/>
      <c r="DP649" s="104"/>
      <c r="DQ649" s="104"/>
      <c r="DR649" s="104"/>
      <c r="DS649" s="104"/>
      <c r="DT649" s="104"/>
      <c r="DU649" s="104"/>
      <c r="DV649" s="104"/>
      <c r="DW649" s="104"/>
      <c r="DX649" s="104"/>
    </row>
    <row r="650" spans="105:128" ht="12.75" customHeight="1" x14ac:dyDescent="0.15">
      <c r="DA650" s="117"/>
      <c r="DB650" s="104"/>
      <c r="DC650" s="104"/>
      <c r="DD650" s="104"/>
      <c r="DE650" s="104"/>
      <c r="DF650" s="104"/>
      <c r="DG650" s="104"/>
      <c r="DH650" s="104"/>
      <c r="DI650" s="104"/>
      <c r="DJ650" s="104"/>
      <c r="DK650" s="104"/>
      <c r="DL650" s="104"/>
      <c r="DM650" s="104"/>
      <c r="DN650" s="104"/>
      <c r="DO650" s="104"/>
      <c r="DP650" s="104"/>
      <c r="DQ650" s="104"/>
      <c r="DR650" s="104"/>
      <c r="DS650" s="104"/>
      <c r="DT650" s="104"/>
      <c r="DU650" s="104"/>
      <c r="DV650" s="104"/>
      <c r="DW650" s="104"/>
      <c r="DX650" s="104"/>
    </row>
    <row r="651" spans="105:128" ht="12.75" customHeight="1" x14ac:dyDescent="0.15">
      <c r="DA651" s="117"/>
      <c r="DB651" s="104"/>
      <c r="DC651" s="104"/>
      <c r="DD651" s="104"/>
      <c r="DE651" s="104"/>
      <c r="DF651" s="104"/>
      <c r="DG651" s="104"/>
      <c r="DH651" s="104"/>
      <c r="DI651" s="104"/>
      <c r="DJ651" s="104"/>
      <c r="DK651" s="104"/>
      <c r="DL651" s="104"/>
      <c r="DM651" s="104"/>
      <c r="DN651" s="104"/>
      <c r="DO651" s="104"/>
      <c r="DP651" s="104"/>
      <c r="DQ651" s="104"/>
      <c r="DR651" s="104"/>
      <c r="DS651" s="104"/>
      <c r="DT651" s="104"/>
      <c r="DU651" s="104"/>
      <c r="DV651" s="104"/>
      <c r="DW651" s="104"/>
      <c r="DX651" s="104"/>
    </row>
    <row r="652" spans="105:128" ht="12.75" customHeight="1" x14ac:dyDescent="0.15">
      <c r="DA652" s="117"/>
      <c r="DB652" s="104"/>
      <c r="DC652" s="104"/>
      <c r="DD652" s="104"/>
      <c r="DE652" s="104"/>
      <c r="DF652" s="104"/>
      <c r="DG652" s="104"/>
      <c r="DH652" s="104"/>
      <c r="DI652" s="104"/>
      <c r="DJ652" s="104"/>
      <c r="DK652" s="104"/>
      <c r="DL652" s="104"/>
      <c r="DM652" s="104"/>
      <c r="DN652" s="104"/>
      <c r="DO652" s="104"/>
      <c r="DP652" s="104"/>
      <c r="DQ652" s="104"/>
      <c r="DR652" s="104"/>
      <c r="DS652" s="104"/>
      <c r="DT652" s="104"/>
      <c r="DU652" s="104"/>
      <c r="DV652" s="104"/>
      <c r="DW652" s="104"/>
      <c r="DX652" s="104"/>
    </row>
    <row r="653" spans="105:128" ht="12.75" customHeight="1" x14ac:dyDescent="0.15">
      <c r="DA653" s="117"/>
      <c r="DB653" s="104"/>
      <c r="DC653" s="104"/>
      <c r="DD653" s="104"/>
      <c r="DE653" s="104"/>
      <c r="DF653" s="104"/>
      <c r="DG653" s="104"/>
      <c r="DH653" s="104"/>
      <c r="DI653" s="104"/>
      <c r="DJ653" s="104"/>
      <c r="DK653" s="104"/>
      <c r="DL653" s="104"/>
      <c r="DM653" s="104"/>
      <c r="DN653" s="104"/>
      <c r="DO653" s="104"/>
      <c r="DP653" s="104"/>
      <c r="DQ653" s="104"/>
      <c r="DR653" s="104"/>
      <c r="DS653" s="104"/>
      <c r="DT653" s="104"/>
      <c r="DU653" s="104"/>
      <c r="DV653" s="104"/>
      <c r="DW653" s="104"/>
      <c r="DX653" s="104"/>
    </row>
    <row r="654" spans="105:128" ht="12.75" customHeight="1" x14ac:dyDescent="0.15">
      <c r="DA654" s="117"/>
      <c r="DB654" s="104"/>
      <c r="DC654" s="104"/>
      <c r="DD654" s="104"/>
      <c r="DE654" s="104"/>
      <c r="DF654" s="104"/>
      <c r="DG654" s="104"/>
      <c r="DH654" s="104"/>
      <c r="DI654" s="104"/>
      <c r="DJ654" s="104"/>
      <c r="DK654" s="104"/>
      <c r="DL654" s="104"/>
      <c r="DM654" s="104"/>
      <c r="DN654" s="104"/>
      <c r="DO654" s="104"/>
      <c r="DP654" s="104"/>
      <c r="DQ654" s="104"/>
      <c r="DR654" s="104"/>
      <c r="DS654" s="104"/>
      <c r="DT654" s="104"/>
      <c r="DU654" s="104"/>
      <c r="DV654" s="104"/>
      <c r="DW654" s="104"/>
      <c r="DX654" s="104"/>
    </row>
    <row r="655" spans="105:128" ht="12.75" customHeight="1" x14ac:dyDescent="0.15">
      <c r="DA655" s="117"/>
      <c r="DB655" s="104"/>
      <c r="DC655" s="104"/>
      <c r="DD655" s="104"/>
      <c r="DE655" s="104"/>
      <c r="DF655" s="104"/>
      <c r="DG655" s="104"/>
      <c r="DH655" s="104"/>
      <c r="DI655" s="104"/>
      <c r="DJ655" s="104"/>
      <c r="DK655" s="104"/>
      <c r="DL655" s="104"/>
      <c r="DM655" s="104"/>
      <c r="DN655" s="104"/>
      <c r="DO655" s="104"/>
      <c r="DP655" s="104"/>
      <c r="DQ655" s="104"/>
      <c r="DR655" s="104"/>
      <c r="DS655" s="104"/>
      <c r="DT655" s="104"/>
      <c r="DU655" s="104"/>
      <c r="DV655" s="104"/>
      <c r="DW655" s="104"/>
      <c r="DX655" s="104"/>
    </row>
    <row r="656" spans="105:128" ht="12.75" customHeight="1" x14ac:dyDescent="0.15">
      <c r="DA656" s="117"/>
      <c r="DB656" s="104"/>
      <c r="DC656" s="104"/>
      <c r="DD656" s="104"/>
      <c r="DE656" s="104"/>
      <c r="DF656" s="104"/>
      <c r="DG656" s="104"/>
      <c r="DH656" s="104"/>
      <c r="DI656" s="104"/>
      <c r="DJ656" s="104"/>
      <c r="DK656" s="104"/>
      <c r="DL656" s="104"/>
      <c r="DM656" s="104"/>
      <c r="DN656" s="104"/>
      <c r="DO656" s="104"/>
      <c r="DP656" s="104"/>
      <c r="DQ656" s="104"/>
      <c r="DR656" s="104"/>
      <c r="DS656" s="104"/>
      <c r="DT656" s="104"/>
      <c r="DU656" s="104"/>
      <c r="DV656" s="104"/>
      <c r="DW656" s="104"/>
      <c r="DX656" s="104"/>
    </row>
    <row r="657" spans="105:128" ht="12.75" customHeight="1" x14ac:dyDescent="0.15">
      <c r="DA657" s="117"/>
      <c r="DB657" s="104"/>
      <c r="DC657" s="104"/>
      <c r="DD657" s="104"/>
      <c r="DE657" s="104"/>
      <c r="DF657" s="104"/>
      <c r="DG657" s="104"/>
      <c r="DH657" s="104"/>
      <c r="DI657" s="104"/>
      <c r="DJ657" s="104"/>
      <c r="DK657" s="104"/>
      <c r="DL657" s="104"/>
      <c r="DM657" s="104"/>
      <c r="DN657" s="104"/>
      <c r="DO657" s="104"/>
      <c r="DP657" s="104"/>
      <c r="DQ657" s="104"/>
      <c r="DR657" s="104"/>
      <c r="DS657" s="104"/>
      <c r="DT657" s="104"/>
      <c r="DU657" s="104"/>
      <c r="DV657" s="104"/>
      <c r="DW657" s="104"/>
      <c r="DX657" s="104"/>
    </row>
    <row r="658" spans="105:128" ht="12.75" customHeight="1" x14ac:dyDescent="0.15">
      <c r="DA658" s="117"/>
      <c r="DB658" s="104"/>
      <c r="DC658" s="104"/>
      <c r="DD658" s="104"/>
      <c r="DE658" s="104"/>
      <c r="DF658" s="104"/>
      <c r="DG658" s="104"/>
      <c r="DH658" s="104"/>
      <c r="DI658" s="104"/>
      <c r="DJ658" s="104"/>
      <c r="DK658" s="104"/>
      <c r="DL658" s="104"/>
      <c r="DM658" s="104"/>
      <c r="DN658" s="104"/>
      <c r="DO658" s="104"/>
      <c r="DP658" s="104"/>
      <c r="DQ658" s="104"/>
      <c r="DR658" s="104"/>
      <c r="DS658" s="104"/>
      <c r="DT658" s="104"/>
      <c r="DU658" s="104"/>
      <c r="DV658" s="104"/>
      <c r="DW658" s="104"/>
      <c r="DX658" s="104"/>
    </row>
    <row r="659" spans="105:128" ht="12.75" customHeight="1" x14ac:dyDescent="0.15">
      <c r="DA659" s="117"/>
      <c r="DB659" s="104"/>
      <c r="DC659" s="104"/>
      <c r="DD659" s="104"/>
      <c r="DE659" s="104"/>
      <c r="DF659" s="104"/>
      <c r="DG659" s="104"/>
      <c r="DH659" s="104"/>
      <c r="DI659" s="104"/>
      <c r="DJ659" s="104"/>
      <c r="DK659" s="104"/>
      <c r="DL659" s="104"/>
      <c r="DM659" s="104"/>
      <c r="DN659" s="104"/>
      <c r="DO659" s="104"/>
      <c r="DP659" s="104"/>
      <c r="DQ659" s="104"/>
      <c r="DR659" s="104"/>
      <c r="DS659" s="104"/>
      <c r="DT659" s="104"/>
      <c r="DU659" s="104"/>
      <c r="DV659" s="104"/>
      <c r="DW659" s="104"/>
      <c r="DX659" s="104"/>
    </row>
    <row r="660" spans="105:128" ht="12.75" customHeight="1" x14ac:dyDescent="0.15">
      <c r="DA660" s="117"/>
      <c r="DB660" s="104"/>
      <c r="DC660" s="104"/>
      <c r="DD660" s="104"/>
      <c r="DE660" s="104"/>
      <c r="DF660" s="104"/>
      <c r="DG660" s="104"/>
      <c r="DH660" s="104"/>
      <c r="DI660" s="104"/>
      <c r="DJ660" s="104"/>
      <c r="DK660" s="104"/>
      <c r="DL660" s="104"/>
      <c r="DM660" s="104"/>
      <c r="DN660" s="104"/>
      <c r="DO660" s="104"/>
      <c r="DP660" s="104"/>
      <c r="DQ660" s="104"/>
      <c r="DR660" s="104"/>
      <c r="DS660" s="104"/>
      <c r="DT660" s="104"/>
      <c r="DU660" s="104"/>
      <c r="DV660" s="104"/>
      <c r="DW660" s="104"/>
      <c r="DX660" s="104"/>
    </row>
    <row r="661" spans="105:128" ht="12.75" customHeight="1" x14ac:dyDescent="0.15">
      <c r="DA661" s="117"/>
      <c r="DB661" s="104"/>
      <c r="DC661" s="104"/>
      <c r="DD661" s="104"/>
      <c r="DE661" s="104"/>
      <c r="DF661" s="104"/>
      <c r="DG661" s="104"/>
      <c r="DH661" s="104"/>
      <c r="DI661" s="104"/>
      <c r="DJ661" s="104"/>
      <c r="DK661" s="104"/>
      <c r="DL661" s="104"/>
      <c r="DM661" s="104"/>
      <c r="DN661" s="104"/>
      <c r="DO661" s="104"/>
      <c r="DP661" s="104"/>
      <c r="DQ661" s="104"/>
      <c r="DR661" s="104"/>
      <c r="DS661" s="104"/>
      <c r="DT661" s="104"/>
      <c r="DU661" s="104"/>
      <c r="DV661" s="104"/>
      <c r="DW661" s="104"/>
      <c r="DX661" s="104"/>
    </row>
    <row r="662" spans="105:128" ht="12.75" customHeight="1" x14ac:dyDescent="0.15">
      <c r="DA662" s="117"/>
      <c r="DB662" s="104"/>
      <c r="DC662" s="104"/>
      <c r="DD662" s="104"/>
      <c r="DE662" s="104"/>
      <c r="DF662" s="104"/>
      <c r="DG662" s="104"/>
      <c r="DH662" s="104"/>
      <c r="DI662" s="104"/>
      <c r="DJ662" s="104"/>
      <c r="DK662" s="104"/>
      <c r="DL662" s="104"/>
      <c r="DM662" s="104"/>
      <c r="DN662" s="104"/>
      <c r="DO662" s="104"/>
      <c r="DP662" s="104"/>
      <c r="DQ662" s="104"/>
      <c r="DR662" s="104"/>
      <c r="DS662" s="104"/>
      <c r="DT662" s="104"/>
      <c r="DU662" s="104"/>
      <c r="DV662" s="104"/>
      <c r="DW662" s="104"/>
      <c r="DX662" s="104"/>
    </row>
    <row r="663" spans="105:128" ht="12.75" customHeight="1" x14ac:dyDescent="0.15">
      <c r="DA663" s="117"/>
      <c r="DB663" s="104"/>
      <c r="DC663" s="104"/>
      <c r="DD663" s="104"/>
      <c r="DE663" s="104"/>
      <c r="DF663" s="104"/>
      <c r="DG663" s="104"/>
      <c r="DH663" s="104"/>
      <c r="DI663" s="104"/>
      <c r="DJ663" s="104"/>
      <c r="DK663" s="104"/>
      <c r="DL663" s="104"/>
      <c r="DM663" s="104"/>
      <c r="DN663" s="104"/>
      <c r="DO663" s="104"/>
      <c r="DP663" s="104"/>
      <c r="DQ663" s="104"/>
      <c r="DR663" s="104"/>
      <c r="DS663" s="104"/>
      <c r="DT663" s="104"/>
      <c r="DU663" s="104"/>
      <c r="DV663" s="104"/>
      <c r="DW663" s="104"/>
      <c r="DX663" s="104"/>
    </row>
    <row r="664" spans="105:128" ht="12.75" customHeight="1" x14ac:dyDescent="0.15">
      <c r="DA664" s="117"/>
      <c r="DB664" s="104"/>
      <c r="DC664" s="104"/>
      <c r="DD664" s="104"/>
      <c r="DE664" s="104"/>
      <c r="DF664" s="104"/>
      <c r="DG664" s="104"/>
      <c r="DH664" s="104"/>
      <c r="DI664" s="104"/>
      <c r="DJ664" s="104"/>
      <c r="DK664" s="104"/>
      <c r="DL664" s="104"/>
      <c r="DM664" s="104"/>
      <c r="DN664" s="104"/>
      <c r="DO664" s="104"/>
      <c r="DP664" s="104"/>
      <c r="DQ664" s="104"/>
      <c r="DR664" s="104"/>
      <c r="DS664" s="104"/>
      <c r="DT664" s="104"/>
      <c r="DU664" s="104"/>
      <c r="DV664" s="104"/>
      <c r="DW664" s="104"/>
      <c r="DX664" s="104"/>
    </row>
    <row r="665" spans="105:128" ht="12.75" customHeight="1" x14ac:dyDescent="0.15">
      <c r="DA665" s="117"/>
      <c r="DB665" s="104"/>
      <c r="DC665" s="104"/>
      <c r="DD665" s="104"/>
      <c r="DE665" s="104"/>
      <c r="DF665" s="104"/>
      <c r="DG665" s="104"/>
      <c r="DH665" s="104"/>
      <c r="DI665" s="104"/>
      <c r="DJ665" s="104"/>
      <c r="DK665" s="104"/>
      <c r="DL665" s="104"/>
      <c r="DM665" s="104"/>
      <c r="DN665" s="104"/>
      <c r="DO665" s="104"/>
      <c r="DP665" s="104"/>
      <c r="DQ665" s="104"/>
      <c r="DR665" s="104"/>
      <c r="DS665" s="104"/>
      <c r="DT665" s="104"/>
      <c r="DU665" s="104"/>
      <c r="DV665" s="104"/>
      <c r="DW665" s="104"/>
      <c r="DX665" s="104"/>
    </row>
    <row r="666" spans="105:128" ht="12.75" customHeight="1" x14ac:dyDescent="0.15">
      <c r="DA666" s="117"/>
      <c r="DB666" s="104"/>
      <c r="DC666" s="104"/>
      <c r="DD666" s="104"/>
      <c r="DE666" s="104"/>
      <c r="DF666" s="104"/>
      <c r="DG666" s="104"/>
      <c r="DH666" s="104"/>
      <c r="DI666" s="104"/>
      <c r="DJ666" s="104"/>
      <c r="DK666" s="104"/>
      <c r="DL666" s="104"/>
      <c r="DM666" s="104"/>
      <c r="DN666" s="104"/>
      <c r="DO666" s="104"/>
      <c r="DP666" s="104"/>
      <c r="DQ666" s="104"/>
      <c r="DR666" s="104"/>
      <c r="DS666" s="104"/>
      <c r="DT666" s="104"/>
      <c r="DU666" s="104"/>
      <c r="DV666" s="104"/>
      <c r="DW666" s="104"/>
      <c r="DX666" s="104"/>
    </row>
    <row r="667" spans="105:128" ht="12.75" customHeight="1" x14ac:dyDescent="0.15">
      <c r="DA667" s="117"/>
      <c r="DB667" s="104"/>
      <c r="DC667" s="104"/>
      <c r="DD667" s="104"/>
      <c r="DE667" s="104"/>
      <c r="DF667" s="104"/>
      <c r="DG667" s="104"/>
      <c r="DH667" s="104"/>
      <c r="DI667" s="104"/>
      <c r="DJ667" s="104"/>
      <c r="DK667" s="104"/>
      <c r="DL667" s="104"/>
      <c r="DM667" s="104"/>
      <c r="DN667" s="104"/>
      <c r="DO667" s="104"/>
      <c r="DP667" s="104"/>
      <c r="DQ667" s="104"/>
      <c r="DR667" s="104"/>
      <c r="DS667" s="104"/>
      <c r="DT667" s="104"/>
      <c r="DU667" s="104"/>
      <c r="DV667" s="104"/>
      <c r="DW667" s="104"/>
      <c r="DX667" s="104"/>
    </row>
    <row r="668" spans="105:128" ht="12.75" customHeight="1" x14ac:dyDescent="0.15">
      <c r="DA668" s="117"/>
      <c r="DB668" s="104"/>
      <c r="DC668" s="104"/>
      <c r="DD668" s="104"/>
      <c r="DE668" s="104"/>
      <c r="DF668" s="104"/>
      <c r="DG668" s="104"/>
      <c r="DH668" s="104"/>
      <c r="DI668" s="104"/>
      <c r="DJ668" s="104"/>
      <c r="DK668" s="104"/>
      <c r="DL668" s="104"/>
      <c r="DM668" s="104"/>
      <c r="DN668" s="104"/>
      <c r="DO668" s="104"/>
      <c r="DP668" s="104"/>
      <c r="DQ668" s="104"/>
      <c r="DR668" s="104"/>
      <c r="DS668" s="104"/>
      <c r="DT668" s="104"/>
      <c r="DU668" s="104"/>
      <c r="DV668" s="104"/>
      <c r="DW668" s="104"/>
      <c r="DX668" s="104"/>
    </row>
    <row r="669" spans="105:128" ht="12.75" customHeight="1" x14ac:dyDescent="0.15">
      <c r="DA669" s="117"/>
      <c r="DB669" s="104"/>
      <c r="DC669" s="104"/>
      <c r="DD669" s="104"/>
      <c r="DE669" s="104"/>
      <c r="DF669" s="104"/>
      <c r="DG669" s="104"/>
      <c r="DH669" s="104"/>
      <c r="DI669" s="104"/>
      <c r="DJ669" s="104"/>
      <c r="DK669" s="104"/>
      <c r="DL669" s="104"/>
      <c r="DM669" s="104"/>
      <c r="DN669" s="104"/>
      <c r="DO669" s="104"/>
      <c r="DP669" s="104"/>
      <c r="DQ669" s="104"/>
      <c r="DR669" s="104"/>
      <c r="DS669" s="104"/>
      <c r="DT669" s="104"/>
      <c r="DU669" s="104"/>
      <c r="DV669" s="104"/>
      <c r="DW669" s="104"/>
      <c r="DX669" s="104"/>
    </row>
    <row r="670" spans="105:128" ht="12.75" customHeight="1" x14ac:dyDescent="0.15">
      <c r="DA670" s="117"/>
      <c r="DB670" s="104"/>
      <c r="DC670" s="104"/>
      <c r="DD670" s="104"/>
      <c r="DE670" s="104"/>
      <c r="DF670" s="104"/>
      <c r="DG670" s="104"/>
      <c r="DH670" s="104"/>
      <c r="DI670" s="104"/>
      <c r="DJ670" s="104"/>
      <c r="DK670" s="104"/>
      <c r="DL670" s="104"/>
      <c r="DM670" s="104"/>
      <c r="DN670" s="104"/>
      <c r="DO670" s="104"/>
      <c r="DP670" s="104"/>
      <c r="DQ670" s="104"/>
      <c r="DR670" s="104"/>
      <c r="DS670" s="104"/>
      <c r="DT670" s="104"/>
      <c r="DU670" s="104"/>
      <c r="DV670" s="104"/>
      <c r="DW670" s="104"/>
      <c r="DX670" s="104"/>
    </row>
    <row r="671" spans="105:128" ht="12.75" customHeight="1" x14ac:dyDescent="0.15">
      <c r="DA671" s="117"/>
      <c r="DB671" s="104"/>
      <c r="DC671" s="104"/>
      <c r="DD671" s="104"/>
      <c r="DE671" s="104"/>
      <c r="DF671" s="104"/>
      <c r="DG671" s="104"/>
      <c r="DH671" s="104"/>
      <c r="DI671" s="104"/>
      <c r="DJ671" s="104"/>
      <c r="DK671" s="104"/>
      <c r="DL671" s="104"/>
      <c r="DM671" s="104"/>
      <c r="DN671" s="104"/>
      <c r="DO671" s="104"/>
      <c r="DP671" s="104"/>
      <c r="DQ671" s="104"/>
      <c r="DR671" s="104"/>
      <c r="DS671" s="104"/>
      <c r="DT671" s="104"/>
      <c r="DU671" s="104"/>
      <c r="DV671" s="104"/>
      <c r="DW671" s="104"/>
      <c r="DX671" s="104"/>
    </row>
    <row r="672" spans="105:128" ht="12.75" customHeight="1" x14ac:dyDescent="0.15">
      <c r="DA672" s="117"/>
      <c r="DB672" s="104"/>
      <c r="DC672" s="104"/>
      <c r="DD672" s="104"/>
      <c r="DE672" s="104"/>
      <c r="DF672" s="104"/>
      <c r="DG672" s="104"/>
      <c r="DH672" s="104"/>
      <c r="DI672" s="104"/>
      <c r="DJ672" s="104"/>
      <c r="DK672" s="104"/>
      <c r="DL672" s="104"/>
      <c r="DM672" s="104"/>
      <c r="DN672" s="104"/>
      <c r="DO672" s="104"/>
      <c r="DP672" s="104"/>
      <c r="DQ672" s="104"/>
      <c r="DR672" s="104"/>
      <c r="DS672" s="104"/>
      <c r="DT672" s="104"/>
      <c r="DU672" s="104"/>
      <c r="DV672" s="104"/>
      <c r="DW672" s="104"/>
      <c r="DX672" s="104"/>
    </row>
    <row r="673" spans="105:128" ht="12.75" customHeight="1" x14ac:dyDescent="0.15">
      <c r="DA673" s="117"/>
      <c r="DB673" s="104"/>
      <c r="DC673" s="104"/>
      <c r="DD673" s="104"/>
      <c r="DE673" s="104"/>
      <c r="DF673" s="104"/>
      <c r="DG673" s="104"/>
      <c r="DH673" s="104"/>
      <c r="DI673" s="104"/>
      <c r="DJ673" s="104"/>
      <c r="DK673" s="104"/>
      <c r="DL673" s="104"/>
      <c r="DM673" s="104"/>
      <c r="DN673" s="104"/>
      <c r="DO673" s="104"/>
      <c r="DP673" s="104"/>
      <c r="DQ673" s="104"/>
      <c r="DR673" s="104"/>
      <c r="DS673" s="104"/>
      <c r="DT673" s="104"/>
      <c r="DU673" s="104"/>
      <c r="DV673" s="104"/>
      <c r="DW673" s="104"/>
      <c r="DX673" s="104"/>
    </row>
    <row r="674" spans="105:128" ht="12.75" customHeight="1" x14ac:dyDescent="0.15">
      <c r="DA674" s="117"/>
      <c r="DB674" s="104"/>
      <c r="DC674" s="104"/>
      <c r="DD674" s="104"/>
      <c r="DE674" s="104"/>
      <c r="DF674" s="104"/>
      <c r="DG674" s="104"/>
      <c r="DH674" s="104"/>
      <c r="DI674" s="104"/>
      <c r="DJ674" s="104"/>
      <c r="DK674" s="104"/>
      <c r="DL674" s="104"/>
      <c r="DM674" s="104"/>
      <c r="DN674" s="104"/>
      <c r="DO674" s="104"/>
      <c r="DP674" s="104"/>
      <c r="DQ674" s="104"/>
      <c r="DR674" s="104"/>
      <c r="DS674" s="104"/>
      <c r="DT674" s="104"/>
      <c r="DU674" s="104"/>
      <c r="DV674" s="104"/>
      <c r="DW674" s="104"/>
      <c r="DX674" s="104"/>
    </row>
    <row r="675" spans="105:128" ht="12.75" customHeight="1" x14ac:dyDescent="0.15">
      <c r="DA675" s="117"/>
      <c r="DB675" s="104"/>
      <c r="DC675" s="104"/>
      <c r="DD675" s="104"/>
      <c r="DE675" s="104"/>
      <c r="DF675" s="104"/>
      <c r="DG675" s="104"/>
      <c r="DH675" s="104"/>
      <c r="DI675" s="104"/>
      <c r="DJ675" s="104"/>
      <c r="DK675" s="104"/>
      <c r="DL675" s="104"/>
      <c r="DM675" s="104"/>
      <c r="DN675" s="104"/>
      <c r="DO675" s="104"/>
      <c r="DP675" s="104"/>
      <c r="DQ675" s="104"/>
      <c r="DR675" s="104"/>
      <c r="DS675" s="104"/>
      <c r="DT675" s="104"/>
      <c r="DU675" s="104"/>
      <c r="DV675" s="104"/>
      <c r="DW675" s="104"/>
      <c r="DX675" s="104"/>
    </row>
    <row r="676" spans="105:128" ht="12.75" customHeight="1" x14ac:dyDescent="0.15">
      <c r="DA676" s="117"/>
      <c r="DB676" s="104"/>
      <c r="DC676" s="104"/>
      <c r="DD676" s="104"/>
      <c r="DE676" s="104"/>
      <c r="DF676" s="104"/>
      <c r="DG676" s="104"/>
      <c r="DH676" s="104"/>
      <c r="DI676" s="104"/>
      <c r="DJ676" s="104"/>
      <c r="DK676" s="104"/>
      <c r="DL676" s="104"/>
      <c r="DM676" s="104"/>
      <c r="DN676" s="104"/>
      <c r="DO676" s="104"/>
      <c r="DP676" s="104"/>
      <c r="DQ676" s="104"/>
      <c r="DR676" s="104"/>
      <c r="DS676" s="104"/>
      <c r="DT676" s="104"/>
      <c r="DU676" s="104"/>
      <c r="DV676" s="104"/>
      <c r="DW676" s="104"/>
      <c r="DX676" s="104"/>
    </row>
    <row r="677" spans="105:128" ht="12.75" customHeight="1" x14ac:dyDescent="0.15">
      <c r="DA677" s="117"/>
      <c r="DB677" s="104"/>
      <c r="DC677" s="104"/>
      <c r="DD677" s="104"/>
      <c r="DE677" s="104"/>
      <c r="DF677" s="104"/>
      <c r="DG677" s="104"/>
      <c r="DH677" s="104"/>
      <c r="DI677" s="104"/>
      <c r="DJ677" s="104"/>
      <c r="DK677" s="104"/>
      <c r="DL677" s="104"/>
      <c r="DM677" s="104"/>
      <c r="DN677" s="104"/>
      <c r="DO677" s="104"/>
      <c r="DP677" s="104"/>
      <c r="DQ677" s="104"/>
      <c r="DR677" s="104"/>
      <c r="DS677" s="104"/>
      <c r="DT677" s="104"/>
      <c r="DU677" s="104"/>
      <c r="DV677" s="104"/>
      <c r="DW677" s="104"/>
      <c r="DX677" s="104"/>
    </row>
    <row r="678" spans="105:128" ht="12.75" customHeight="1" x14ac:dyDescent="0.15">
      <c r="DA678" s="117"/>
      <c r="DB678" s="104"/>
      <c r="DC678" s="104"/>
      <c r="DD678" s="104"/>
      <c r="DE678" s="104"/>
      <c r="DF678" s="104"/>
      <c r="DG678" s="104"/>
      <c r="DH678" s="104"/>
      <c r="DI678" s="104"/>
      <c r="DJ678" s="104"/>
      <c r="DK678" s="104"/>
      <c r="DL678" s="104"/>
      <c r="DM678" s="104"/>
      <c r="DN678" s="104"/>
      <c r="DO678" s="104"/>
      <c r="DP678" s="104"/>
      <c r="DQ678" s="104"/>
      <c r="DR678" s="104"/>
      <c r="DS678" s="104"/>
      <c r="DT678" s="104"/>
      <c r="DU678" s="104"/>
      <c r="DV678" s="104"/>
      <c r="DW678" s="104"/>
      <c r="DX678" s="104"/>
    </row>
    <row r="679" spans="105:128" ht="12.75" customHeight="1" x14ac:dyDescent="0.15">
      <c r="DA679" s="117"/>
      <c r="DB679" s="104"/>
      <c r="DC679" s="104"/>
      <c r="DD679" s="104"/>
      <c r="DE679" s="104"/>
      <c r="DF679" s="104"/>
      <c r="DG679" s="104"/>
      <c r="DH679" s="104"/>
      <c r="DI679" s="104"/>
      <c r="DJ679" s="104"/>
      <c r="DK679" s="104"/>
      <c r="DL679" s="104"/>
      <c r="DM679" s="104"/>
      <c r="DN679" s="104"/>
      <c r="DO679" s="104"/>
      <c r="DP679" s="104"/>
      <c r="DQ679" s="104"/>
      <c r="DR679" s="104"/>
      <c r="DS679" s="104"/>
      <c r="DT679" s="104"/>
      <c r="DU679" s="104"/>
      <c r="DV679" s="104"/>
      <c r="DW679" s="104"/>
      <c r="DX679" s="104"/>
    </row>
    <row r="680" spans="105:128" ht="12.75" customHeight="1" x14ac:dyDescent="0.15">
      <c r="DA680" s="117"/>
      <c r="DB680" s="104"/>
      <c r="DC680" s="104"/>
      <c r="DD680" s="104"/>
      <c r="DE680" s="104"/>
      <c r="DF680" s="104"/>
      <c r="DG680" s="104"/>
      <c r="DH680" s="104"/>
      <c r="DI680" s="104"/>
      <c r="DJ680" s="104"/>
      <c r="DK680" s="104"/>
      <c r="DL680" s="104"/>
      <c r="DM680" s="104"/>
      <c r="DN680" s="104"/>
      <c r="DO680" s="104"/>
      <c r="DP680" s="104"/>
      <c r="DQ680" s="104"/>
      <c r="DR680" s="104"/>
      <c r="DS680" s="104"/>
      <c r="DT680" s="104"/>
      <c r="DU680" s="104"/>
      <c r="DV680" s="104"/>
      <c r="DW680" s="104"/>
      <c r="DX680" s="104"/>
    </row>
    <row r="681" spans="105:128" ht="12.75" customHeight="1" x14ac:dyDescent="0.15">
      <c r="DA681" s="117"/>
      <c r="DB681" s="104"/>
      <c r="DC681" s="104"/>
      <c r="DD681" s="104"/>
      <c r="DE681" s="104"/>
      <c r="DF681" s="104"/>
      <c r="DG681" s="104"/>
      <c r="DH681" s="104"/>
      <c r="DI681" s="104"/>
      <c r="DJ681" s="104"/>
      <c r="DK681" s="104"/>
      <c r="DL681" s="104"/>
      <c r="DM681" s="104"/>
      <c r="DN681" s="104"/>
      <c r="DO681" s="104"/>
      <c r="DP681" s="104"/>
      <c r="DQ681" s="104"/>
      <c r="DR681" s="104"/>
      <c r="DS681" s="104"/>
      <c r="DT681" s="104"/>
      <c r="DU681" s="104"/>
      <c r="DV681" s="104"/>
      <c r="DW681" s="104"/>
      <c r="DX681" s="104"/>
    </row>
    <row r="682" spans="105:128" ht="12.75" customHeight="1" x14ac:dyDescent="0.15">
      <c r="DA682" s="117"/>
      <c r="DB682" s="104"/>
      <c r="DC682" s="104"/>
      <c r="DD682" s="104"/>
      <c r="DE682" s="104"/>
      <c r="DF682" s="104"/>
      <c r="DG682" s="104"/>
      <c r="DH682" s="104"/>
      <c r="DI682" s="104"/>
      <c r="DJ682" s="104"/>
      <c r="DK682" s="104"/>
      <c r="DL682" s="104"/>
      <c r="DM682" s="104"/>
      <c r="DN682" s="104"/>
      <c r="DO682" s="104"/>
      <c r="DP682" s="104"/>
      <c r="DQ682" s="104"/>
      <c r="DR682" s="104"/>
      <c r="DS682" s="104"/>
      <c r="DT682" s="104"/>
      <c r="DU682" s="104"/>
      <c r="DV682" s="104"/>
      <c r="DW682" s="104"/>
      <c r="DX682" s="104"/>
    </row>
    <row r="683" spans="105:128" ht="12.75" customHeight="1" x14ac:dyDescent="0.15">
      <c r="DA683" s="117"/>
      <c r="DB683" s="104"/>
      <c r="DC683" s="104"/>
      <c r="DD683" s="104"/>
      <c r="DE683" s="104"/>
      <c r="DF683" s="104"/>
      <c r="DG683" s="104"/>
      <c r="DH683" s="104"/>
      <c r="DI683" s="104"/>
      <c r="DJ683" s="104"/>
      <c r="DK683" s="104"/>
      <c r="DL683" s="104"/>
      <c r="DM683" s="104"/>
      <c r="DN683" s="104"/>
      <c r="DO683" s="104"/>
      <c r="DP683" s="104"/>
      <c r="DQ683" s="104"/>
      <c r="DR683" s="104"/>
      <c r="DS683" s="104"/>
      <c r="DT683" s="104"/>
      <c r="DU683" s="104"/>
      <c r="DV683" s="104"/>
      <c r="DW683" s="104"/>
      <c r="DX683" s="104"/>
    </row>
    <row r="684" spans="105:128" ht="12.75" customHeight="1" x14ac:dyDescent="0.15">
      <c r="DA684" s="117"/>
      <c r="DB684" s="104"/>
      <c r="DC684" s="104"/>
      <c r="DD684" s="104"/>
      <c r="DE684" s="104"/>
      <c r="DF684" s="104"/>
      <c r="DG684" s="104"/>
      <c r="DH684" s="104"/>
      <c r="DI684" s="104"/>
      <c r="DJ684" s="104"/>
      <c r="DK684" s="104"/>
      <c r="DL684" s="104"/>
      <c r="DM684" s="104"/>
      <c r="DN684" s="104"/>
      <c r="DO684" s="104"/>
      <c r="DP684" s="104"/>
      <c r="DQ684" s="104"/>
      <c r="DR684" s="104"/>
      <c r="DS684" s="104"/>
      <c r="DT684" s="104"/>
      <c r="DU684" s="104"/>
      <c r="DV684" s="104"/>
      <c r="DW684" s="104"/>
      <c r="DX684" s="104"/>
    </row>
    <row r="685" spans="105:128" ht="12.75" customHeight="1" x14ac:dyDescent="0.15">
      <c r="DA685" s="117"/>
      <c r="DB685" s="104"/>
      <c r="DC685" s="104"/>
      <c r="DD685" s="104"/>
      <c r="DE685" s="104"/>
      <c r="DF685" s="104"/>
      <c r="DG685" s="104"/>
      <c r="DH685" s="104"/>
      <c r="DI685" s="104"/>
      <c r="DJ685" s="104"/>
      <c r="DK685" s="104"/>
      <c r="DL685" s="104"/>
      <c r="DM685" s="104"/>
      <c r="DN685" s="104"/>
      <c r="DO685" s="104"/>
      <c r="DP685" s="104"/>
      <c r="DQ685" s="104"/>
      <c r="DR685" s="104"/>
      <c r="DS685" s="104"/>
      <c r="DT685" s="104"/>
      <c r="DU685" s="104"/>
      <c r="DV685" s="104"/>
      <c r="DW685" s="104"/>
      <c r="DX685" s="104"/>
    </row>
    <row r="686" spans="105:128" ht="12.75" customHeight="1" x14ac:dyDescent="0.15">
      <c r="DA686" s="117"/>
      <c r="DB686" s="104"/>
      <c r="DC686" s="104"/>
      <c r="DD686" s="104"/>
      <c r="DE686" s="104"/>
      <c r="DF686" s="104"/>
      <c r="DG686" s="104"/>
      <c r="DH686" s="104"/>
      <c r="DI686" s="104"/>
      <c r="DJ686" s="104"/>
      <c r="DK686" s="104"/>
      <c r="DL686" s="104"/>
      <c r="DM686" s="104"/>
      <c r="DN686" s="104"/>
      <c r="DO686" s="104"/>
      <c r="DP686" s="104"/>
      <c r="DQ686" s="104"/>
      <c r="DR686" s="104"/>
      <c r="DS686" s="104"/>
      <c r="DT686" s="104"/>
      <c r="DU686" s="104"/>
      <c r="DV686" s="104"/>
      <c r="DW686" s="104"/>
      <c r="DX686" s="104"/>
    </row>
    <row r="687" spans="105:128" ht="12.75" customHeight="1" x14ac:dyDescent="0.15">
      <c r="DA687" s="117"/>
      <c r="DB687" s="104"/>
      <c r="DC687" s="104"/>
      <c r="DD687" s="104"/>
      <c r="DE687" s="104"/>
      <c r="DF687" s="104"/>
      <c r="DG687" s="104"/>
      <c r="DH687" s="104"/>
      <c r="DI687" s="104"/>
      <c r="DJ687" s="104"/>
      <c r="DK687" s="104"/>
      <c r="DL687" s="104"/>
      <c r="DM687" s="104"/>
      <c r="DN687" s="104"/>
      <c r="DO687" s="104"/>
      <c r="DP687" s="104"/>
      <c r="DQ687" s="104"/>
      <c r="DR687" s="104"/>
      <c r="DS687" s="104"/>
      <c r="DT687" s="104"/>
      <c r="DU687" s="104"/>
      <c r="DV687" s="104"/>
      <c r="DW687" s="104"/>
      <c r="DX687" s="104"/>
    </row>
    <row r="688" spans="105:128" ht="12.75" customHeight="1" x14ac:dyDescent="0.15">
      <c r="DA688" s="117"/>
      <c r="DB688" s="104"/>
      <c r="DC688" s="104"/>
      <c r="DD688" s="104"/>
      <c r="DE688" s="104"/>
      <c r="DF688" s="104"/>
      <c r="DG688" s="104"/>
      <c r="DH688" s="104"/>
      <c r="DI688" s="104"/>
      <c r="DJ688" s="104"/>
      <c r="DK688" s="104"/>
      <c r="DL688" s="104"/>
      <c r="DM688" s="104"/>
      <c r="DN688" s="104"/>
      <c r="DO688" s="104"/>
      <c r="DP688" s="104"/>
      <c r="DQ688" s="104"/>
      <c r="DR688" s="104"/>
      <c r="DS688" s="104"/>
      <c r="DT688" s="104"/>
      <c r="DU688" s="104"/>
      <c r="DV688" s="104"/>
      <c r="DW688" s="104"/>
      <c r="DX688" s="104"/>
    </row>
    <row r="689" spans="105:128" ht="12.75" customHeight="1" x14ac:dyDescent="0.15">
      <c r="DA689" s="117"/>
      <c r="DB689" s="104"/>
      <c r="DC689" s="104"/>
      <c r="DD689" s="104"/>
      <c r="DE689" s="104"/>
      <c r="DF689" s="104"/>
      <c r="DG689" s="104"/>
      <c r="DH689" s="104"/>
      <c r="DI689" s="104"/>
      <c r="DJ689" s="104"/>
      <c r="DK689" s="104"/>
      <c r="DL689" s="104"/>
      <c r="DM689" s="104"/>
      <c r="DN689" s="104"/>
      <c r="DO689" s="104"/>
      <c r="DP689" s="104"/>
      <c r="DQ689" s="104"/>
      <c r="DR689" s="104"/>
      <c r="DS689" s="104"/>
      <c r="DT689" s="104"/>
      <c r="DU689" s="104"/>
      <c r="DV689" s="104"/>
      <c r="DW689" s="104"/>
      <c r="DX689" s="104"/>
    </row>
    <row r="690" spans="105:128" ht="12.75" customHeight="1" x14ac:dyDescent="0.15">
      <c r="DA690" s="117"/>
      <c r="DB690" s="104"/>
      <c r="DC690" s="104"/>
      <c r="DD690" s="104"/>
      <c r="DE690" s="104"/>
      <c r="DF690" s="104"/>
      <c r="DG690" s="104"/>
      <c r="DH690" s="104"/>
      <c r="DI690" s="104"/>
      <c r="DJ690" s="104"/>
      <c r="DK690" s="104"/>
      <c r="DL690" s="104"/>
      <c r="DM690" s="104"/>
      <c r="DN690" s="104"/>
      <c r="DO690" s="104"/>
      <c r="DP690" s="104"/>
      <c r="DQ690" s="104"/>
      <c r="DR690" s="104"/>
      <c r="DS690" s="104"/>
      <c r="DT690" s="104"/>
      <c r="DU690" s="104"/>
      <c r="DV690" s="104"/>
      <c r="DW690" s="104"/>
      <c r="DX690" s="104"/>
    </row>
    <row r="691" spans="105:128" ht="12.75" customHeight="1" x14ac:dyDescent="0.15">
      <c r="DA691" s="117"/>
      <c r="DB691" s="104"/>
      <c r="DC691" s="104"/>
      <c r="DD691" s="104"/>
      <c r="DE691" s="104"/>
      <c r="DF691" s="104"/>
      <c r="DG691" s="104"/>
      <c r="DH691" s="104"/>
      <c r="DI691" s="104"/>
      <c r="DJ691" s="104"/>
      <c r="DK691" s="104"/>
      <c r="DL691" s="104"/>
      <c r="DM691" s="104"/>
      <c r="DN691" s="104"/>
      <c r="DO691" s="104"/>
      <c r="DP691" s="104"/>
      <c r="DQ691" s="104"/>
      <c r="DR691" s="104"/>
      <c r="DS691" s="104"/>
      <c r="DT691" s="104"/>
      <c r="DU691" s="104"/>
      <c r="DV691" s="104"/>
      <c r="DW691" s="104"/>
      <c r="DX691" s="104"/>
    </row>
    <row r="692" spans="105:128" ht="12.75" customHeight="1" x14ac:dyDescent="0.15">
      <c r="DA692" s="117"/>
      <c r="DB692" s="104"/>
      <c r="DC692" s="104"/>
      <c r="DD692" s="104"/>
      <c r="DE692" s="104"/>
      <c r="DF692" s="104"/>
      <c r="DG692" s="104"/>
      <c r="DH692" s="104"/>
      <c r="DI692" s="104"/>
      <c r="DJ692" s="104"/>
      <c r="DK692" s="104"/>
      <c r="DL692" s="104"/>
      <c r="DM692" s="104"/>
      <c r="DN692" s="104"/>
      <c r="DO692" s="104"/>
      <c r="DP692" s="104"/>
      <c r="DQ692" s="104"/>
      <c r="DR692" s="104"/>
      <c r="DS692" s="104"/>
      <c r="DT692" s="104"/>
      <c r="DU692" s="104"/>
      <c r="DV692" s="104"/>
      <c r="DW692" s="104"/>
      <c r="DX692" s="104"/>
    </row>
    <row r="693" spans="105:128" ht="12.75" customHeight="1" x14ac:dyDescent="0.15">
      <c r="DA693" s="117"/>
      <c r="DB693" s="104"/>
      <c r="DC693" s="104"/>
      <c r="DD693" s="104"/>
      <c r="DE693" s="104"/>
      <c r="DF693" s="104"/>
      <c r="DG693" s="104"/>
      <c r="DH693" s="104"/>
      <c r="DI693" s="104"/>
      <c r="DJ693" s="104"/>
      <c r="DK693" s="104"/>
      <c r="DL693" s="104"/>
      <c r="DM693" s="104"/>
      <c r="DN693" s="104"/>
      <c r="DO693" s="104"/>
      <c r="DP693" s="104"/>
      <c r="DQ693" s="104"/>
      <c r="DR693" s="104"/>
      <c r="DS693" s="104"/>
      <c r="DT693" s="104"/>
      <c r="DU693" s="104"/>
      <c r="DV693" s="104"/>
      <c r="DW693" s="104"/>
      <c r="DX693" s="104"/>
    </row>
    <row r="694" spans="105:128" ht="12.75" customHeight="1" x14ac:dyDescent="0.15">
      <c r="DA694" s="117"/>
      <c r="DB694" s="104"/>
      <c r="DC694" s="104"/>
      <c r="DD694" s="104"/>
      <c r="DE694" s="104"/>
      <c r="DF694" s="104"/>
      <c r="DG694" s="104"/>
      <c r="DH694" s="104"/>
      <c r="DI694" s="104"/>
      <c r="DJ694" s="104"/>
      <c r="DK694" s="104"/>
      <c r="DL694" s="104"/>
      <c r="DM694" s="104"/>
      <c r="DN694" s="104"/>
      <c r="DO694" s="104"/>
      <c r="DP694" s="104"/>
      <c r="DQ694" s="104"/>
      <c r="DR694" s="104"/>
      <c r="DS694" s="104"/>
      <c r="DT694" s="104"/>
      <c r="DU694" s="104"/>
      <c r="DV694" s="104"/>
      <c r="DW694" s="104"/>
      <c r="DX694" s="104"/>
    </row>
    <row r="695" spans="105:128" ht="12.75" customHeight="1" x14ac:dyDescent="0.15">
      <c r="DA695" s="117"/>
      <c r="DB695" s="104"/>
      <c r="DC695" s="104"/>
      <c r="DD695" s="104"/>
      <c r="DE695" s="104"/>
      <c r="DF695" s="104"/>
      <c r="DG695" s="104"/>
      <c r="DH695" s="104"/>
      <c r="DI695" s="104"/>
      <c r="DJ695" s="104"/>
      <c r="DK695" s="104"/>
      <c r="DL695" s="104"/>
      <c r="DM695" s="104"/>
      <c r="DN695" s="104"/>
      <c r="DO695" s="104"/>
      <c r="DP695" s="104"/>
      <c r="DQ695" s="104"/>
      <c r="DR695" s="104"/>
      <c r="DS695" s="104"/>
      <c r="DT695" s="104"/>
      <c r="DU695" s="104"/>
      <c r="DV695" s="104"/>
      <c r="DW695" s="104"/>
      <c r="DX695" s="104"/>
    </row>
    <row r="696" spans="105:128" ht="12.75" customHeight="1" x14ac:dyDescent="0.15">
      <c r="DA696" s="117"/>
      <c r="DB696" s="104"/>
      <c r="DC696" s="104"/>
      <c r="DD696" s="104"/>
      <c r="DE696" s="104"/>
      <c r="DF696" s="104"/>
      <c r="DG696" s="104"/>
      <c r="DH696" s="104"/>
      <c r="DI696" s="104"/>
      <c r="DJ696" s="104"/>
      <c r="DK696" s="104"/>
      <c r="DL696" s="104"/>
      <c r="DM696" s="104"/>
      <c r="DN696" s="104"/>
      <c r="DO696" s="104"/>
      <c r="DP696" s="104"/>
      <c r="DQ696" s="104"/>
      <c r="DR696" s="104"/>
      <c r="DS696" s="104"/>
      <c r="DT696" s="104"/>
      <c r="DU696" s="104"/>
      <c r="DV696" s="104"/>
      <c r="DW696" s="104"/>
      <c r="DX696" s="104"/>
    </row>
    <row r="697" spans="105:128" ht="12.75" customHeight="1" x14ac:dyDescent="0.15">
      <c r="DA697" s="117"/>
      <c r="DB697" s="104"/>
      <c r="DC697" s="104"/>
      <c r="DD697" s="104"/>
      <c r="DE697" s="104"/>
      <c r="DF697" s="104"/>
      <c r="DG697" s="104"/>
      <c r="DH697" s="104"/>
      <c r="DI697" s="104"/>
      <c r="DJ697" s="104"/>
      <c r="DK697" s="104"/>
      <c r="DL697" s="104"/>
      <c r="DM697" s="104"/>
      <c r="DN697" s="104"/>
      <c r="DO697" s="104"/>
      <c r="DP697" s="104"/>
      <c r="DQ697" s="104"/>
      <c r="DR697" s="104"/>
      <c r="DS697" s="104"/>
      <c r="DT697" s="104"/>
      <c r="DU697" s="104"/>
      <c r="DV697" s="104"/>
      <c r="DW697" s="104"/>
      <c r="DX697" s="104"/>
    </row>
    <row r="698" spans="105:128" ht="12.75" customHeight="1" x14ac:dyDescent="0.15">
      <c r="DA698" s="117"/>
      <c r="DB698" s="104"/>
      <c r="DC698" s="104"/>
      <c r="DD698" s="104"/>
      <c r="DE698" s="104"/>
      <c r="DF698" s="104"/>
      <c r="DG698" s="104"/>
      <c r="DH698" s="104"/>
      <c r="DI698" s="104"/>
      <c r="DJ698" s="104"/>
      <c r="DK698" s="104"/>
      <c r="DL698" s="104"/>
      <c r="DM698" s="104"/>
      <c r="DN698" s="104"/>
      <c r="DO698" s="104"/>
      <c r="DP698" s="104"/>
      <c r="DQ698" s="104"/>
      <c r="DR698" s="104"/>
      <c r="DS698" s="104"/>
      <c r="DT698" s="104"/>
      <c r="DU698" s="104"/>
      <c r="DV698" s="104"/>
      <c r="DW698" s="104"/>
      <c r="DX698" s="104"/>
    </row>
    <row r="699" spans="105:128" ht="12.75" customHeight="1" x14ac:dyDescent="0.15">
      <c r="DA699" s="117"/>
      <c r="DB699" s="104"/>
      <c r="DC699" s="104"/>
      <c r="DD699" s="104"/>
      <c r="DE699" s="104"/>
      <c r="DF699" s="104"/>
      <c r="DG699" s="104"/>
      <c r="DH699" s="104"/>
      <c r="DI699" s="104"/>
      <c r="DJ699" s="104"/>
      <c r="DK699" s="104"/>
      <c r="DL699" s="104"/>
      <c r="DM699" s="104"/>
      <c r="DN699" s="104"/>
      <c r="DO699" s="104"/>
      <c r="DP699" s="104"/>
      <c r="DQ699" s="104"/>
      <c r="DR699" s="104"/>
      <c r="DS699" s="104"/>
      <c r="DT699" s="104"/>
      <c r="DU699" s="104"/>
      <c r="DV699" s="104"/>
      <c r="DW699" s="104"/>
      <c r="DX699" s="104"/>
    </row>
    <row r="700" spans="105:128" ht="12.75" customHeight="1" x14ac:dyDescent="0.15">
      <c r="DA700" s="117"/>
      <c r="DB700" s="104"/>
      <c r="DC700" s="104"/>
      <c r="DD700" s="104"/>
      <c r="DE700" s="104"/>
      <c r="DF700" s="104"/>
      <c r="DG700" s="104"/>
      <c r="DH700" s="104"/>
      <c r="DI700" s="104"/>
      <c r="DJ700" s="104"/>
      <c r="DK700" s="104"/>
      <c r="DL700" s="104"/>
      <c r="DM700" s="104"/>
      <c r="DN700" s="104"/>
      <c r="DO700" s="104"/>
      <c r="DP700" s="104"/>
      <c r="DQ700" s="104"/>
      <c r="DR700" s="104"/>
      <c r="DS700" s="104"/>
      <c r="DT700" s="104"/>
      <c r="DU700" s="104"/>
      <c r="DV700" s="104"/>
      <c r="DW700" s="104"/>
      <c r="DX700" s="104"/>
    </row>
    <row r="701" spans="105:128" ht="12.75" customHeight="1" x14ac:dyDescent="0.15">
      <c r="DA701" s="117"/>
      <c r="DB701" s="104"/>
      <c r="DC701" s="104"/>
      <c r="DD701" s="104"/>
      <c r="DE701" s="104"/>
      <c r="DF701" s="104"/>
      <c r="DG701" s="104"/>
      <c r="DH701" s="104"/>
      <c r="DI701" s="104"/>
      <c r="DJ701" s="104"/>
      <c r="DK701" s="104"/>
      <c r="DL701" s="104"/>
      <c r="DM701" s="104"/>
      <c r="DN701" s="104"/>
      <c r="DO701" s="104"/>
      <c r="DP701" s="104"/>
      <c r="DQ701" s="104"/>
      <c r="DR701" s="104"/>
      <c r="DS701" s="104"/>
      <c r="DT701" s="104"/>
      <c r="DU701" s="104"/>
      <c r="DV701" s="104"/>
      <c r="DW701" s="104"/>
      <c r="DX701" s="104"/>
    </row>
    <row r="702" spans="105:128" ht="12.75" customHeight="1" x14ac:dyDescent="0.15">
      <c r="DA702" s="117"/>
      <c r="DB702" s="104"/>
      <c r="DC702" s="104"/>
      <c r="DD702" s="104"/>
      <c r="DE702" s="104"/>
      <c r="DF702" s="104"/>
      <c r="DG702" s="104"/>
      <c r="DH702" s="104"/>
      <c r="DI702" s="104"/>
      <c r="DJ702" s="104"/>
      <c r="DK702" s="104"/>
      <c r="DL702" s="104"/>
      <c r="DM702" s="104"/>
      <c r="DN702" s="104"/>
      <c r="DO702" s="104"/>
      <c r="DP702" s="104"/>
      <c r="DQ702" s="104"/>
      <c r="DR702" s="104"/>
      <c r="DS702" s="104"/>
      <c r="DT702" s="104"/>
      <c r="DU702" s="104"/>
      <c r="DV702" s="104"/>
      <c r="DW702" s="104"/>
      <c r="DX702" s="104"/>
    </row>
    <row r="703" spans="105:128" ht="12.75" customHeight="1" x14ac:dyDescent="0.15">
      <c r="DA703" s="117"/>
      <c r="DB703" s="104"/>
      <c r="DC703" s="104"/>
      <c r="DD703" s="104"/>
      <c r="DE703" s="104"/>
      <c r="DF703" s="104"/>
      <c r="DG703" s="104"/>
      <c r="DH703" s="104"/>
      <c r="DI703" s="104"/>
      <c r="DJ703" s="104"/>
      <c r="DK703" s="104"/>
      <c r="DL703" s="104"/>
      <c r="DM703" s="104"/>
      <c r="DN703" s="104"/>
      <c r="DO703" s="104"/>
      <c r="DP703" s="104"/>
      <c r="DQ703" s="104"/>
      <c r="DR703" s="104"/>
      <c r="DS703" s="104"/>
      <c r="DT703" s="104"/>
      <c r="DU703" s="104"/>
      <c r="DV703" s="104"/>
      <c r="DW703" s="104"/>
      <c r="DX703" s="104"/>
    </row>
    <row r="704" spans="105:128" ht="12.75" customHeight="1" x14ac:dyDescent="0.15">
      <c r="DA704" s="117"/>
      <c r="DB704" s="104"/>
      <c r="DC704" s="104"/>
      <c r="DD704" s="104"/>
      <c r="DE704" s="104"/>
      <c r="DF704" s="104"/>
      <c r="DG704" s="104"/>
      <c r="DH704" s="104"/>
      <c r="DI704" s="104"/>
      <c r="DJ704" s="104"/>
      <c r="DK704" s="104"/>
      <c r="DL704" s="104"/>
      <c r="DM704" s="104"/>
      <c r="DN704" s="104"/>
      <c r="DO704" s="104"/>
      <c r="DP704" s="104"/>
      <c r="DQ704" s="104"/>
      <c r="DR704" s="104"/>
      <c r="DS704" s="104"/>
      <c r="DT704" s="104"/>
      <c r="DU704" s="104"/>
      <c r="DV704" s="104"/>
      <c r="DW704" s="104"/>
      <c r="DX704" s="104"/>
    </row>
    <row r="705" spans="105:128" ht="12.75" customHeight="1" x14ac:dyDescent="0.15">
      <c r="DA705" s="117"/>
      <c r="DB705" s="104"/>
      <c r="DC705" s="104"/>
      <c r="DD705" s="104"/>
      <c r="DE705" s="104"/>
      <c r="DF705" s="104"/>
      <c r="DG705" s="104"/>
      <c r="DH705" s="104"/>
      <c r="DI705" s="104"/>
      <c r="DJ705" s="104"/>
      <c r="DK705" s="104"/>
      <c r="DL705" s="104"/>
      <c r="DM705" s="104"/>
      <c r="DN705" s="104"/>
      <c r="DO705" s="104"/>
      <c r="DP705" s="104"/>
      <c r="DQ705" s="104"/>
      <c r="DR705" s="104"/>
      <c r="DS705" s="104"/>
      <c r="DT705" s="104"/>
      <c r="DU705" s="104"/>
      <c r="DV705" s="104"/>
      <c r="DW705" s="104"/>
      <c r="DX705" s="104"/>
    </row>
    <row r="706" spans="105:128" ht="12.75" customHeight="1" x14ac:dyDescent="0.15">
      <c r="DA706" s="117"/>
      <c r="DB706" s="104"/>
      <c r="DC706" s="104"/>
      <c r="DD706" s="104"/>
      <c r="DE706" s="104"/>
      <c r="DF706" s="104"/>
      <c r="DG706" s="104"/>
      <c r="DH706" s="104"/>
      <c r="DI706" s="104"/>
      <c r="DJ706" s="104"/>
      <c r="DK706" s="104"/>
      <c r="DL706" s="104"/>
      <c r="DM706" s="104"/>
      <c r="DN706" s="104"/>
      <c r="DO706" s="104"/>
      <c r="DP706" s="104"/>
      <c r="DQ706" s="104"/>
      <c r="DR706" s="104"/>
      <c r="DS706" s="104"/>
      <c r="DT706" s="104"/>
      <c r="DU706" s="104"/>
      <c r="DV706" s="104"/>
      <c r="DW706" s="104"/>
      <c r="DX706" s="104"/>
    </row>
    <row r="707" spans="105:128" ht="12.75" customHeight="1" x14ac:dyDescent="0.15">
      <c r="DA707" s="117"/>
      <c r="DB707" s="104"/>
      <c r="DC707" s="104"/>
      <c r="DD707" s="104"/>
      <c r="DE707" s="104"/>
      <c r="DF707" s="104"/>
      <c r="DG707" s="104"/>
      <c r="DH707" s="104"/>
      <c r="DI707" s="104"/>
      <c r="DJ707" s="104"/>
      <c r="DK707" s="104"/>
      <c r="DL707" s="104"/>
      <c r="DM707" s="104"/>
      <c r="DN707" s="104"/>
      <c r="DO707" s="104"/>
      <c r="DP707" s="104"/>
      <c r="DQ707" s="104"/>
      <c r="DR707" s="104"/>
      <c r="DS707" s="104"/>
      <c r="DT707" s="104"/>
      <c r="DU707" s="104"/>
      <c r="DV707" s="104"/>
      <c r="DW707" s="104"/>
      <c r="DX707" s="104"/>
    </row>
    <row r="708" spans="105:128" ht="12.75" customHeight="1" x14ac:dyDescent="0.15">
      <c r="DA708" s="117"/>
      <c r="DB708" s="104"/>
      <c r="DC708" s="104"/>
      <c r="DD708" s="104"/>
      <c r="DE708" s="104"/>
      <c r="DF708" s="104"/>
      <c r="DG708" s="104"/>
      <c r="DH708" s="104"/>
      <c r="DI708" s="104"/>
      <c r="DJ708" s="104"/>
      <c r="DK708" s="104"/>
      <c r="DL708" s="104"/>
      <c r="DM708" s="104"/>
      <c r="DN708" s="104"/>
      <c r="DO708" s="104"/>
      <c r="DP708" s="104"/>
      <c r="DQ708" s="104"/>
      <c r="DR708" s="104"/>
      <c r="DS708" s="104"/>
      <c r="DT708" s="104"/>
      <c r="DU708" s="104"/>
      <c r="DV708" s="104"/>
      <c r="DW708" s="104"/>
      <c r="DX708" s="104"/>
    </row>
    <row r="709" spans="105:128" ht="12.75" customHeight="1" x14ac:dyDescent="0.15">
      <c r="DA709" s="117"/>
      <c r="DB709" s="104"/>
      <c r="DC709" s="104"/>
      <c r="DD709" s="104"/>
      <c r="DE709" s="104"/>
      <c r="DF709" s="104"/>
      <c r="DG709" s="104"/>
      <c r="DH709" s="104"/>
      <c r="DI709" s="104"/>
      <c r="DJ709" s="104"/>
      <c r="DK709" s="104"/>
      <c r="DL709" s="104"/>
      <c r="DM709" s="104"/>
      <c r="DN709" s="104"/>
      <c r="DO709" s="104"/>
      <c r="DP709" s="104"/>
      <c r="DQ709" s="104"/>
      <c r="DR709" s="104"/>
      <c r="DS709" s="104"/>
      <c r="DT709" s="104"/>
      <c r="DU709" s="104"/>
      <c r="DV709" s="104"/>
      <c r="DW709" s="104"/>
      <c r="DX709" s="104"/>
    </row>
    <row r="710" spans="105:128" ht="12.75" customHeight="1" x14ac:dyDescent="0.15">
      <c r="DA710" s="117"/>
      <c r="DB710" s="104"/>
      <c r="DC710" s="104"/>
      <c r="DD710" s="104"/>
      <c r="DE710" s="104"/>
      <c r="DF710" s="104"/>
      <c r="DG710" s="104"/>
      <c r="DH710" s="104"/>
      <c r="DI710" s="104"/>
      <c r="DJ710" s="104"/>
      <c r="DK710" s="104"/>
      <c r="DL710" s="104"/>
      <c r="DM710" s="104"/>
      <c r="DN710" s="104"/>
      <c r="DO710" s="104"/>
      <c r="DP710" s="104"/>
      <c r="DQ710" s="104"/>
      <c r="DR710" s="104"/>
      <c r="DS710" s="104"/>
      <c r="DT710" s="104"/>
      <c r="DU710" s="104"/>
      <c r="DV710" s="104"/>
      <c r="DW710" s="104"/>
      <c r="DX710" s="104"/>
    </row>
    <row r="711" spans="105:128" ht="12.75" customHeight="1" x14ac:dyDescent="0.15">
      <c r="DA711" s="117"/>
      <c r="DB711" s="104"/>
      <c r="DC711" s="104"/>
      <c r="DD711" s="104"/>
      <c r="DE711" s="104"/>
      <c r="DF711" s="104"/>
      <c r="DG711" s="104"/>
      <c r="DH711" s="104"/>
      <c r="DI711" s="104"/>
      <c r="DJ711" s="104"/>
      <c r="DK711" s="104"/>
      <c r="DL711" s="104"/>
      <c r="DM711" s="104"/>
      <c r="DN711" s="104"/>
      <c r="DO711" s="104"/>
      <c r="DP711" s="104"/>
      <c r="DQ711" s="104"/>
      <c r="DR711" s="104"/>
      <c r="DS711" s="104"/>
      <c r="DT711" s="104"/>
      <c r="DU711" s="104"/>
      <c r="DV711" s="104"/>
      <c r="DW711" s="104"/>
      <c r="DX711" s="104"/>
    </row>
    <row r="712" spans="105:128" ht="12.75" customHeight="1" x14ac:dyDescent="0.15">
      <c r="DA712" s="117"/>
      <c r="DB712" s="104"/>
      <c r="DC712" s="104"/>
      <c r="DD712" s="104"/>
      <c r="DE712" s="104"/>
      <c r="DF712" s="104"/>
      <c r="DG712" s="104"/>
      <c r="DH712" s="104"/>
      <c r="DI712" s="104"/>
      <c r="DJ712" s="104"/>
      <c r="DK712" s="104"/>
      <c r="DL712" s="104"/>
      <c r="DM712" s="104"/>
      <c r="DN712" s="104"/>
      <c r="DO712" s="104"/>
      <c r="DP712" s="104"/>
      <c r="DQ712" s="104"/>
      <c r="DR712" s="104"/>
      <c r="DS712" s="104"/>
      <c r="DT712" s="104"/>
      <c r="DU712" s="104"/>
      <c r="DV712" s="104"/>
      <c r="DW712" s="104"/>
      <c r="DX712" s="104"/>
    </row>
    <row r="713" spans="105:128" ht="12.75" customHeight="1" x14ac:dyDescent="0.15">
      <c r="DA713" s="117"/>
      <c r="DB713" s="104"/>
      <c r="DC713" s="104"/>
      <c r="DD713" s="104"/>
      <c r="DE713" s="104"/>
      <c r="DF713" s="104"/>
      <c r="DG713" s="104"/>
      <c r="DH713" s="104"/>
      <c r="DI713" s="104"/>
      <c r="DJ713" s="104"/>
      <c r="DK713" s="104"/>
      <c r="DL713" s="104"/>
      <c r="DM713" s="104"/>
      <c r="DN713" s="104"/>
      <c r="DO713" s="104"/>
      <c r="DP713" s="104"/>
      <c r="DQ713" s="104"/>
      <c r="DR713" s="104"/>
      <c r="DS713" s="104"/>
      <c r="DT713" s="104"/>
      <c r="DU713" s="104"/>
      <c r="DV713" s="104"/>
      <c r="DW713" s="104"/>
      <c r="DX713" s="104"/>
    </row>
    <row r="714" spans="105:128" ht="12.75" customHeight="1" x14ac:dyDescent="0.15">
      <c r="DA714" s="117"/>
      <c r="DB714" s="104"/>
      <c r="DC714" s="104"/>
      <c r="DD714" s="104"/>
      <c r="DE714" s="104"/>
      <c r="DF714" s="104"/>
      <c r="DG714" s="104"/>
      <c r="DH714" s="104"/>
      <c r="DI714" s="104"/>
      <c r="DJ714" s="104"/>
      <c r="DK714" s="104"/>
      <c r="DL714" s="104"/>
      <c r="DM714" s="104"/>
      <c r="DN714" s="104"/>
      <c r="DO714" s="104"/>
      <c r="DP714" s="104"/>
      <c r="DQ714" s="104"/>
      <c r="DR714" s="104"/>
      <c r="DS714" s="104"/>
      <c r="DT714" s="104"/>
      <c r="DU714" s="104"/>
      <c r="DV714" s="104"/>
      <c r="DW714" s="104"/>
      <c r="DX714" s="104"/>
    </row>
    <row r="715" spans="105:128" ht="12.75" customHeight="1" x14ac:dyDescent="0.15">
      <c r="DA715" s="117"/>
      <c r="DB715" s="104"/>
      <c r="DC715" s="104"/>
      <c r="DD715" s="104"/>
      <c r="DE715" s="104"/>
      <c r="DF715" s="104"/>
      <c r="DG715" s="104"/>
      <c r="DH715" s="104"/>
      <c r="DI715" s="104"/>
      <c r="DJ715" s="104"/>
      <c r="DK715" s="104"/>
      <c r="DL715" s="104"/>
      <c r="DM715" s="104"/>
      <c r="DN715" s="104"/>
      <c r="DO715" s="104"/>
      <c r="DP715" s="104"/>
      <c r="DQ715" s="104"/>
      <c r="DR715" s="104"/>
      <c r="DS715" s="104"/>
      <c r="DT715" s="104"/>
      <c r="DU715" s="104"/>
      <c r="DV715" s="104"/>
      <c r="DW715" s="104"/>
      <c r="DX715" s="104"/>
    </row>
    <row r="716" spans="105:128" ht="12.75" customHeight="1" x14ac:dyDescent="0.15">
      <c r="DA716" s="117"/>
      <c r="DB716" s="104"/>
      <c r="DC716" s="104"/>
      <c r="DD716" s="104"/>
      <c r="DE716" s="104"/>
      <c r="DF716" s="104"/>
      <c r="DG716" s="104"/>
      <c r="DH716" s="104"/>
      <c r="DI716" s="104"/>
      <c r="DJ716" s="104"/>
      <c r="DK716" s="104"/>
      <c r="DL716" s="104"/>
      <c r="DM716" s="104"/>
      <c r="DN716" s="104"/>
      <c r="DO716" s="104"/>
      <c r="DP716" s="104"/>
      <c r="DQ716" s="104"/>
      <c r="DR716" s="104"/>
      <c r="DS716" s="104"/>
      <c r="DT716" s="104"/>
      <c r="DU716" s="104"/>
      <c r="DV716" s="104"/>
      <c r="DW716" s="104"/>
      <c r="DX716" s="104"/>
    </row>
    <row r="717" spans="105:128" ht="12.75" customHeight="1" x14ac:dyDescent="0.15">
      <c r="DA717" s="117"/>
      <c r="DB717" s="104"/>
      <c r="DC717" s="104"/>
      <c r="DD717" s="104"/>
      <c r="DE717" s="104"/>
      <c r="DF717" s="104"/>
      <c r="DG717" s="104"/>
      <c r="DH717" s="104"/>
      <c r="DI717" s="104"/>
      <c r="DJ717" s="104"/>
      <c r="DK717" s="104"/>
      <c r="DL717" s="104"/>
      <c r="DM717" s="104"/>
      <c r="DN717" s="104"/>
      <c r="DO717" s="104"/>
      <c r="DP717" s="104"/>
      <c r="DQ717" s="104"/>
      <c r="DR717" s="104"/>
      <c r="DS717" s="104"/>
      <c r="DT717" s="104"/>
      <c r="DU717" s="104"/>
      <c r="DV717" s="104"/>
      <c r="DW717" s="104"/>
      <c r="DX717" s="104"/>
    </row>
    <row r="718" spans="105:128" ht="12.75" customHeight="1" x14ac:dyDescent="0.15">
      <c r="DA718" s="117"/>
      <c r="DB718" s="104"/>
      <c r="DC718" s="104"/>
      <c r="DD718" s="104"/>
      <c r="DE718" s="104"/>
      <c r="DF718" s="104"/>
      <c r="DG718" s="104"/>
      <c r="DH718" s="104"/>
      <c r="DI718" s="104"/>
      <c r="DJ718" s="104"/>
      <c r="DK718" s="104"/>
      <c r="DL718" s="104"/>
      <c r="DM718" s="104"/>
      <c r="DN718" s="104"/>
      <c r="DO718" s="104"/>
      <c r="DP718" s="104"/>
      <c r="DQ718" s="104"/>
      <c r="DR718" s="104"/>
      <c r="DS718" s="104"/>
      <c r="DT718" s="104"/>
      <c r="DU718" s="104"/>
      <c r="DV718" s="104"/>
      <c r="DW718" s="104"/>
      <c r="DX718" s="104"/>
    </row>
    <row r="719" spans="105:128" ht="12.75" customHeight="1" x14ac:dyDescent="0.15">
      <c r="DA719" s="117"/>
      <c r="DB719" s="104"/>
      <c r="DC719" s="104"/>
      <c r="DD719" s="104"/>
      <c r="DE719" s="104"/>
      <c r="DF719" s="104"/>
      <c r="DG719" s="104"/>
      <c r="DH719" s="104"/>
      <c r="DI719" s="104"/>
      <c r="DJ719" s="104"/>
      <c r="DK719" s="104"/>
      <c r="DL719" s="104"/>
      <c r="DM719" s="104"/>
      <c r="DN719" s="104"/>
      <c r="DO719" s="104"/>
      <c r="DP719" s="104"/>
      <c r="DQ719" s="104"/>
      <c r="DR719" s="104"/>
      <c r="DS719" s="104"/>
      <c r="DT719" s="104"/>
      <c r="DU719" s="104"/>
      <c r="DV719" s="104"/>
      <c r="DW719" s="104"/>
      <c r="DX719" s="104"/>
    </row>
    <row r="720" spans="105:128" ht="12.75" customHeight="1" x14ac:dyDescent="0.15">
      <c r="DA720" s="117"/>
      <c r="DB720" s="104"/>
      <c r="DC720" s="104"/>
      <c r="DD720" s="104"/>
      <c r="DE720" s="104"/>
      <c r="DF720" s="104"/>
      <c r="DG720" s="104"/>
      <c r="DH720" s="104"/>
      <c r="DI720" s="104"/>
      <c r="DJ720" s="104"/>
      <c r="DK720" s="104"/>
      <c r="DL720" s="104"/>
      <c r="DM720" s="104"/>
      <c r="DN720" s="104"/>
      <c r="DO720" s="104"/>
      <c r="DP720" s="104"/>
      <c r="DQ720" s="104"/>
      <c r="DR720" s="104"/>
      <c r="DS720" s="104"/>
      <c r="DT720" s="104"/>
      <c r="DU720" s="104"/>
      <c r="DV720" s="104"/>
      <c r="DW720" s="104"/>
      <c r="DX720" s="104"/>
    </row>
    <row r="721" spans="105:128" ht="12.75" customHeight="1" x14ac:dyDescent="0.15">
      <c r="DA721" s="117"/>
      <c r="DB721" s="104"/>
      <c r="DC721" s="104"/>
      <c r="DD721" s="104"/>
      <c r="DE721" s="104"/>
      <c r="DF721" s="104"/>
      <c r="DG721" s="104"/>
      <c r="DH721" s="104"/>
      <c r="DI721" s="104"/>
      <c r="DJ721" s="104"/>
      <c r="DK721" s="104"/>
      <c r="DL721" s="104"/>
      <c r="DM721" s="104"/>
      <c r="DN721" s="104"/>
      <c r="DO721" s="104"/>
      <c r="DP721" s="104"/>
      <c r="DQ721" s="104"/>
      <c r="DR721" s="104"/>
      <c r="DS721" s="104"/>
      <c r="DT721" s="104"/>
      <c r="DU721" s="104"/>
      <c r="DV721" s="104"/>
      <c r="DW721" s="104"/>
      <c r="DX721" s="104"/>
    </row>
    <row r="722" spans="105:128" ht="12.75" customHeight="1" x14ac:dyDescent="0.15">
      <c r="DA722" s="117"/>
      <c r="DB722" s="104"/>
      <c r="DC722" s="104"/>
      <c r="DD722" s="104"/>
      <c r="DE722" s="104"/>
      <c r="DF722" s="104"/>
      <c r="DG722" s="104"/>
      <c r="DH722" s="104"/>
      <c r="DI722" s="104"/>
      <c r="DJ722" s="104"/>
      <c r="DK722" s="104"/>
      <c r="DL722" s="104"/>
      <c r="DM722" s="104"/>
      <c r="DN722" s="104"/>
      <c r="DO722" s="104"/>
      <c r="DP722" s="104"/>
      <c r="DQ722" s="104"/>
      <c r="DR722" s="104"/>
      <c r="DS722" s="104"/>
      <c r="DT722" s="104"/>
      <c r="DU722" s="104"/>
      <c r="DV722" s="104"/>
      <c r="DW722" s="104"/>
      <c r="DX722" s="104"/>
    </row>
    <row r="723" spans="105:128" ht="12.75" customHeight="1" x14ac:dyDescent="0.15">
      <c r="DA723" s="117"/>
      <c r="DB723" s="104"/>
      <c r="DC723" s="104"/>
      <c r="DD723" s="104"/>
      <c r="DE723" s="104"/>
      <c r="DF723" s="104"/>
      <c r="DG723" s="104"/>
      <c r="DH723" s="104"/>
      <c r="DI723" s="104"/>
      <c r="DJ723" s="104"/>
      <c r="DK723" s="104"/>
      <c r="DL723" s="104"/>
      <c r="DM723" s="104"/>
      <c r="DN723" s="104"/>
      <c r="DO723" s="104"/>
      <c r="DP723" s="104"/>
      <c r="DQ723" s="104"/>
      <c r="DR723" s="104"/>
      <c r="DS723" s="104"/>
      <c r="DT723" s="104"/>
      <c r="DU723" s="104"/>
      <c r="DV723" s="104"/>
      <c r="DW723" s="104"/>
      <c r="DX723" s="104"/>
    </row>
    <row r="724" spans="105:128" ht="12.75" customHeight="1" x14ac:dyDescent="0.15">
      <c r="DA724" s="117"/>
      <c r="DB724" s="104"/>
      <c r="DC724" s="104"/>
      <c r="DD724" s="104"/>
      <c r="DE724" s="104"/>
      <c r="DF724" s="104"/>
      <c r="DG724" s="104"/>
      <c r="DH724" s="104"/>
      <c r="DI724" s="104"/>
      <c r="DJ724" s="104"/>
      <c r="DK724" s="104"/>
      <c r="DL724" s="104"/>
      <c r="DM724" s="104"/>
      <c r="DN724" s="104"/>
      <c r="DO724" s="104"/>
      <c r="DP724" s="104"/>
      <c r="DQ724" s="104"/>
      <c r="DR724" s="104"/>
      <c r="DS724" s="104"/>
      <c r="DT724" s="104"/>
      <c r="DU724" s="104"/>
      <c r="DV724" s="104"/>
      <c r="DW724" s="104"/>
      <c r="DX724" s="104"/>
    </row>
    <row r="725" spans="105:128" ht="12.75" customHeight="1" x14ac:dyDescent="0.15">
      <c r="DA725" s="117"/>
      <c r="DB725" s="104"/>
      <c r="DC725" s="104"/>
      <c r="DD725" s="104"/>
      <c r="DE725" s="104"/>
      <c r="DF725" s="104"/>
      <c r="DG725" s="104"/>
      <c r="DH725" s="104"/>
      <c r="DI725" s="104"/>
      <c r="DJ725" s="104"/>
      <c r="DK725" s="104"/>
      <c r="DL725" s="104"/>
      <c r="DM725" s="104"/>
      <c r="DN725" s="104"/>
      <c r="DO725" s="104"/>
      <c r="DP725" s="104"/>
      <c r="DQ725" s="104"/>
      <c r="DR725" s="104"/>
      <c r="DS725" s="104"/>
      <c r="DT725" s="104"/>
      <c r="DU725" s="104"/>
      <c r="DV725" s="104"/>
      <c r="DW725" s="104"/>
      <c r="DX725" s="104"/>
    </row>
    <row r="726" spans="105:128" ht="12.75" customHeight="1" x14ac:dyDescent="0.15">
      <c r="DA726" s="117"/>
      <c r="DB726" s="104"/>
      <c r="DC726" s="104"/>
      <c r="DD726" s="104"/>
      <c r="DE726" s="104"/>
      <c r="DF726" s="104"/>
      <c r="DG726" s="104"/>
      <c r="DH726" s="104"/>
      <c r="DI726" s="104"/>
      <c r="DJ726" s="104"/>
      <c r="DK726" s="104"/>
      <c r="DL726" s="104"/>
      <c r="DM726" s="104"/>
      <c r="DN726" s="104"/>
      <c r="DO726" s="104"/>
      <c r="DP726" s="104"/>
      <c r="DQ726" s="104"/>
      <c r="DR726" s="104"/>
      <c r="DS726" s="104"/>
      <c r="DT726" s="104"/>
      <c r="DU726" s="104"/>
      <c r="DV726" s="104"/>
      <c r="DW726" s="104"/>
      <c r="DX726" s="104"/>
    </row>
    <row r="727" spans="105:128" ht="12.75" customHeight="1" x14ac:dyDescent="0.15">
      <c r="DA727" s="117"/>
      <c r="DB727" s="104"/>
      <c r="DC727" s="104"/>
      <c r="DD727" s="104"/>
      <c r="DE727" s="104"/>
      <c r="DF727" s="104"/>
      <c r="DG727" s="104"/>
      <c r="DH727" s="104"/>
      <c r="DI727" s="104"/>
      <c r="DJ727" s="104"/>
      <c r="DK727" s="104"/>
      <c r="DL727" s="104"/>
      <c r="DM727" s="104"/>
      <c r="DN727" s="104"/>
      <c r="DO727" s="104"/>
      <c r="DP727" s="104"/>
      <c r="DQ727" s="104"/>
      <c r="DR727" s="104"/>
      <c r="DS727" s="104"/>
      <c r="DT727" s="104"/>
      <c r="DU727" s="104"/>
      <c r="DV727" s="104"/>
      <c r="DW727" s="104"/>
      <c r="DX727" s="104"/>
    </row>
    <row r="728" spans="105:128" ht="12.75" customHeight="1" x14ac:dyDescent="0.15">
      <c r="DA728" s="117"/>
      <c r="DB728" s="104"/>
      <c r="DC728" s="104"/>
      <c r="DD728" s="104"/>
      <c r="DE728" s="104"/>
      <c r="DF728" s="104"/>
      <c r="DG728" s="104"/>
      <c r="DH728" s="104"/>
      <c r="DI728" s="104"/>
      <c r="DJ728" s="104"/>
      <c r="DK728" s="104"/>
      <c r="DL728" s="104"/>
      <c r="DM728" s="104"/>
      <c r="DN728" s="104"/>
      <c r="DO728" s="104"/>
      <c r="DP728" s="104"/>
      <c r="DQ728" s="104"/>
      <c r="DR728" s="104"/>
      <c r="DS728" s="104"/>
      <c r="DT728" s="104"/>
      <c r="DU728" s="104"/>
      <c r="DV728" s="104"/>
      <c r="DW728" s="104"/>
      <c r="DX728" s="104"/>
    </row>
    <row r="729" spans="105:128" ht="12.75" customHeight="1" x14ac:dyDescent="0.15">
      <c r="DA729" s="117"/>
      <c r="DB729" s="104"/>
      <c r="DC729" s="104"/>
      <c r="DD729" s="104"/>
      <c r="DE729" s="104"/>
      <c r="DF729" s="104"/>
      <c r="DG729" s="104"/>
      <c r="DH729" s="104"/>
      <c r="DI729" s="104"/>
      <c r="DJ729" s="104"/>
      <c r="DK729" s="104"/>
      <c r="DL729" s="104"/>
      <c r="DM729" s="104"/>
      <c r="DN729" s="104"/>
      <c r="DO729" s="104"/>
      <c r="DP729" s="104"/>
      <c r="DQ729" s="104"/>
      <c r="DR729" s="104"/>
      <c r="DS729" s="104"/>
      <c r="DT729" s="104"/>
      <c r="DU729" s="104"/>
      <c r="DV729" s="104"/>
      <c r="DW729" s="104"/>
      <c r="DX729" s="104"/>
    </row>
    <row r="730" spans="105:128" ht="12.75" customHeight="1" x14ac:dyDescent="0.15">
      <c r="DA730" s="117"/>
      <c r="DB730" s="104"/>
      <c r="DC730" s="104"/>
      <c r="DD730" s="104"/>
      <c r="DE730" s="104"/>
      <c r="DF730" s="104"/>
      <c r="DG730" s="104"/>
      <c r="DH730" s="104"/>
      <c r="DI730" s="104"/>
      <c r="DJ730" s="104"/>
      <c r="DK730" s="104"/>
      <c r="DL730" s="104"/>
      <c r="DM730" s="104"/>
      <c r="DN730" s="104"/>
      <c r="DO730" s="104"/>
      <c r="DP730" s="104"/>
      <c r="DQ730" s="104"/>
      <c r="DR730" s="104"/>
      <c r="DS730" s="104"/>
      <c r="DT730" s="104"/>
      <c r="DU730" s="104"/>
      <c r="DV730" s="104"/>
      <c r="DW730" s="104"/>
      <c r="DX730" s="104"/>
    </row>
    <row r="731" spans="105:128" ht="12.75" customHeight="1" x14ac:dyDescent="0.15">
      <c r="DA731" s="117"/>
      <c r="DB731" s="104"/>
      <c r="DC731" s="104"/>
      <c r="DD731" s="104"/>
      <c r="DE731" s="104"/>
      <c r="DF731" s="104"/>
      <c r="DG731" s="104"/>
      <c r="DH731" s="104"/>
      <c r="DI731" s="104"/>
      <c r="DJ731" s="104"/>
      <c r="DK731" s="104"/>
      <c r="DL731" s="104"/>
      <c r="DM731" s="104"/>
      <c r="DN731" s="104"/>
      <c r="DO731" s="104"/>
      <c r="DP731" s="104"/>
      <c r="DQ731" s="104"/>
      <c r="DR731" s="104"/>
      <c r="DS731" s="104"/>
      <c r="DT731" s="104"/>
      <c r="DU731" s="104"/>
      <c r="DV731" s="104"/>
      <c r="DW731" s="104"/>
      <c r="DX731" s="104"/>
    </row>
    <row r="732" spans="105:128" ht="12.75" customHeight="1" x14ac:dyDescent="0.15">
      <c r="DA732" s="117"/>
      <c r="DB732" s="104"/>
      <c r="DC732" s="104"/>
      <c r="DD732" s="104"/>
      <c r="DE732" s="104"/>
      <c r="DF732" s="104"/>
      <c r="DG732" s="104"/>
      <c r="DH732" s="104"/>
      <c r="DI732" s="104"/>
      <c r="DJ732" s="104"/>
      <c r="DK732" s="104"/>
      <c r="DL732" s="104"/>
      <c r="DM732" s="104"/>
      <c r="DN732" s="104"/>
      <c r="DO732" s="104"/>
      <c r="DP732" s="104"/>
      <c r="DQ732" s="104"/>
      <c r="DR732" s="104"/>
      <c r="DS732" s="104"/>
      <c r="DT732" s="104"/>
      <c r="DU732" s="104"/>
      <c r="DV732" s="104"/>
      <c r="DW732" s="104"/>
      <c r="DX732" s="104"/>
    </row>
    <row r="733" spans="105:128" ht="12.75" customHeight="1" x14ac:dyDescent="0.15">
      <c r="DA733" s="117"/>
      <c r="DB733" s="104"/>
      <c r="DC733" s="104"/>
      <c r="DD733" s="104"/>
      <c r="DE733" s="104"/>
      <c r="DF733" s="104"/>
      <c r="DG733" s="104"/>
      <c r="DH733" s="104"/>
      <c r="DI733" s="104"/>
      <c r="DJ733" s="104"/>
      <c r="DK733" s="104"/>
      <c r="DL733" s="104"/>
      <c r="DM733" s="104"/>
      <c r="DN733" s="104"/>
      <c r="DO733" s="104"/>
      <c r="DP733" s="104"/>
      <c r="DQ733" s="104"/>
      <c r="DR733" s="104"/>
      <c r="DS733" s="104"/>
      <c r="DT733" s="104"/>
      <c r="DU733" s="104"/>
      <c r="DV733" s="104"/>
      <c r="DW733" s="104"/>
      <c r="DX733" s="104"/>
    </row>
    <row r="734" spans="105:128" ht="12.75" customHeight="1" x14ac:dyDescent="0.15">
      <c r="DA734" s="117"/>
      <c r="DB734" s="104"/>
      <c r="DC734" s="104"/>
      <c r="DD734" s="104"/>
      <c r="DE734" s="104"/>
      <c r="DF734" s="104"/>
      <c r="DG734" s="104"/>
      <c r="DH734" s="104"/>
      <c r="DI734" s="104"/>
      <c r="DJ734" s="104"/>
      <c r="DK734" s="104"/>
      <c r="DL734" s="104"/>
      <c r="DM734" s="104"/>
      <c r="DN734" s="104"/>
      <c r="DO734" s="104"/>
      <c r="DP734" s="104"/>
      <c r="DQ734" s="104"/>
      <c r="DR734" s="104"/>
      <c r="DS734" s="104"/>
      <c r="DT734" s="104"/>
      <c r="DU734" s="104"/>
      <c r="DV734" s="104"/>
      <c r="DW734" s="104"/>
      <c r="DX734" s="104"/>
    </row>
    <row r="735" spans="105:128" ht="12.75" customHeight="1" x14ac:dyDescent="0.15">
      <c r="DA735" s="117"/>
      <c r="DB735" s="104"/>
      <c r="DC735" s="104"/>
      <c r="DD735" s="104"/>
      <c r="DE735" s="104"/>
      <c r="DF735" s="104"/>
      <c r="DG735" s="104"/>
      <c r="DH735" s="104"/>
      <c r="DI735" s="104"/>
      <c r="DJ735" s="104"/>
      <c r="DK735" s="104"/>
      <c r="DL735" s="104"/>
      <c r="DM735" s="104"/>
      <c r="DN735" s="104"/>
      <c r="DO735" s="104"/>
      <c r="DP735" s="104"/>
      <c r="DQ735" s="104"/>
      <c r="DR735" s="104"/>
      <c r="DS735" s="104"/>
      <c r="DT735" s="104"/>
      <c r="DU735" s="104"/>
      <c r="DV735" s="104"/>
      <c r="DW735" s="104"/>
      <c r="DX735" s="104"/>
    </row>
    <row r="736" spans="105:128" ht="12.75" customHeight="1" x14ac:dyDescent="0.15">
      <c r="DA736" s="117"/>
      <c r="DB736" s="104"/>
      <c r="DC736" s="104"/>
      <c r="DD736" s="104"/>
      <c r="DE736" s="104"/>
      <c r="DF736" s="104"/>
      <c r="DG736" s="104"/>
      <c r="DH736" s="104"/>
      <c r="DI736" s="104"/>
      <c r="DJ736" s="104"/>
      <c r="DK736" s="104"/>
      <c r="DL736" s="104"/>
      <c r="DM736" s="104"/>
      <c r="DN736" s="104"/>
      <c r="DO736" s="104"/>
      <c r="DP736" s="104"/>
      <c r="DQ736" s="104"/>
      <c r="DR736" s="104"/>
      <c r="DS736" s="104"/>
      <c r="DT736" s="104"/>
      <c r="DU736" s="104"/>
      <c r="DV736" s="104"/>
      <c r="DW736" s="104"/>
      <c r="DX736" s="104"/>
    </row>
    <row r="737" spans="105:128" ht="12.75" customHeight="1" x14ac:dyDescent="0.15">
      <c r="DA737" s="117"/>
      <c r="DB737" s="104"/>
      <c r="DC737" s="104"/>
      <c r="DD737" s="104"/>
      <c r="DE737" s="104"/>
      <c r="DF737" s="104"/>
      <c r="DG737" s="104"/>
      <c r="DH737" s="104"/>
      <c r="DI737" s="104"/>
      <c r="DJ737" s="104"/>
      <c r="DK737" s="104"/>
      <c r="DL737" s="104"/>
      <c r="DM737" s="104"/>
      <c r="DN737" s="104"/>
      <c r="DO737" s="104"/>
      <c r="DP737" s="104"/>
      <c r="DQ737" s="104"/>
      <c r="DR737" s="104"/>
      <c r="DS737" s="104"/>
      <c r="DT737" s="104"/>
      <c r="DU737" s="104"/>
      <c r="DV737" s="104"/>
      <c r="DW737" s="104"/>
      <c r="DX737" s="104"/>
    </row>
    <row r="738" spans="105:128" ht="12.75" customHeight="1" x14ac:dyDescent="0.15">
      <c r="DA738" s="117"/>
      <c r="DB738" s="104"/>
      <c r="DC738" s="104"/>
      <c r="DD738" s="104"/>
      <c r="DE738" s="104"/>
      <c r="DF738" s="104"/>
      <c r="DG738" s="104"/>
      <c r="DH738" s="104"/>
      <c r="DI738" s="104"/>
      <c r="DJ738" s="104"/>
      <c r="DK738" s="104"/>
      <c r="DL738" s="104"/>
      <c r="DM738" s="104"/>
      <c r="DN738" s="104"/>
      <c r="DO738" s="104"/>
      <c r="DP738" s="104"/>
      <c r="DQ738" s="104"/>
      <c r="DR738" s="104"/>
      <c r="DS738" s="104"/>
      <c r="DT738" s="104"/>
      <c r="DU738" s="104"/>
      <c r="DV738" s="104"/>
      <c r="DW738" s="104"/>
      <c r="DX738" s="104"/>
    </row>
    <row r="739" spans="105:128" ht="12.75" customHeight="1" x14ac:dyDescent="0.15">
      <c r="DA739" s="117"/>
      <c r="DB739" s="104"/>
      <c r="DC739" s="104"/>
      <c r="DD739" s="104"/>
      <c r="DE739" s="104"/>
      <c r="DF739" s="104"/>
      <c r="DG739" s="104"/>
      <c r="DH739" s="104"/>
      <c r="DI739" s="104"/>
      <c r="DJ739" s="104"/>
      <c r="DK739" s="104"/>
      <c r="DL739" s="104"/>
      <c r="DM739" s="104"/>
      <c r="DN739" s="104"/>
      <c r="DO739" s="104"/>
      <c r="DP739" s="104"/>
      <c r="DQ739" s="104"/>
      <c r="DR739" s="104"/>
      <c r="DS739" s="104"/>
      <c r="DT739" s="104"/>
      <c r="DU739" s="104"/>
      <c r="DV739" s="104"/>
      <c r="DW739" s="104"/>
      <c r="DX739" s="104"/>
    </row>
    <row r="740" spans="105:128" ht="12.75" customHeight="1" x14ac:dyDescent="0.15">
      <c r="DA740" s="117"/>
      <c r="DB740" s="104"/>
      <c r="DC740" s="104"/>
      <c r="DD740" s="104"/>
      <c r="DE740" s="104"/>
      <c r="DF740" s="104"/>
      <c r="DG740" s="104"/>
      <c r="DH740" s="104"/>
      <c r="DI740" s="104"/>
      <c r="DJ740" s="104"/>
      <c r="DK740" s="104"/>
      <c r="DL740" s="104"/>
      <c r="DM740" s="104"/>
      <c r="DN740" s="104"/>
      <c r="DO740" s="104"/>
      <c r="DP740" s="104"/>
      <c r="DQ740" s="104"/>
      <c r="DR740" s="104"/>
      <c r="DS740" s="104"/>
      <c r="DT740" s="104"/>
      <c r="DU740" s="104"/>
      <c r="DV740" s="104"/>
      <c r="DW740" s="104"/>
      <c r="DX740" s="104"/>
    </row>
    <row r="741" spans="105:128" ht="12.75" customHeight="1" x14ac:dyDescent="0.15">
      <c r="DA741" s="117"/>
      <c r="DB741" s="104"/>
      <c r="DC741" s="104"/>
      <c r="DD741" s="104"/>
      <c r="DE741" s="104"/>
      <c r="DF741" s="104"/>
      <c r="DG741" s="104"/>
      <c r="DH741" s="104"/>
      <c r="DI741" s="104"/>
      <c r="DJ741" s="104"/>
      <c r="DK741" s="104"/>
      <c r="DL741" s="104"/>
      <c r="DM741" s="104"/>
      <c r="DN741" s="104"/>
      <c r="DO741" s="104"/>
      <c r="DP741" s="104"/>
      <c r="DQ741" s="104"/>
      <c r="DR741" s="104"/>
      <c r="DS741" s="104"/>
      <c r="DT741" s="104"/>
      <c r="DU741" s="104"/>
      <c r="DV741" s="104"/>
      <c r="DW741" s="104"/>
      <c r="DX741" s="104"/>
    </row>
    <row r="742" spans="105:128" ht="12.75" customHeight="1" x14ac:dyDescent="0.15">
      <c r="DA742" s="117"/>
      <c r="DB742" s="104"/>
      <c r="DC742" s="104"/>
      <c r="DD742" s="104"/>
      <c r="DE742" s="104"/>
      <c r="DF742" s="104"/>
      <c r="DG742" s="104"/>
      <c r="DH742" s="104"/>
      <c r="DI742" s="104"/>
      <c r="DJ742" s="104"/>
      <c r="DK742" s="104"/>
      <c r="DL742" s="104"/>
      <c r="DM742" s="104"/>
      <c r="DN742" s="104"/>
      <c r="DO742" s="104"/>
      <c r="DP742" s="104"/>
      <c r="DQ742" s="104"/>
      <c r="DR742" s="104"/>
      <c r="DS742" s="104"/>
      <c r="DT742" s="104"/>
      <c r="DU742" s="104"/>
      <c r="DV742" s="104"/>
      <c r="DW742" s="104"/>
      <c r="DX742" s="104"/>
    </row>
    <row r="743" spans="105:128" ht="12.75" customHeight="1" x14ac:dyDescent="0.15">
      <c r="DA743" s="117"/>
      <c r="DB743" s="104"/>
      <c r="DC743" s="104"/>
      <c r="DD743" s="104"/>
      <c r="DE743" s="104"/>
      <c r="DF743" s="104"/>
      <c r="DG743" s="104"/>
      <c r="DH743" s="104"/>
      <c r="DI743" s="104"/>
      <c r="DJ743" s="104"/>
      <c r="DK743" s="104"/>
      <c r="DL743" s="104"/>
      <c r="DM743" s="104"/>
      <c r="DN743" s="104"/>
      <c r="DO743" s="104"/>
      <c r="DP743" s="104"/>
      <c r="DQ743" s="104"/>
      <c r="DR743" s="104"/>
      <c r="DS743" s="104"/>
      <c r="DT743" s="104"/>
      <c r="DU743" s="104"/>
      <c r="DV743" s="104"/>
      <c r="DW743" s="104"/>
      <c r="DX743" s="104"/>
    </row>
    <row r="744" spans="105:128" ht="12.75" customHeight="1" x14ac:dyDescent="0.15">
      <c r="DA744" s="117"/>
      <c r="DB744" s="104"/>
      <c r="DC744" s="104"/>
      <c r="DD744" s="104"/>
      <c r="DE744" s="104"/>
      <c r="DF744" s="104"/>
      <c r="DG744" s="104"/>
      <c r="DH744" s="104"/>
      <c r="DI744" s="104"/>
      <c r="DJ744" s="104"/>
      <c r="DK744" s="104"/>
      <c r="DL744" s="104"/>
      <c r="DM744" s="104"/>
      <c r="DN744" s="104"/>
      <c r="DO744" s="104"/>
      <c r="DP744" s="104"/>
      <c r="DQ744" s="104"/>
      <c r="DR744" s="104"/>
      <c r="DS744" s="104"/>
      <c r="DT744" s="104"/>
      <c r="DU744" s="104"/>
      <c r="DV744" s="104"/>
      <c r="DW744" s="104"/>
      <c r="DX744" s="104"/>
    </row>
    <row r="745" spans="105:128" ht="12.75" customHeight="1" x14ac:dyDescent="0.15">
      <c r="DA745" s="117"/>
      <c r="DB745" s="104"/>
      <c r="DC745" s="104"/>
      <c r="DD745" s="104"/>
      <c r="DE745" s="104"/>
      <c r="DF745" s="104"/>
      <c r="DG745" s="104"/>
      <c r="DH745" s="104"/>
      <c r="DI745" s="104"/>
      <c r="DJ745" s="104"/>
      <c r="DK745" s="104"/>
      <c r="DL745" s="104"/>
      <c r="DM745" s="104"/>
      <c r="DN745" s="104"/>
      <c r="DO745" s="104"/>
      <c r="DP745" s="104"/>
      <c r="DQ745" s="104"/>
      <c r="DR745" s="104"/>
      <c r="DS745" s="104"/>
      <c r="DT745" s="104"/>
      <c r="DU745" s="104"/>
      <c r="DV745" s="104"/>
      <c r="DW745" s="104"/>
      <c r="DX745" s="104"/>
    </row>
    <row r="746" spans="105:128" ht="12.75" customHeight="1" x14ac:dyDescent="0.15">
      <c r="DA746" s="117"/>
      <c r="DB746" s="104"/>
      <c r="DC746" s="104"/>
      <c r="DD746" s="104"/>
      <c r="DE746" s="104"/>
      <c r="DF746" s="104"/>
      <c r="DG746" s="104"/>
      <c r="DH746" s="104"/>
      <c r="DI746" s="104"/>
      <c r="DJ746" s="104"/>
      <c r="DK746" s="104"/>
      <c r="DL746" s="104"/>
      <c r="DM746" s="104"/>
      <c r="DN746" s="104"/>
      <c r="DO746" s="104"/>
      <c r="DP746" s="104"/>
      <c r="DQ746" s="104"/>
      <c r="DR746" s="104"/>
      <c r="DS746" s="104"/>
      <c r="DT746" s="104"/>
      <c r="DU746" s="104"/>
      <c r="DV746" s="104"/>
      <c r="DW746" s="104"/>
      <c r="DX746" s="104"/>
    </row>
    <row r="747" spans="105:128" ht="12.75" customHeight="1" x14ac:dyDescent="0.15">
      <c r="DA747" s="117"/>
      <c r="DB747" s="104"/>
      <c r="DC747" s="104"/>
      <c r="DD747" s="104"/>
      <c r="DE747" s="104"/>
      <c r="DF747" s="104"/>
      <c r="DG747" s="104"/>
      <c r="DH747" s="104"/>
      <c r="DI747" s="104"/>
      <c r="DJ747" s="104"/>
      <c r="DK747" s="104"/>
      <c r="DL747" s="104"/>
      <c r="DM747" s="104"/>
      <c r="DN747" s="104"/>
      <c r="DO747" s="104"/>
      <c r="DP747" s="104"/>
      <c r="DQ747" s="104"/>
      <c r="DR747" s="104"/>
      <c r="DS747" s="104"/>
      <c r="DT747" s="104"/>
      <c r="DU747" s="104"/>
      <c r="DV747" s="104"/>
      <c r="DW747" s="104"/>
      <c r="DX747" s="104"/>
    </row>
    <row r="748" spans="105:128" ht="12.75" customHeight="1" x14ac:dyDescent="0.15">
      <c r="DA748" s="117"/>
      <c r="DB748" s="104"/>
      <c r="DC748" s="104"/>
      <c r="DD748" s="104"/>
      <c r="DE748" s="104"/>
      <c r="DF748" s="104"/>
      <c r="DG748" s="104"/>
      <c r="DH748" s="104"/>
      <c r="DI748" s="104"/>
      <c r="DJ748" s="104"/>
      <c r="DK748" s="104"/>
      <c r="DL748" s="104"/>
      <c r="DM748" s="104"/>
      <c r="DN748" s="104"/>
      <c r="DO748" s="104"/>
      <c r="DP748" s="104"/>
      <c r="DQ748" s="104"/>
      <c r="DR748" s="104"/>
      <c r="DS748" s="104"/>
      <c r="DT748" s="104"/>
      <c r="DU748" s="104"/>
      <c r="DV748" s="104"/>
      <c r="DW748" s="104"/>
      <c r="DX748" s="104"/>
    </row>
    <row r="749" spans="105:128" ht="12.75" customHeight="1" x14ac:dyDescent="0.15">
      <c r="DA749" s="117"/>
      <c r="DB749" s="104"/>
      <c r="DC749" s="104"/>
      <c r="DD749" s="104"/>
      <c r="DE749" s="104"/>
      <c r="DF749" s="104"/>
      <c r="DG749" s="104"/>
      <c r="DH749" s="104"/>
      <c r="DI749" s="104"/>
      <c r="DJ749" s="104"/>
      <c r="DK749" s="104"/>
      <c r="DL749" s="104"/>
      <c r="DM749" s="104"/>
      <c r="DN749" s="104"/>
      <c r="DO749" s="104"/>
      <c r="DP749" s="104"/>
      <c r="DQ749" s="104"/>
      <c r="DR749" s="104"/>
      <c r="DS749" s="104"/>
      <c r="DT749" s="104"/>
      <c r="DU749" s="104"/>
      <c r="DV749" s="104"/>
      <c r="DW749" s="104"/>
      <c r="DX749" s="104"/>
    </row>
    <row r="750" spans="105:128" ht="12.75" customHeight="1" x14ac:dyDescent="0.15">
      <c r="DA750" s="117"/>
      <c r="DB750" s="104"/>
      <c r="DC750" s="104"/>
      <c r="DD750" s="104"/>
      <c r="DE750" s="104"/>
      <c r="DF750" s="104"/>
      <c r="DG750" s="104"/>
      <c r="DH750" s="104"/>
      <c r="DI750" s="104"/>
      <c r="DJ750" s="104"/>
      <c r="DK750" s="104"/>
      <c r="DL750" s="104"/>
      <c r="DM750" s="104"/>
      <c r="DN750" s="104"/>
      <c r="DO750" s="104"/>
      <c r="DP750" s="104"/>
      <c r="DQ750" s="104"/>
      <c r="DR750" s="104"/>
      <c r="DS750" s="104"/>
      <c r="DT750" s="104"/>
      <c r="DU750" s="104"/>
      <c r="DV750" s="104"/>
      <c r="DW750" s="104"/>
      <c r="DX750" s="104"/>
    </row>
    <row r="751" spans="105:128" ht="12.75" customHeight="1" x14ac:dyDescent="0.15">
      <c r="DA751" s="117"/>
      <c r="DB751" s="104"/>
      <c r="DC751" s="104"/>
      <c r="DD751" s="104"/>
      <c r="DE751" s="104"/>
      <c r="DF751" s="104"/>
      <c r="DG751" s="104"/>
      <c r="DH751" s="104"/>
      <c r="DI751" s="104"/>
      <c r="DJ751" s="104"/>
      <c r="DK751" s="104"/>
      <c r="DL751" s="104"/>
      <c r="DM751" s="104"/>
      <c r="DN751" s="104"/>
      <c r="DO751" s="104"/>
      <c r="DP751" s="104"/>
      <c r="DQ751" s="104"/>
      <c r="DR751" s="104"/>
      <c r="DS751" s="104"/>
      <c r="DT751" s="104"/>
      <c r="DU751" s="104"/>
      <c r="DV751" s="104"/>
      <c r="DW751" s="104"/>
      <c r="DX751" s="104"/>
    </row>
    <row r="752" spans="105:128" ht="12.75" customHeight="1" x14ac:dyDescent="0.15">
      <c r="DA752" s="117"/>
      <c r="DB752" s="104"/>
      <c r="DC752" s="104"/>
      <c r="DD752" s="104"/>
      <c r="DE752" s="104"/>
      <c r="DF752" s="104"/>
      <c r="DG752" s="104"/>
      <c r="DH752" s="104"/>
      <c r="DI752" s="104"/>
      <c r="DJ752" s="104"/>
      <c r="DK752" s="104"/>
      <c r="DL752" s="104"/>
      <c r="DM752" s="104"/>
      <c r="DN752" s="104"/>
      <c r="DO752" s="104"/>
      <c r="DP752" s="104"/>
      <c r="DQ752" s="104"/>
      <c r="DR752" s="104"/>
      <c r="DS752" s="104"/>
      <c r="DT752" s="104"/>
      <c r="DU752" s="104"/>
      <c r="DV752" s="104"/>
      <c r="DW752" s="104"/>
      <c r="DX752" s="104"/>
    </row>
    <row r="753" spans="105:128" ht="12.75" customHeight="1" x14ac:dyDescent="0.15">
      <c r="DA753" s="117"/>
      <c r="DB753" s="104"/>
      <c r="DC753" s="104"/>
      <c r="DD753" s="104"/>
      <c r="DE753" s="104"/>
      <c r="DF753" s="104"/>
      <c r="DG753" s="104"/>
      <c r="DH753" s="104"/>
      <c r="DI753" s="104"/>
      <c r="DJ753" s="104"/>
      <c r="DK753" s="104"/>
      <c r="DL753" s="104"/>
      <c r="DM753" s="104"/>
      <c r="DN753" s="104"/>
      <c r="DO753" s="104"/>
      <c r="DP753" s="104"/>
      <c r="DQ753" s="104"/>
      <c r="DR753" s="104"/>
      <c r="DS753" s="104"/>
      <c r="DT753" s="104"/>
      <c r="DU753" s="104"/>
      <c r="DV753" s="104"/>
      <c r="DW753" s="104"/>
      <c r="DX753" s="104"/>
    </row>
    <row r="754" spans="105:128" ht="12.75" customHeight="1" x14ac:dyDescent="0.15">
      <c r="DA754" s="117"/>
      <c r="DB754" s="104"/>
      <c r="DC754" s="104"/>
      <c r="DD754" s="104"/>
      <c r="DE754" s="104"/>
      <c r="DF754" s="104"/>
      <c r="DG754" s="104"/>
      <c r="DH754" s="104"/>
      <c r="DI754" s="104"/>
      <c r="DJ754" s="104"/>
      <c r="DK754" s="104"/>
      <c r="DL754" s="104"/>
      <c r="DM754" s="104"/>
      <c r="DN754" s="104"/>
      <c r="DO754" s="104"/>
      <c r="DP754" s="104"/>
      <c r="DQ754" s="104"/>
      <c r="DR754" s="104"/>
      <c r="DS754" s="104"/>
      <c r="DT754" s="104"/>
      <c r="DU754" s="104"/>
      <c r="DV754" s="104"/>
      <c r="DW754" s="104"/>
      <c r="DX754" s="104"/>
    </row>
    <row r="755" spans="105:128" ht="12.75" customHeight="1" x14ac:dyDescent="0.15">
      <c r="DA755" s="117"/>
      <c r="DB755" s="104"/>
      <c r="DC755" s="104"/>
      <c r="DD755" s="104"/>
      <c r="DE755" s="104"/>
      <c r="DF755" s="104"/>
      <c r="DG755" s="104"/>
      <c r="DH755" s="104"/>
      <c r="DI755" s="104"/>
      <c r="DJ755" s="104"/>
      <c r="DK755" s="104"/>
      <c r="DL755" s="104"/>
      <c r="DM755" s="104"/>
      <c r="DN755" s="104"/>
      <c r="DO755" s="104"/>
      <c r="DP755" s="104"/>
      <c r="DQ755" s="104"/>
      <c r="DR755" s="104"/>
      <c r="DS755" s="104"/>
      <c r="DT755" s="104"/>
      <c r="DU755" s="104"/>
      <c r="DV755" s="104"/>
      <c r="DW755" s="104"/>
      <c r="DX755" s="104"/>
    </row>
    <row r="756" spans="105:128" ht="12.75" customHeight="1" x14ac:dyDescent="0.15">
      <c r="DA756" s="117"/>
      <c r="DB756" s="104"/>
      <c r="DC756" s="104"/>
      <c r="DD756" s="104"/>
      <c r="DE756" s="104"/>
      <c r="DF756" s="104"/>
      <c r="DG756" s="104"/>
      <c r="DH756" s="104"/>
      <c r="DI756" s="104"/>
      <c r="DJ756" s="104"/>
      <c r="DK756" s="104"/>
      <c r="DL756" s="104"/>
      <c r="DM756" s="104"/>
      <c r="DN756" s="104"/>
      <c r="DO756" s="104"/>
      <c r="DP756" s="104"/>
      <c r="DQ756" s="104"/>
      <c r="DR756" s="104"/>
      <c r="DS756" s="104"/>
      <c r="DT756" s="104"/>
      <c r="DU756" s="104"/>
      <c r="DV756" s="104"/>
      <c r="DW756" s="104"/>
      <c r="DX756" s="104"/>
    </row>
    <row r="757" spans="105:128" ht="12.75" customHeight="1" x14ac:dyDescent="0.15">
      <c r="DA757" s="117"/>
      <c r="DB757" s="104"/>
      <c r="DC757" s="104"/>
      <c r="DD757" s="104"/>
      <c r="DE757" s="104"/>
      <c r="DF757" s="104"/>
      <c r="DG757" s="104"/>
      <c r="DH757" s="104"/>
      <c r="DI757" s="104"/>
      <c r="DJ757" s="104"/>
      <c r="DK757" s="104"/>
      <c r="DL757" s="104"/>
      <c r="DM757" s="104"/>
      <c r="DN757" s="104"/>
      <c r="DO757" s="104"/>
      <c r="DP757" s="104"/>
      <c r="DQ757" s="104"/>
      <c r="DR757" s="104"/>
      <c r="DS757" s="104"/>
      <c r="DT757" s="104"/>
      <c r="DU757" s="104"/>
      <c r="DV757" s="104"/>
      <c r="DW757" s="104"/>
      <c r="DX757" s="104"/>
    </row>
    <row r="758" spans="105:128" ht="12.75" customHeight="1" x14ac:dyDescent="0.15">
      <c r="DA758" s="117"/>
      <c r="DB758" s="104"/>
      <c r="DC758" s="104"/>
      <c r="DD758" s="104"/>
      <c r="DE758" s="104"/>
      <c r="DF758" s="104"/>
      <c r="DG758" s="104"/>
      <c r="DH758" s="104"/>
      <c r="DI758" s="104"/>
      <c r="DJ758" s="104"/>
      <c r="DK758" s="104"/>
      <c r="DL758" s="104"/>
      <c r="DM758" s="104"/>
      <c r="DN758" s="104"/>
      <c r="DO758" s="104"/>
      <c r="DP758" s="104"/>
      <c r="DQ758" s="104"/>
      <c r="DR758" s="104"/>
      <c r="DS758" s="104"/>
      <c r="DT758" s="104"/>
      <c r="DU758" s="104"/>
      <c r="DV758" s="104"/>
      <c r="DW758" s="104"/>
      <c r="DX758" s="104"/>
    </row>
    <row r="759" spans="105:128" ht="12.75" customHeight="1" x14ac:dyDescent="0.15">
      <c r="DA759" s="117"/>
      <c r="DB759" s="104"/>
      <c r="DC759" s="104"/>
      <c r="DD759" s="104"/>
      <c r="DE759" s="104"/>
      <c r="DF759" s="104"/>
      <c r="DG759" s="104"/>
      <c r="DH759" s="104"/>
      <c r="DI759" s="104"/>
      <c r="DJ759" s="104"/>
      <c r="DK759" s="104"/>
      <c r="DL759" s="104"/>
      <c r="DM759" s="104"/>
      <c r="DN759" s="104"/>
      <c r="DO759" s="104"/>
      <c r="DP759" s="104"/>
      <c r="DQ759" s="104"/>
      <c r="DR759" s="104"/>
      <c r="DS759" s="104"/>
      <c r="DT759" s="104"/>
      <c r="DU759" s="104"/>
      <c r="DV759" s="104"/>
      <c r="DW759" s="104"/>
      <c r="DX759" s="104"/>
    </row>
    <row r="760" spans="105:128" ht="12.75" customHeight="1" x14ac:dyDescent="0.15">
      <c r="DA760" s="117"/>
      <c r="DB760" s="104"/>
      <c r="DC760" s="104"/>
      <c r="DD760" s="104"/>
      <c r="DE760" s="104"/>
      <c r="DF760" s="104"/>
      <c r="DG760" s="104"/>
      <c r="DH760" s="104"/>
      <c r="DI760" s="104"/>
      <c r="DJ760" s="104"/>
      <c r="DK760" s="104"/>
      <c r="DL760" s="104"/>
      <c r="DM760" s="104"/>
      <c r="DN760" s="104"/>
      <c r="DO760" s="104"/>
      <c r="DP760" s="104"/>
      <c r="DQ760" s="104"/>
      <c r="DR760" s="104"/>
      <c r="DS760" s="104"/>
      <c r="DT760" s="104"/>
      <c r="DU760" s="104"/>
      <c r="DV760" s="104"/>
      <c r="DW760" s="104"/>
      <c r="DX760" s="104"/>
    </row>
    <row r="761" spans="105:128" ht="12.75" customHeight="1" x14ac:dyDescent="0.15">
      <c r="DA761" s="117"/>
      <c r="DB761" s="104"/>
      <c r="DC761" s="104"/>
      <c r="DD761" s="104"/>
      <c r="DE761" s="104"/>
      <c r="DF761" s="104"/>
      <c r="DG761" s="104"/>
      <c r="DH761" s="104"/>
      <c r="DI761" s="104"/>
      <c r="DJ761" s="104"/>
      <c r="DK761" s="104"/>
      <c r="DL761" s="104"/>
      <c r="DM761" s="104"/>
      <c r="DN761" s="104"/>
      <c r="DO761" s="104"/>
      <c r="DP761" s="104"/>
      <c r="DQ761" s="104"/>
      <c r="DR761" s="104"/>
      <c r="DS761" s="104"/>
      <c r="DT761" s="104"/>
      <c r="DU761" s="104"/>
      <c r="DV761" s="104"/>
      <c r="DW761" s="104"/>
      <c r="DX761" s="104"/>
    </row>
    <row r="762" spans="105:128" ht="12.75" customHeight="1" x14ac:dyDescent="0.15">
      <c r="DA762" s="117"/>
      <c r="DB762" s="104"/>
      <c r="DC762" s="104"/>
      <c r="DD762" s="104"/>
      <c r="DE762" s="104"/>
      <c r="DF762" s="104"/>
      <c r="DG762" s="104"/>
      <c r="DH762" s="104"/>
      <c r="DI762" s="104"/>
      <c r="DJ762" s="104"/>
      <c r="DK762" s="104"/>
      <c r="DL762" s="104"/>
      <c r="DM762" s="104"/>
      <c r="DN762" s="104"/>
      <c r="DO762" s="104"/>
      <c r="DP762" s="104"/>
      <c r="DQ762" s="104"/>
      <c r="DR762" s="104"/>
      <c r="DS762" s="104"/>
      <c r="DT762" s="104"/>
      <c r="DU762" s="104"/>
      <c r="DV762" s="104"/>
      <c r="DW762" s="104"/>
      <c r="DX762" s="104"/>
    </row>
    <row r="763" spans="105:128" ht="12.75" customHeight="1" x14ac:dyDescent="0.15">
      <c r="DA763" s="117"/>
      <c r="DB763" s="104"/>
      <c r="DC763" s="104"/>
      <c r="DD763" s="104"/>
      <c r="DE763" s="104"/>
      <c r="DF763" s="104"/>
      <c r="DG763" s="104"/>
      <c r="DH763" s="104"/>
      <c r="DI763" s="104"/>
      <c r="DJ763" s="104"/>
      <c r="DK763" s="104"/>
      <c r="DL763" s="104"/>
      <c r="DM763" s="104"/>
      <c r="DN763" s="104"/>
      <c r="DO763" s="104"/>
      <c r="DP763" s="104"/>
      <c r="DQ763" s="104"/>
      <c r="DR763" s="104"/>
      <c r="DS763" s="104"/>
      <c r="DT763" s="104"/>
      <c r="DU763" s="104"/>
      <c r="DV763" s="104"/>
      <c r="DW763" s="104"/>
      <c r="DX763" s="104"/>
    </row>
    <row r="764" spans="105:128" ht="12.75" customHeight="1" x14ac:dyDescent="0.15">
      <c r="DA764" s="117"/>
      <c r="DB764" s="104"/>
      <c r="DC764" s="104"/>
      <c r="DD764" s="104"/>
      <c r="DE764" s="104"/>
      <c r="DF764" s="104"/>
      <c r="DG764" s="104"/>
      <c r="DH764" s="104"/>
      <c r="DI764" s="104"/>
      <c r="DJ764" s="104"/>
      <c r="DK764" s="104"/>
      <c r="DL764" s="104"/>
      <c r="DM764" s="104"/>
      <c r="DN764" s="104"/>
      <c r="DO764" s="104"/>
      <c r="DP764" s="104"/>
      <c r="DQ764" s="104"/>
      <c r="DR764" s="104"/>
      <c r="DS764" s="104"/>
      <c r="DT764" s="104"/>
      <c r="DU764" s="104"/>
      <c r="DV764" s="104"/>
      <c r="DW764" s="104"/>
      <c r="DX764" s="104"/>
    </row>
    <row r="765" spans="105:128" ht="12.75" customHeight="1" x14ac:dyDescent="0.15">
      <c r="DA765" s="117"/>
      <c r="DB765" s="104"/>
      <c r="DC765" s="104"/>
      <c r="DD765" s="104"/>
      <c r="DE765" s="104"/>
      <c r="DF765" s="104"/>
      <c r="DG765" s="104"/>
      <c r="DH765" s="104"/>
      <c r="DI765" s="104"/>
      <c r="DJ765" s="104"/>
      <c r="DK765" s="104"/>
      <c r="DL765" s="104"/>
      <c r="DM765" s="104"/>
      <c r="DN765" s="104"/>
      <c r="DO765" s="104"/>
      <c r="DP765" s="104"/>
      <c r="DQ765" s="104"/>
      <c r="DR765" s="104"/>
      <c r="DS765" s="104"/>
      <c r="DT765" s="104"/>
      <c r="DU765" s="104"/>
      <c r="DV765" s="104"/>
      <c r="DW765" s="104"/>
      <c r="DX765" s="104"/>
    </row>
    <row r="766" spans="105:128" ht="12.75" customHeight="1" x14ac:dyDescent="0.15">
      <c r="DA766" s="117"/>
      <c r="DB766" s="104"/>
      <c r="DC766" s="104"/>
      <c r="DD766" s="104"/>
      <c r="DE766" s="104"/>
      <c r="DF766" s="104"/>
      <c r="DG766" s="104"/>
      <c r="DH766" s="104"/>
      <c r="DI766" s="104"/>
      <c r="DJ766" s="104"/>
      <c r="DK766" s="104"/>
      <c r="DL766" s="104"/>
      <c r="DM766" s="104"/>
      <c r="DN766" s="104"/>
      <c r="DO766" s="104"/>
      <c r="DP766" s="104"/>
      <c r="DQ766" s="104"/>
      <c r="DR766" s="104"/>
      <c r="DS766" s="104"/>
      <c r="DT766" s="104"/>
      <c r="DU766" s="104"/>
      <c r="DV766" s="104"/>
      <c r="DW766" s="104"/>
      <c r="DX766" s="104"/>
    </row>
    <row r="767" spans="105:128" ht="12.75" customHeight="1" x14ac:dyDescent="0.15">
      <c r="DA767" s="117"/>
      <c r="DB767" s="104"/>
      <c r="DC767" s="104"/>
      <c r="DD767" s="104"/>
      <c r="DE767" s="104"/>
      <c r="DF767" s="104"/>
      <c r="DG767" s="104"/>
      <c r="DH767" s="104"/>
      <c r="DI767" s="104"/>
      <c r="DJ767" s="104"/>
      <c r="DK767" s="104"/>
      <c r="DL767" s="104"/>
      <c r="DM767" s="104"/>
      <c r="DN767" s="104"/>
      <c r="DO767" s="104"/>
      <c r="DP767" s="104"/>
      <c r="DQ767" s="104"/>
      <c r="DR767" s="104"/>
      <c r="DS767" s="104"/>
      <c r="DT767" s="104"/>
      <c r="DU767" s="104"/>
      <c r="DV767" s="104"/>
      <c r="DW767" s="104"/>
      <c r="DX767" s="104"/>
    </row>
    <row r="768" spans="105:128" ht="12.75" customHeight="1" x14ac:dyDescent="0.15">
      <c r="DA768" s="117"/>
      <c r="DB768" s="104"/>
      <c r="DC768" s="104"/>
      <c r="DD768" s="104"/>
      <c r="DE768" s="104"/>
      <c r="DF768" s="104"/>
      <c r="DG768" s="104"/>
      <c r="DH768" s="104"/>
      <c r="DI768" s="104"/>
      <c r="DJ768" s="104"/>
      <c r="DK768" s="104"/>
      <c r="DL768" s="104"/>
      <c r="DM768" s="104"/>
      <c r="DN768" s="104"/>
      <c r="DO768" s="104"/>
      <c r="DP768" s="104"/>
      <c r="DQ768" s="104"/>
      <c r="DR768" s="104"/>
      <c r="DS768" s="104"/>
      <c r="DT768" s="104"/>
      <c r="DU768" s="104"/>
      <c r="DV768" s="104"/>
      <c r="DW768" s="104"/>
      <c r="DX768" s="104"/>
    </row>
    <row r="769" spans="105:128" ht="12.75" customHeight="1" x14ac:dyDescent="0.15">
      <c r="DA769" s="117"/>
      <c r="DB769" s="104"/>
      <c r="DC769" s="104"/>
      <c r="DD769" s="104"/>
      <c r="DE769" s="104"/>
      <c r="DF769" s="104"/>
      <c r="DG769" s="104"/>
      <c r="DH769" s="104"/>
      <c r="DI769" s="104"/>
      <c r="DJ769" s="104"/>
      <c r="DK769" s="104"/>
      <c r="DL769" s="104"/>
      <c r="DM769" s="104"/>
      <c r="DN769" s="104"/>
      <c r="DO769" s="104"/>
      <c r="DP769" s="104"/>
      <c r="DQ769" s="104"/>
      <c r="DR769" s="104"/>
      <c r="DS769" s="104"/>
      <c r="DT769" s="104"/>
      <c r="DU769" s="104"/>
      <c r="DV769" s="104"/>
      <c r="DW769" s="104"/>
      <c r="DX769" s="104"/>
    </row>
    <row r="770" spans="105:128" ht="12.75" customHeight="1" x14ac:dyDescent="0.15">
      <c r="DA770" s="117"/>
      <c r="DB770" s="104"/>
      <c r="DC770" s="104"/>
      <c r="DD770" s="104"/>
      <c r="DE770" s="104"/>
      <c r="DF770" s="104"/>
      <c r="DG770" s="104"/>
      <c r="DH770" s="104"/>
      <c r="DI770" s="104"/>
      <c r="DJ770" s="104"/>
      <c r="DK770" s="104"/>
      <c r="DL770" s="104"/>
      <c r="DM770" s="104"/>
      <c r="DN770" s="104"/>
      <c r="DO770" s="104"/>
      <c r="DP770" s="104"/>
      <c r="DQ770" s="104"/>
      <c r="DR770" s="104"/>
      <c r="DS770" s="104"/>
      <c r="DT770" s="104"/>
      <c r="DU770" s="104"/>
      <c r="DV770" s="104"/>
      <c r="DW770" s="104"/>
      <c r="DX770" s="104"/>
    </row>
    <row r="771" spans="105:128" ht="12.75" customHeight="1" x14ac:dyDescent="0.15">
      <c r="DA771" s="117"/>
      <c r="DB771" s="104"/>
      <c r="DC771" s="104"/>
      <c r="DD771" s="104"/>
      <c r="DE771" s="104"/>
      <c r="DF771" s="104"/>
      <c r="DG771" s="104"/>
      <c r="DH771" s="104"/>
      <c r="DI771" s="104"/>
      <c r="DJ771" s="104"/>
      <c r="DK771" s="104"/>
      <c r="DL771" s="104"/>
      <c r="DM771" s="104"/>
      <c r="DN771" s="104"/>
      <c r="DO771" s="104"/>
      <c r="DP771" s="104"/>
      <c r="DQ771" s="104"/>
      <c r="DR771" s="104"/>
      <c r="DS771" s="104"/>
      <c r="DT771" s="104"/>
      <c r="DU771" s="104"/>
      <c r="DV771" s="104"/>
      <c r="DW771" s="104"/>
      <c r="DX771" s="104"/>
    </row>
    <row r="772" spans="105:128" ht="12.75" customHeight="1" x14ac:dyDescent="0.15">
      <c r="DA772" s="117"/>
      <c r="DB772" s="104"/>
      <c r="DC772" s="104"/>
      <c r="DD772" s="104"/>
      <c r="DE772" s="104"/>
      <c r="DF772" s="104"/>
      <c r="DG772" s="104"/>
      <c r="DH772" s="104"/>
      <c r="DI772" s="104"/>
      <c r="DJ772" s="104"/>
      <c r="DK772" s="104"/>
      <c r="DL772" s="104"/>
      <c r="DM772" s="104"/>
      <c r="DN772" s="104"/>
      <c r="DO772" s="104"/>
      <c r="DP772" s="104"/>
      <c r="DQ772" s="104"/>
      <c r="DR772" s="104"/>
      <c r="DS772" s="104"/>
      <c r="DT772" s="104"/>
      <c r="DU772" s="104"/>
      <c r="DV772" s="104"/>
      <c r="DW772" s="104"/>
      <c r="DX772" s="104"/>
    </row>
    <row r="773" spans="105:128" ht="12.75" customHeight="1" x14ac:dyDescent="0.15">
      <c r="DA773" s="117"/>
      <c r="DB773" s="104"/>
      <c r="DC773" s="104"/>
      <c r="DD773" s="104"/>
      <c r="DE773" s="104"/>
      <c r="DF773" s="104"/>
      <c r="DG773" s="104"/>
      <c r="DH773" s="104"/>
      <c r="DI773" s="104"/>
      <c r="DJ773" s="104"/>
      <c r="DK773" s="104"/>
      <c r="DL773" s="104"/>
      <c r="DM773" s="104"/>
      <c r="DN773" s="104"/>
      <c r="DO773" s="104"/>
      <c r="DP773" s="104"/>
      <c r="DQ773" s="104"/>
      <c r="DR773" s="104"/>
      <c r="DS773" s="104"/>
      <c r="DT773" s="104"/>
      <c r="DU773" s="104"/>
      <c r="DV773" s="104"/>
      <c r="DW773" s="104"/>
      <c r="DX773" s="104"/>
    </row>
    <row r="774" spans="105:128" ht="12.75" customHeight="1" x14ac:dyDescent="0.15">
      <c r="DA774" s="117"/>
      <c r="DB774" s="104"/>
      <c r="DC774" s="104"/>
      <c r="DD774" s="104"/>
      <c r="DE774" s="104"/>
      <c r="DF774" s="104"/>
      <c r="DG774" s="104"/>
      <c r="DH774" s="104"/>
      <c r="DI774" s="104"/>
      <c r="DJ774" s="104"/>
      <c r="DK774" s="104"/>
      <c r="DL774" s="104"/>
      <c r="DM774" s="104"/>
      <c r="DN774" s="104"/>
      <c r="DO774" s="104"/>
      <c r="DP774" s="104"/>
      <c r="DQ774" s="104"/>
      <c r="DR774" s="104"/>
      <c r="DS774" s="104"/>
      <c r="DT774" s="104"/>
      <c r="DU774" s="104"/>
      <c r="DV774" s="104"/>
      <c r="DW774" s="104"/>
      <c r="DX774" s="104"/>
    </row>
    <row r="775" spans="105:128" ht="12.75" customHeight="1" x14ac:dyDescent="0.15">
      <c r="DA775" s="117"/>
      <c r="DB775" s="104"/>
      <c r="DC775" s="104"/>
      <c r="DD775" s="104"/>
      <c r="DE775" s="104"/>
      <c r="DF775" s="104"/>
      <c r="DG775" s="104"/>
      <c r="DH775" s="104"/>
      <c r="DI775" s="104"/>
      <c r="DJ775" s="104"/>
      <c r="DK775" s="104"/>
      <c r="DL775" s="104"/>
      <c r="DM775" s="104"/>
      <c r="DN775" s="104"/>
      <c r="DO775" s="104"/>
      <c r="DP775" s="104"/>
      <c r="DQ775" s="104"/>
      <c r="DR775" s="104"/>
      <c r="DS775" s="104"/>
      <c r="DT775" s="104"/>
      <c r="DU775" s="104"/>
      <c r="DV775" s="104"/>
      <c r="DW775" s="104"/>
      <c r="DX775" s="104"/>
    </row>
    <row r="776" spans="105:128" ht="12.75" customHeight="1" x14ac:dyDescent="0.15">
      <c r="DA776" s="117"/>
      <c r="DB776" s="104"/>
      <c r="DC776" s="104"/>
      <c r="DD776" s="104"/>
      <c r="DE776" s="104"/>
      <c r="DF776" s="104"/>
      <c r="DG776" s="104"/>
      <c r="DH776" s="104"/>
      <c r="DI776" s="104"/>
      <c r="DJ776" s="104"/>
      <c r="DK776" s="104"/>
      <c r="DL776" s="104"/>
      <c r="DM776" s="104"/>
      <c r="DN776" s="104"/>
      <c r="DO776" s="104"/>
      <c r="DP776" s="104"/>
      <c r="DQ776" s="104"/>
      <c r="DR776" s="104"/>
      <c r="DS776" s="104"/>
      <c r="DT776" s="104"/>
      <c r="DU776" s="104"/>
      <c r="DV776" s="104"/>
      <c r="DW776" s="104"/>
      <c r="DX776" s="104"/>
    </row>
    <row r="777" spans="105:128" ht="12.75" customHeight="1" x14ac:dyDescent="0.15">
      <c r="DA777" s="117"/>
      <c r="DB777" s="104"/>
      <c r="DC777" s="104"/>
      <c r="DD777" s="104"/>
      <c r="DE777" s="104"/>
      <c r="DF777" s="104"/>
      <c r="DG777" s="104"/>
      <c r="DH777" s="104"/>
      <c r="DI777" s="104"/>
      <c r="DJ777" s="104"/>
      <c r="DK777" s="104"/>
      <c r="DL777" s="104"/>
      <c r="DM777" s="104"/>
      <c r="DN777" s="104"/>
      <c r="DO777" s="104"/>
      <c r="DP777" s="104"/>
      <c r="DQ777" s="104"/>
      <c r="DR777" s="104"/>
      <c r="DS777" s="104"/>
      <c r="DT777" s="104"/>
      <c r="DU777" s="104"/>
      <c r="DV777" s="104"/>
      <c r="DW777" s="104"/>
      <c r="DX777" s="104"/>
    </row>
    <row r="778" spans="105:128" ht="12.75" customHeight="1" x14ac:dyDescent="0.15">
      <c r="DA778" s="117"/>
      <c r="DB778" s="104"/>
      <c r="DC778" s="104"/>
      <c r="DD778" s="104"/>
      <c r="DE778" s="104"/>
      <c r="DF778" s="104"/>
      <c r="DG778" s="104"/>
      <c r="DH778" s="104"/>
      <c r="DI778" s="104"/>
      <c r="DJ778" s="104"/>
      <c r="DK778" s="104"/>
      <c r="DL778" s="104"/>
      <c r="DM778" s="104"/>
      <c r="DN778" s="104"/>
      <c r="DO778" s="104"/>
      <c r="DP778" s="104"/>
      <c r="DQ778" s="104"/>
      <c r="DR778" s="104"/>
      <c r="DS778" s="104"/>
      <c r="DT778" s="104"/>
      <c r="DU778" s="104"/>
      <c r="DV778" s="104"/>
      <c r="DW778" s="104"/>
      <c r="DX778" s="104"/>
    </row>
    <row r="779" spans="105:128" ht="12.75" customHeight="1" x14ac:dyDescent="0.15">
      <c r="DA779" s="117"/>
      <c r="DB779" s="104"/>
      <c r="DC779" s="104"/>
      <c r="DD779" s="104"/>
      <c r="DE779" s="104"/>
      <c r="DF779" s="104"/>
      <c r="DG779" s="104"/>
      <c r="DH779" s="104"/>
      <c r="DI779" s="104"/>
      <c r="DJ779" s="104"/>
      <c r="DK779" s="104"/>
      <c r="DL779" s="104"/>
      <c r="DM779" s="104"/>
      <c r="DN779" s="104"/>
      <c r="DO779" s="104"/>
      <c r="DP779" s="104"/>
      <c r="DQ779" s="104"/>
      <c r="DR779" s="104"/>
      <c r="DS779" s="104"/>
      <c r="DT779" s="104"/>
      <c r="DU779" s="104"/>
      <c r="DV779" s="104"/>
      <c r="DW779" s="104"/>
      <c r="DX779" s="104"/>
    </row>
    <row r="780" spans="105:128" ht="12.75" customHeight="1" x14ac:dyDescent="0.15">
      <c r="DA780" s="117"/>
      <c r="DB780" s="104"/>
      <c r="DC780" s="104"/>
      <c r="DD780" s="104"/>
      <c r="DE780" s="104"/>
      <c r="DF780" s="104"/>
      <c r="DG780" s="104"/>
      <c r="DH780" s="104"/>
      <c r="DI780" s="104"/>
      <c r="DJ780" s="104"/>
      <c r="DK780" s="104"/>
      <c r="DL780" s="104"/>
      <c r="DM780" s="104"/>
      <c r="DN780" s="104"/>
      <c r="DO780" s="104"/>
      <c r="DP780" s="104"/>
      <c r="DQ780" s="104"/>
      <c r="DR780" s="104"/>
      <c r="DS780" s="104"/>
      <c r="DT780" s="104"/>
      <c r="DU780" s="104"/>
      <c r="DV780" s="104"/>
      <c r="DW780" s="104"/>
      <c r="DX780" s="104"/>
    </row>
    <row r="781" spans="105:128" ht="12.75" customHeight="1" x14ac:dyDescent="0.15">
      <c r="DA781" s="117"/>
      <c r="DB781" s="104"/>
      <c r="DC781" s="104"/>
      <c r="DD781" s="104"/>
      <c r="DE781" s="104"/>
      <c r="DF781" s="104"/>
      <c r="DG781" s="104"/>
      <c r="DH781" s="104"/>
      <c r="DI781" s="104"/>
      <c r="DJ781" s="104"/>
      <c r="DK781" s="104"/>
      <c r="DL781" s="104"/>
      <c r="DM781" s="104"/>
      <c r="DN781" s="104"/>
      <c r="DO781" s="104"/>
      <c r="DP781" s="104"/>
      <c r="DQ781" s="104"/>
      <c r="DR781" s="104"/>
      <c r="DS781" s="104"/>
      <c r="DT781" s="104"/>
      <c r="DU781" s="104"/>
      <c r="DV781" s="104"/>
      <c r="DW781" s="104"/>
      <c r="DX781" s="104"/>
    </row>
    <row r="782" spans="105:128" ht="12.75" customHeight="1" x14ac:dyDescent="0.15">
      <c r="DA782" s="117"/>
      <c r="DB782" s="104"/>
      <c r="DC782" s="104"/>
      <c r="DD782" s="104"/>
      <c r="DE782" s="104"/>
      <c r="DF782" s="104"/>
      <c r="DG782" s="104"/>
      <c r="DH782" s="104"/>
      <c r="DI782" s="104"/>
      <c r="DJ782" s="104"/>
      <c r="DK782" s="104"/>
      <c r="DL782" s="104"/>
      <c r="DM782" s="104"/>
      <c r="DN782" s="104"/>
      <c r="DO782" s="104"/>
      <c r="DP782" s="104"/>
      <c r="DQ782" s="104"/>
      <c r="DR782" s="104"/>
      <c r="DS782" s="104"/>
      <c r="DT782" s="104"/>
      <c r="DU782" s="104"/>
      <c r="DV782" s="104"/>
      <c r="DW782" s="104"/>
      <c r="DX782" s="104"/>
    </row>
    <row r="783" spans="105:128" ht="12.75" customHeight="1" x14ac:dyDescent="0.15">
      <c r="DA783" s="117"/>
      <c r="DB783" s="104"/>
      <c r="DC783" s="104"/>
      <c r="DD783" s="104"/>
      <c r="DE783" s="104"/>
      <c r="DF783" s="104"/>
      <c r="DG783" s="104"/>
      <c r="DH783" s="104"/>
      <c r="DI783" s="104"/>
      <c r="DJ783" s="104"/>
      <c r="DK783" s="104"/>
      <c r="DL783" s="104"/>
      <c r="DM783" s="104"/>
      <c r="DN783" s="104"/>
      <c r="DO783" s="104"/>
      <c r="DP783" s="104"/>
      <c r="DQ783" s="104"/>
      <c r="DR783" s="104"/>
      <c r="DS783" s="104"/>
      <c r="DT783" s="104"/>
      <c r="DU783" s="104"/>
      <c r="DV783" s="104"/>
      <c r="DW783" s="104"/>
      <c r="DX783" s="104"/>
    </row>
    <row r="784" spans="105:128" ht="12.75" customHeight="1" x14ac:dyDescent="0.15">
      <c r="DA784" s="117"/>
      <c r="DB784" s="104"/>
      <c r="DC784" s="104"/>
      <c r="DD784" s="104"/>
      <c r="DE784" s="104"/>
      <c r="DF784" s="104"/>
      <c r="DG784" s="104"/>
      <c r="DH784" s="104"/>
      <c r="DI784" s="104"/>
      <c r="DJ784" s="104"/>
      <c r="DK784" s="104"/>
      <c r="DL784" s="104"/>
      <c r="DM784" s="104"/>
      <c r="DN784" s="104"/>
      <c r="DO784" s="104"/>
      <c r="DP784" s="104"/>
      <c r="DQ784" s="104"/>
      <c r="DR784" s="104"/>
      <c r="DS784" s="104"/>
      <c r="DT784" s="104"/>
      <c r="DU784" s="104"/>
      <c r="DV784" s="104"/>
      <c r="DW784" s="104"/>
      <c r="DX784" s="104"/>
    </row>
    <row r="785" spans="105:128" ht="12.75" customHeight="1" x14ac:dyDescent="0.15">
      <c r="DA785" s="117"/>
      <c r="DB785" s="104"/>
      <c r="DC785" s="104"/>
      <c r="DD785" s="104"/>
      <c r="DE785" s="104"/>
      <c r="DF785" s="104"/>
      <c r="DG785" s="104"/>
      <c r="DH785" s="104"/>
      <c r="DI785" s="104"/>
      <c r="DJ785" s="104"/>
      <c r="DK785" s="104"/>
      <c r="DL785" s="104"/>
      <c r="DM785" s="104"/>
      <c r="DN785" s="104"/>
      <c r="DO785" s="104"/>
      <c r="DP785" s="104"/>
      <c r="DQ785" s="104"/>
      <c r="DR785" s="104"/>
      <c r="DS785" s="104"/>
      <c r="DT785" s="104"/>
      <c r="DU785" s="104"/>
      <c r="DV785" s="104"/>
      <c r="DW785" s="104"/>
      <c r="DX785" s="104"/>
    </row>
    <row r="786" spans="105:128" ht="12.75" customHeight="1" x14ac:dyDescent="0.15">
      <c r="DA786" s="117"/>
      <c r="DB786" s="104"/>
      <c r="DC786" s="104"/>
      <c r="DD786" s="104"/>
      <c r="DE786" s="104"/>
      <c r="DF786" s="104"/>
      <c r="DG786" s="104"/>
      <c r="DH786" s="104"/>
      <c r="DI786" s="104"/>
      <c r="DJ786" s="104"/>
      <c r="DK786" s="104"/>
      <c r="DL786" s="104"/>
      <c r="DM786" s="104"/>
      <c r="DN786" s="104"/>
      <c r="DO786" s="104"/>
      <c r="DP786" s="104"/>
      <c r="DQ786" s="104"/>
      <c r="DR786" s="104"/>
      <c r="DS786" s="104"/>
      <c r="DT786" s="104"/>
      <c r="DU786" s="104"/>
      <c r="DV786" s="104"/>
      <c r="DW786" s="104"/>
      <c r="DX786" s="104"/>
    </row>
    <row r="787" spans="105:128" ht="12.75" customHeight="1" x14ac:dyDescent="0.15">
      <c r="DA787" s="117"/>
      <c r="DB787" s="104"/>
      <c r="DC787" s="104"/>
      <c r="DD787" s="104"/>
      <c r="DE787" s="104"/>
      <c r="DF787" s="104"/>
      <c r="DG787" s="104"/>
      <c r="DH787" s="104"/>
      <c r="DI787" s="104"/>
      <c r="DJ787" s="104"/>
      <c r="DK787" s="104"/>
      <c r="DL787" s="104"/>
      <c r="DM787" s="104"/>
      <c r="DN787" s="104"/>
      <c r="DO787" s="104"/>
      <c r="DP787" s="104"/>
      <c r="DQ787" s="104"/>
      <c r="DR787" s="104"/>
      <c r="DS787" s="104"/>
      <c r="DT787" s="104"/>
      <c r="DU787" s="104"/>
      <c r="DV787" s="104"/>
      <c r="DW787" s="104"/>
      <c r="DX787" s="104"/>
    </row>
    <row r="788" spans="105:128" ht="12.75" customHeight="1" x14ac:dyDescent="0.15">
      <c r="DA788" s="117"/>
      <c r="DB788" s="104"/>
      <c r="DC788" s="104"/>
      <c r="DD788" s="104"/>
      <c r="DE788" s="104"/>
      <c r="DF788" s="104"/>
      <c r="DG788" s="104"/>
      <c r="DH788" s="104"/>
      <c r="DI788" s="104"/>
      <c r="DJ788" s="104"/>
      <c r="DK788" s="104"/>
      <c r="DL788" s="104"/>
      <c r="DM788" s="104"/>
      <c r="DN788" s="104"/>
      <c r="DO788" s="104"/>
      <c r="DP788" s="104"/>
      <c r="DQ788" s="104"/>
      <c r="DR788" s="104"/>
      <c r="DS788" s="104"/>
      <c r="DT788" s="104"/>
      <c r="DU788" s="104"/>
      <c r="DV788" s="104"/>
      <c r="DW788" s="104"/>
      <c r="DX788" s="104"/>
    </row>
    <row r="789" spans="105:128" ht="12.75" customHeight="1" x14ac:dyDescent="0.15">
      <c r="DA789" s="117"/>
      <c r="DB789" s="104"/>
      <c r="DC789" s="104"/>
      <c r="DD789" s="104"/>
      <c r="DE789" s="104"/>
      <c r="DF789" s="104"/>
      <c r="DG789" s="104"/>
      <c r="DH789" s="104"/>
      <c r="DI789" s="104"/>
      <c r="DJ789" s="104"/>
      <c r="DK789" s="104"/>
      <c r="DL789" s="104"/>
      <c r="DM789" s="104"/>
      <c r="DN789" s="104"/>
      <c r="DO789" s="104"/>
      <c r="DP789" s="104"/>
      <c r="DQ789" s="104"/>
      <c r="DR789" s="104"/>
      <c r="DS789" s="104"/>
      <c r="DT789" s="104"/>
      <c r="DU789" s="104"/>
      <c r="DV789" s="104"/>
      <c r="DW789" s="104"/>
      <c r="DX789" s="104"/>
    </row>
    <row r="790" spans="105:128" ht="12.75" customHeight="1" x14ac:dyDescent="0.15">
      <c r="DA790" s="117"/>
      <c r="DB790" s="104"/>
      <c r="DC790" s="104"/>
      <c r="DD790" s="104"/>
      <c r="DE790" s="104"/>
      <c r="DF790" s="104"/>
      <c r="DG790" s="104"/>
      <c r="DH790" s="104"/>
      <c r="DI790" s="104"/>
      <c r="DJ790" s="104"/>
      <c r="DK790" s="104"/>
      <c r="DL790" s="104"/>
      <c r="DM790" s="104"/>
      <c r="DN790" s="104"/>
      <c r="DO790" s="104"/>
      <c r="DP790" s="104"/>
      <c r="DQ790" s="104"/>
      <c r="DR790" s="104"/>
      <c r="DS790" s="104"/>
      <c r="DT790" s="104"/>
      <c r="DU790" s="104"/>
      <c r="DV790" s="104"/>
      <c r="DW790" s="104"/>
      <c r="DX790" s="104"/>
    </row>
    <row r="791" spans="105:128" ht="12.75" customHeight="1" x14ac:dyDescent="0.15">
      <c r="DA791" s="117"/>
      <c r="DB791" s="104"/>
      <c r="DC791" s="104"/>
      <c r="DD791" s="104"/>
      <c r="DE791" s="104"/>
      <c r="DF791" s="104"/>
      <c r="DG791" s="104"/>
      <c r="DH791" s="104"/>
      <c r="DI791" s="104"/>
      <c r="DJ791" s="104"/>
      <c r="DK791" s="104"/>
      <c r="DL791" s="104"/>
      <c r="DM791" s="104"/>
      <c r="DN791" s="104"/>
      <c r="DO791" s="104"/>
      <c r="DP791" s="104"/>
      <c r="DQ791" s="104"/>
      <c r="DR791" s="104"/>
      <c r="DS791" s="104"/>
      <c r="DT791" s="104"/>
      <c r="DU791" s="104"/>
      <c r="DV791" s="104"/>
      <c r="DW791" s="104"/>
      <c r="DX791" s="104"/>
    </row>
    <row r="792" spans="105:128" ht="12.75" customHeight="1" x14ac:dyDescent="0.15">
      <c r="DA792" s="117"/>
      <c r="DB792" s="104"/>
      <c r="DC792" s="104"/>
      <c r="DD792" s="104"/>
      <c r="DE792" s="104"/>
      <c r="DF792" s="104"/>
      <c r="DG792" s="104"/>
      <c r="DH792" s="104"/>
      <c r="DI792" s="104"/>
      <c r="DJ792" s="104"/>
      <c r="DK792" s="104"/>
      <c r="DL792" s="104"/>
      <c r="DM792" s="104"/>
      <c r="DN792" s="104"/>
      <c r="DO792" s="104"/>
      <c r="DP792" s="104"/>
      <c r="DQ792" s="104"/>
      <c r="DR792" s="104"/>
      <c r="DS792" s="104"/>
      <c r="DT792" s="104"/>
      <c r="DU792" s="104"/>
      <c r="DV792" s="104"/>
      <c r="DW792" s="104"/>
      <c r="DX792" s="104"/>
    </row>
    <row r="793" spans="105:128" ht="12.75" customHeight="1" x14ac:dyDescent="0.15">
      <c r="DA793" s="117"/>
      <c r="DB793" s="104"/>
      <c r="DC793" s="104"/>
      <c r="DD793" s="104"/>
      <c r="DE793" s="104"/>
      <c r="DF793" s="104"/>
      <c r="DG793" s="104"/>
      <c r="DH793" s="104"/>
      <c r="DI793" s="104"/>
      <c r="DJ793" s="104"/>
      <c r="DK793" s="104"/>
      <c r="DL793" s="104"/>
      <c r="DM793" s="104"/>
      <c r="DN793" s="104"/>
      <c r="DO793" s="104"/>
      <c r="DP793" s="104"/>
      <c r="DQ793" s="104"/>
      <c r="DR793" s="104"/>
      <c r="DS793" s="104"/>
      <c r="DT793" s="104"/>
      <c r="DU793" s="104"/>
      <c r="DV793" s="104"/>
      <c r="DW793" s="104"/>
      <c r="DX793" s="104"/>
    </row>
    <row r="794" spans="105:128" ht="12.75" customHeight="1" x14ac:dyDescent="0.15">
      <c r="DA794" s="117"/>
      <c r="DB794" s="104"/>
      <c r="DC794" s="104"/>
      <c r="DD794" s="104"/>
      <c r="DE794" s="104"/>
      <c r="DF794" s="104"/>
      <c r="DG794" s="104"/>
      <c r="DH794" s="104"/>
      <c r="DI794" s="104"/>
      <c r="DJ794" s="104"/>
      <c r="DK794" s="104"/>
      <c r="DL794" s="104"/>
      <c r="DM794" s="104"/>
      <c r="DN794" s="104"/>
      <c r="DO794" s="104"/>
      <c r="DP794" s="104"/>
      <c r="DQ794" s="104"/>
      <c r="DR794" s="104"/>
      <c r="DS794" s="104"/>
      <c r="DT794" s="104"/>
      <c r="DU794" s="104"/>
      <c r="DV794" s="104"/>
      <c r="DW794" s="104"/>
      <c r="DX794" s="104"/>
    </row>
    <row r="795" spans="105:128" ht="12.75" customHeight="1" x14ac:dyDescent="0.15">
      <c r="DA795" s="117"/>
      <c r="DB795" s="104"/>
      <c r="DC795" s="104"/>
      <c r="DD795" s="104"/>
      <c r="DE795" s="104"/>
      <c r="DF795" s="104"/>
      <c r="DG795" s="104"/>
      <c r="DH795" s="104"/>
      <c r="DI795" s="104"/>
      <c r="DJ795" s="104"/>
      <c r="DK795" s="104"/>
      <c r="DL795" s="104"/>
      <c r="DM795" s="104"/>
      <c r="DN795" s="104"/>
      <c r="DO795" s="104"/>
      <c r="DP795" s="104"/>
      <c r="DQ795" s="104"/>
      <c r="DR795" s="104"/>
      <c r="DS795" s="104"/>
      <c r="DT795" s="104"/>
      <c r="DU795" s="104"/>
      <c r="DV795" s="104"/>
      <c r="DW795" s="104"/>
      <c r="DX795" s="104"/>
    </row>
    <row r="796" spans="105:128" ht="12.75" customHeight="1" x14ac:dyDescent="0.15">
      <c r="DA796" s="117"/>
      <c r="DB796" s="104"/>
      <c r="DC796" s="104"/>
      <c r="DD796" s="104"/>
      <c r="DE796" s="104"/>
      <c r="DF796" s="104"/>
      <c r="DG796" s="104"/>
      <c r="DH796" s="104"/>
      <c r="DI796" s="104"/>
      <c r="DJ796" s="104"/>
      <c r="DK796" s="104"/>
      <c r="DL796" s="104"/>
      <c r="DM796" s="104"/>
      <c r="DN796" s="104"/>
      <c r="DO796" s="104"/>
      <c r="DP796" s="104"/>
      <c r="DQ796" s="104"/>
      <c r="DR796" s="104"/>
      <c r="DS796" s="104"/>
      <c r="DT796" s="104"/>
      <c r="DU796" s="104"/>
      <c r="DV796" s="104"/>
      <c r="DW796" s="104"/>
      <c r="DX796" s="104"/>
    </row>
    <row r="797" spans="105:128" ht="12.75" customHeight="1" x14ac:dyDescent="0.15">
      <c r="DA797" s="117"/>
      <c r="DB797" s="104"/>
      <c r="DC797" s="104"/>
      <c r="DD797" s="104"/>
      <c r="DE797" s="104"/>
      <c r="DF797" s="104"/>
      <c r="DG797" s="104"/>
      <c r="DH797" s="104"/>
      <c r="DI797" s="104"/>
      <c r="DJ797" s="104"/>
      <c r="DK797" s="104"/>
      <c r="DL797" s="104"/>
      <c r="DM797" s="104"/>
      <c r="DN797" s="104"/>
      <c r="DO797" s="104"/>
      <c r="DP797" s="104"/>
      <c r="DQ797" s="104"/>
      <c r="DR797" s="104"/>
      <c r="DS797" s="104"/>
      <c r="DT797" s="104"/>
      <c r="DU797" s="104"/>
      <c r="DV797" s="104"/>
      <c r="DW797" s="104"/>
      <c r="DX797" s="104"/>
    </row>
    <row r="798" spans="105:128" ht="12.75" customHeight="1" x14ac:dyDescent="0.15">
      <c r="DA798" s="117"/>
      <c r="DB798" s="104"/>
      <c r="DC798" s="104"/>
      <c r="DD798" s="104"/>
      <c r="DE798" s="104"/>
      <c r="DF798" s="104"/>
      <c r="DG798" s="104"/>
      <c r="DH798" s="104"/>
      <c r="DI798" s="104"/>
      <c r="DJ798" s="104"/>
      <c r="DK798" s="104"/>
      <c r="DL798" s="104"/>
      <c r="DM798" s="104"/>
      <c r="DN798" s="104"/>
      <c r="DO798" s="104"/>
      <c r="DP798" s="104"/>
      <c r="DQ798" s="104"/>
      <c r="DR798" s="104"/>
      <c r="DS798" s="104"/>
      <c r="DT798" s="104"/>
      <c r="DU798" s="104"/>
      <c r="DV798" s="104"/>
      <c r="DW798" s="104"/>
      <c r="DX798" s="104"/>
    </row>
    <row r="799" spans="105:128" ht="12.75" customHeight="1" x14ac:dyDescent="0.15">
      <c r="DA799" s="117"/>
      <c r="DB799" s="104"/>
      <c r="DC799" s="104"/>
      <c r="DD799" s="104"/>
      <c r="DE799" s="104"/>
      <c r="DF799" s="104"/>
      <c r="DG799" s="104"/>
      <c r="DH799" s="104"/>
      <c r="DI799" s="104"/>
      <c r="DJ799" s="104"/>
      <c r="DK799" s="104"/>
      <c r="DL799" s="104"/>
      <c r="DM799" s="104"/>
      <c r="DN799" s="104"/>
      <c r="DO799" s="104"/>
      <c r="DP799" s="104"/>
      <c r="DQ799" s="104"/>
      <c r="DR799" s="104"/>
      <c r="DS799" s="104"/>
      <c r="DT799" s="104"/>
      <c r="DU799" s="104"/>
      <c r="DV799" s="104"/>
      <c r="DW799" s="104"/>
      <c r="DX799" s="104"/>
    </row>
    <row r="800" spans="105:128" ht="12.75" customHeight="1" x14ac:dyDescent="0.15">
      <c r="DA800" s="117"/>
      <c r="DB800" s="104"/>
      <c r="DC800" s="104"/>
      <c r="DD800" s="104"/>
      <c r="DE800" s="104"/>
      <c r="DF800" s="104"/>
      <c r="DG800" s="104"/>
      <c r="DH800" s="104"/>
      <c r="DI800" s="104"/>
      <c r="DJ800" s="104"/>
      <c r="DK800" s="104"/>
      <c r="DL800" s="104"/>
      <c r="DM800" s="104"/>
      <c r="DN800" s="104"/>
      <c r="DO800" s="104"/>
      <c r="DP800" s="104"/>
      <c r="DQ800" s="104"/>
      <c r="DR800" s="104"/>
      <c r="DS800" s="104"/>
      <c r="DT800" s="104"/>
      <c r="DU800" s="104"/>
      <c r="DV800" s="104"/>
      <c r="DW800" s="104"/>
      <c r="DX800" s="104"/>
    </row>
    <row r="801" spans="105:128" ht="12.75" customHeight="1" x14ac:dyDescent="0.15">
      <c r="DA801" s="117"/>
      <c r="DB801" s="104"/>
      <c r="DC801" s="104"/>
      <c r="DD801" s="104"/>
      <c r="DE801" s="104"/>
      <c r="DF801" s="104"/>
      <c r="DG801" s="104"/>
      <c r="DH801" s="104"/>
      <c r="DI801" s="104"/>
      <c r="DJ801" s="104"/>
      <c r="DK801" s="104"/>
      <c r="DL801" s="104"/>
      <c r="DM801" s="104"/>
      <c r="DN801" s="104"/>
      <c r="DO801" s="104"/>
      <c r="DP801" s="104"/>
      <c r="DQ801" s="104"/>
      <c r="DR801" s="104"/>
      <c r="DS801" s="104"/>
      <c r="DT801" s="104"/>
      <c r="DU801" s="104"/>
      <c r="DV801" s="104"/>
      <c r="DW801" s="104"/>
      <c r="DX801" s="104"/>
    </row>
    <row r="802" spans="105:128" ht="12.75" customHeight="1" x14ac:dyDescent="0.15">
      <c r="DA802" s="117"/>
      <c r="DB802" s="104"/>
      <c r="DC802" s="104"/>
      <c r="DD802" s="104"/>
      <c r="DE802" s="104"/>
      <c r="DF802" s="104"/>
      <c r="DG802" s="104"/>
      <c r="DH802" s="104"/>
      <c r="DI802" s="104"/>
      <c r="DJ802" s="104"/>
      <c r="DK802" s="104"/>
      <c r="DL802" s="104"/>
      <c r="DM802" s="104"/>
      <c r="DN802" s="104"/>
      <c r="DO802" s="104"/>
      <c r="DP802" s="104"/>
      <c r="DQ802" s="104"/>
      <c r="DR802" s="104"/>
      <c r="DS802" s="104"/>
      <c r="DT802" s="104"/>
      <c r="DU802" s="104"/>
      <c r="DV802" s="104"/>
      <c r="DW802" s="104"/>
      <c r="DX802" s="104"/>
    </row>
    <row r="803" spans="105:128" ht="12.75" customHeight="1" x14ac:dyDescent="0.15">
      <c r="DA803" s="117"/>
      <c r="DB803" s="104"/>
      <c r="DC803" s="104"/>
      <c r="DD803" s="104"/>
      <c r="DE803" s="104"/>
      <c r="DF803" s="104"/>
      <c r="DG803" s="104"/>
      <c r="DH803" s="104"/>
      <c r="DI803" s="104"/>
      <c r="DJ803" s="104"/>
      <c r="DK803" s="104"/>
      <c r="DL803" s="104"/>
      <c r="DM803" s="104"/>
      <c r="DN803" s="104"/>
      <c r="DO803" s="104"/>
      <c r="DP803" s="104"/>
      <c r="DQ803" s="104"/>
      <c r="DR803" s="104"/>
      <c r="DS803" s="104"/>
      <c r="DT803" s="104"/>
      <c r="DU803" s="104"/>
      <c r="DV803" s="104"/>
      <c r="DW803" s="104"/>
      <c r="DX803" s="104"/>
    </row>
    <row r="804" spans="105:128" ht="12.75" customHeight="1" x14ac:dyDescent="0.15">
      <c r="DA804" s="117"/>
      <c r="DB804" s="104"/>
      <c r="DC804" s="104"/>
      <c r="DD804" s="104"/>
      <c r="DE804" s="104"/>
      <c r="DF804" s="104"/>
      <c r="DG804" s="104"/>
      <c r="DH804" s="104"/>
      <c r="DI804" s="104"/>
      <c r="DJ804" s="104"/>
      <c r="DK804" s="104"/>
      <c r="DL804" s="104"/>
      <c r="DM804" s="104"/>
      <c r="DN804" s="104"/>
      <c r="DO804" s="104"/>
      <c r="DP804" s="104"/>
      <c r="DQ804" s="104"/>
      <c r="DR804" s="104"/>
      <c r="DS804" s="104"/>
      <c r="DT804" s="104"/>
      <c r="DU804" s="104"/>
      <c r="DV804" s="104"/>
      <c r="DW804" s="104"/>
      <c r="DX804" s="104"/>
    </row>
    <row r="805" spans="105:128" ht="12.75" customHeight="1" x14ac:dyDescent="0.15">
      <c r="DA805" s="117"/>
      <c r="DB805" s="104"/>
      <c r="DC805" s="104"/>
      <c r="DD805" s="104"/>
      <c r="DE805" s="104"/>
      <c r="DF805" s="104"/>
      <c r="DG805" s="104"/>
      <c r="DH805" s="104"/>
      <c r="DI805" s="104"/>
      <c r="DJ805" s="104"/>
      <c r="DK805" s="104"/>
      <c r="DL805" s="104"/>
      <c r="DM805" s="104"/>
      <c r="DN805" s="104"/>
      <c r="DO805" s="104"/>
      <c r="DP805" s="104"/>
      <c r="DQ805" s="104"/>
      <c r="DR805" s="104"/>
      <c r="DS805" s="104"/>
      <c r="DT805" s="104"/>
      <c r="DU805" s="104"/>
      <c r="DV805" s="104"/>
      <c r="DW805" s="104"/>
      <c r="DX805" s="104"/>
    </row>
    <row r="806" spans="105:128" ht="12.75" customHeight="1" x14ac:dyDescent="0.15">
      <c r="DA806" s="117"/>
      <c r="DB806" s="104"/>
      <c r="DC806" s="104"/>
      <c r="DD806" s="104"/>
      <c r="DE806" s="104"/>
      <c r="DF806" s="104"/>
      <c r="DG806" s="104"/>
      <c r="DH806" s="104"/>
      <c r="DI806" s="104"/>
      <c r="DJ806" s="104"/>
      <c r="DK806" s="104"/>
      <c r="DL806" s="104"/>
      <c r="DM806" s="104"/>
      <c r="DN806" s="104"/>
      <c r="DO806" s="104"/>
      <c r="DP806" s="104"/>
      <c r="DQ806" s="104"/>
      <c r="DR806" s="104"/>
      <c r="DS806" s="104"/>
      <c r="DT806" s="104"/>
      <c r="DU806" s="104"/>
      <c r="DV806" s="104"/>
      <c r="DW806" s="104"/>
      <c r="DX806" s="104"/>
    </row>
    <row r="807" spans="105:128" ht="12.75" customHeight="1" x14ac:dyDescent="0.15">
      <c r="DA807" s="117"/>
      <c r="DB807" s="104"/>
      <c r="DC807" s="104"/>
      <c r="DD807" s="104"/>
      <c r="DE807" s="104"/>
      <c r="DF807" s="104"/>
      <c r="DG807" s="104"/>
      <c r="DH807" s="104"/>
      <c r="DI807" s="104"/>
      <c r="DJ807" s="104"/>
      <c r="DK807" s="104"/>
      <c r="DL807" s="104"/>
      <c r="DM807" s="104"/>
      <c r="DN807" s="104"/>
      <c r="DO807" s="104"/>
      <c r="DP807" s="104"/>
      <c r="DQ807" s="104"/>
      <c r="DR807" s="104"/>
      <c r="DS807" s="104"/>
      <c r="DT807" s="104"/>
      <c r="DU807" s="104"/>
      <c r="DV807" s="104"/>
      <c r="DW807" s="104"/>
      <c r="DX807" s="104"/>
    </row>
    <row r="808" spans="105:128" ht="12.75" customHeight="1" x14ac:dyDescent="0.15">
      <c r="DA808" s="117"/>
      <c r="DB808" s="104"/>
      <c r="DC808" s="104"/>
      <c r="DD808" s="104"/>
      <c r="DE808" s="104"/>
      <c r="DF808" s="104"/>
      <c r="DG808" s="104"/>
      <c r="DH808" s="104"/>
      <c r="DI808" s="104"/>
      <c r="DJ808" s="104"/>
      <c r="DK808" s="104"/>
      <c r="DL808" s="104"/>
      <c r="DM808" s="104"/>
      <c r="DN808" s="104"/>
      <c r="DO808" s="104"/>
      <c r="DP808" s="104"/>
      <c r="DQ808" s="104"/>
      <c r="DR808" s="104"/>
      <c r="DS808" s="104"/>
      <c r="DT808" s="104"/>
      <c r="DU808" s="104"/>
      <c r="DV808" s="104"/>
      <c r="DW808" s="104"/>
      <c r="DX808" s="104"/>
    </row>
    <row r="809" spans="105:128" ht="12.75" customHeight="1" x14ac:dyDescent="0.15">
      <c r="DA809" s="117"/>
      <c r="DB809" s="104"/>
      <c r="DC809" s="104"/>
      <c r="DD809" s="104"/>
      <c r="DE809" s="104"/>
      <c r="DF809" s="104"/>
      <c r="DG809" s="104"/>
      <c r="DH809" s="104"/>
      <c r="DI809" s="104"/>
      <c r="DJ809" s="104"/>
      <c r="DK809" s="104"/>
      <c r="DL809" s="104"/>
      <c r="DM809" s="104"/>
      <c r="DN809" s="104"/>
      <c r="DO809" s="104"/>
      <c r="DP809" s="104"/>
      <c r="DQ809" s="104"/>
      <c r="DR809" s="104"/>
      <c r="DS809" s="104"/>
      <c r="DT809" s="104"/>
      <c r="DU809" s="104"/>
      <c r="DV809" s="104"/>
      <c r="DW809" s="104"/>
      <c r="DX809" s="104"/>
    </row>
    <row r="810" spans="105:128" ht="12.75" customHeight="1" x14ac:dyDescent="0.15">
      <c r="DA810" s="117"/>
      <c r="DB810" s="104"/>
      <c r="DC810" s="104"/>
      <c r="DD810" s="104"/>
      <c r="DE810" s="104"/>
      <c r="DF810" s="104"/>
      <c r="DG810" s="104"/>
      <c r="DH810" s="104"/>
      <c r="DI810" s="104"/>
      <c r="DJ810" s="104"/>
      <c r="DK810" s="104"/>
      <c r="DL810" s="104"/>
      <c r="DM810" s="104"/>
      <c r="DN810" s="104"/>
      <c r="DO810" s="104"/>
      <c r="DP810" s="104"/>
      <c r="DQ810" s="104"/>
      <c r="DR810" s="104"/>
      <c r="DS810" s="104"/>
      <c r="DT810" s="104"/>
      <c r="DU810" s="104"/>
      <c r="DV810" s="104"/>
      <c r="DW810" s="104"/>
      <c r="DX810" s="104"/>
    </row>
    <row r="811" spans="105:128" ht="12.75" customHeight="1" x14ac:dyDescent="0.15">
      <c r="DA811" s="117"/>
      <c r="DB811" s="104"/>
      <c r="DC811" s="104"/>
      <c r="DD811" s="104"/>
      <c r="DE811" s="104"/>
      <c r="DF811" s="104"/>
      <c r="DG811" s="104"/>
      <c r="DH811" s="104"/>
      <c r="DI811" s="104"/>
      <c r="DJ811" s="104"/>
      <c r="DK811" s="104"/>
      <c r="DL811" s="104"/>
      <c r="DM811" s="104"/>
      <c r="DN811" s="104"/>
      <c r="DO811" s="104"/>
      <c r="DP811" s="104"/>
      <c r="DQ811" s="104"/>
      <c r="DR811" s="104"/>
      <c r="DS811" s="104"/>
      <c r="DT811" s="104"/>
      <c r="DU811" s="104"/>
      <c r="DV811" s="104"/>
      <c r="DW811" s="104"/>
      <c r="DX811" s="104"/>
    </row>
    <row r="812" spans="105:128" ht="12.75" customHeight="1" x14ac:dyDescent="0.15">
      <c r="DA812" s="117"/>
      <c r="DB812" s="104"/>
      <c r="DC812" s="104"/>
      <c r="DD812" s="104"/>
      <c r="DE812" s="104"/>
      <c r="DF812" s="104"/>
      <c r="DG812" s="104"/>
      <c r="DH812" s="104"/>
      <c r="DI812" s="104"/>
      <c r="DJ812" s="104"/>
      <c r="DK812" s="104"/>
      <c r="DL812" s="104"/>
      <c r="DM812" s="104"/>
      <c r="DN812" s="104"/>
      <c r="DO812" s="104"/>
      <c r="DP812" s="104"/>
      <c r="DQ812" s="104"/>
      <c r="DR812" s="104"/>
      <c r="DS812" s="104"/>
      <c r="DT812" s="104"/>
      <c r="DU812" s="104"/>
      <c r="DV812" s="104"/>
      <c r="DW812" s="104"/>
      <c r="DX812" s="104"/>
    </row>
    <row r="813" spans="105:128" ht="12.75" customHeight="1" x14ac:dyDescent="0.15">
      <c r="DA813" s="117"/>
      <c r="DB813" s="104"/>
      <c r="DC813" s="104"/>
      <c r="DD813" s="104"/>
      <c r="DE813" s="104"/>
      <c r="DF813" s="104"/>
      <c r="DG813" s="104"/>
      <c r="DH813" s="104"/>
      <c r="DI813" s="104"/>
      <c r="DJ813" s="104"/>
      <c r="DK813" s="104"/>
      <c r="DL813" s="104"/>
      <c r="DM813" s="104"/>
      <c r="DN813" s="104"/>
      <c r="DO813" s="104"/>
      <c r="DP813" s="104"/>
      <c r="DQ813" s="104"/>
      <c r="DR813" s="104"/>
      <c r="DS813" s="104"/>
      <c r="DT813" s="104"/>
      <c r="DU813" s="104"/>
      <c r="DV813" s="104"/>
      <c r="DW813" s="104"/>
      <c r="DX813" s="104"/>
    </row>
    <row r="814" spans="105:128" ht="12.75" customHeight="1" x14ac:dyDescent="0.15">
      <c r="DA814" s="117"/>
      <c r="DB814" s="104"/>
      <c r="DC814" s="104"/>
      <c r="DD814" s="104"/>
      <c r="DE814" s="104"/>
      <c r="DF814" s="104"/>
      <c r="DG814" s="104"/>
      <c r="DH814" s="104"/>
      <c r="DI814" s="104"/>
      <c r="DJ814" s="104"/>
      <c r="DK814" s="104"/>
      <c r="DL814" s="104"/>
      <c r="DM814" s="104"/>
      <c r="DN814" s="104"/>
      <c r="DO814" s="104"/>
      <c r="DP814" s="104"/>
      <c r="DQ814" s="104"/>
      <c r="DR814" s="104"/>
      <c r="DS814" s="104"/>
      <c r="DT814" s="104"/>
      <c r="DU814" s="104"/>
      <c r="DV814" s="104"/>
      <c r="DW814" s="104"/>
      <c r="DX814" s="104"/>
    </row>
    <row r="815" spans="105:128" ht="12.75" customHeight="1" x14ac:dyDescent="0.15">
      <c r="DA815" s="117"/>
      <c r="DB815" s="104"/>
      <c r="DC815" s="104"/>
      <c r="DD815" s="104"/>
      <c r="DE815" s="104"/>
      <c r="DF815" s="104"/>
      <c r="DG815" s="104"/>
      <c r="DH815" s="104"/>
      <c r="DI815" s="104"/>
      <c r="DJ815" s="104"/>
      <c r="DK815" s="104"/>
      <c r="DL815" s="104"/>
      <c r="DM815" s="104"/>
      <c r="DN815" s="104"/>
      <c r="DO815" s="104"/>
      <c r="DP815" s="104"/>
      <c r="DQ815" s="104"/>
      <c r="DR815" s="104"/>
      <c r="DS815" s="104"/>
      <c r="DT815" s="104"/>
      <c r="DU815" s="104"/>
      <c r="DV815" s="104"/>
      <c r="DW815" s="104"/>
      <c r="DX815" s="104"/>
    </row>
    <row r="816" spans="105:128" ht="12.75" customHeight="1" x14ac:dyDescent="0.15">
      <c r="DA816" s="117"/>
      <c r="DB816" s="104"/>
      <c r="DC816" s="104"/>
      <c r="DD816" s="104"/>
      <c r="DE816" s="104"/>
      <c r="DF816" s="104"/>
      <c r="DG816" s="104"/>
      <c r="DH816" s="104"/>
      <c r="DI816" s="104"/>
      <c r="DJ816" s="104"/>
      <c r="DK816" s="104"/>
      <c r="DL816" s="104"/>
      <c r="DM816" s="104"/>
      <c r="DN816" s="104"/>
      <c r="DO816" s="104"/>
      <c r="DP816" s="104"/>
      <c r="DQ816" s="104"/>
      <c r="DR816" s="104"/>
      <c r="DS816" s="104"/>
      <c r="DT816" s="104"/>
      <c r="DU816" s="104"/>
      <c r="DV816" s="104"/>
      <c r="DW816" s="104"/>
      <c r="DX816" s="104"/>
    </row>
    <row r="817" spans="105:128" ht="12.75" customHeight="1" x14ac:dyDescent="0.15">
      <c r="DA817" s="117"/>
      <c r="DB817" s="104"/>
      <c r="DC817" s="104"/>
      <c r="DD817" s="104"/>
      <c r="DE817" s="104"/>
      <c r="DF817" s="104"/>
      <c r="DG817" s="104"/>
      <c r="DH817" s="104"/>
      <c r="DI817" s="104"/>
      <c r="DJ817" s="104"/>
      <c r="DK817" s="104"/>
      <c r="DL817" s="104"/>
      <c r="DM817" s="104"/>
      <c r="DN817" s="104"/>
      <c r="DO817" s="104"/>
      <c r="DP817" s="104"/>
      <c r="DQ817" s="104"/>
      <c r="DR817" s="104"/>
      <c r="DS817" s="104"/>
      <c r="DT817" s="104"/>
      <c r="DU817" s="104"/>
      <c r="DV817" s="104"/>
      <c r="DW817" s="104"/>
      <c r="DX817" s="104"/>
    </row>
    <row r="818" spans="105:128" ht="12.75" customHeight="1" x14ac:dyDescent="0.15">
      <c r="DA818" s="117"/>
      <c r="DB818" s="104"/>
      <c r="DC818" s="104"/>
      <c r="DD818" s="104"/>
      <c r="DE818" s="104"/>
      <c r="DF818" s="104"/>
      <c r="DG818" s="104"/>
      <c r="DH818" s="104"/>
      <c r="DI818" s="104"/>
      <c r="DJ818" s="104"/>
      <c r="DK818" s="104"/>
      <c r="DL818" s="104"/>
      <c r="DM818" s="104"/>
      <c r="DN818" s="104"/>
      <c r="DO818" s="104"/>
      <c r="DP818" s="104"/>
      <c r="DQ818" s="104"/>
      <c r="DR818" s="104"/>
      <c r="DS818" s="104"/>
      <c r="DT818" s="104"/>
      <c r="DU818" s="104"/>
      <c r="DV818" s="104"/>
      <c r="DW818" s="104"/>
      <c r="DX818" s="104"/>
    </row>
    <row r="819" spans="105:128" ht="12.75" customHeight="1" x14ac:dyDescent="0.15">
      <c r="DA819" s="117"/>
      <c r="DB819" s="104"/>
      <c r="DC819" s="104"/>
      <c r="DD819" s="104"/>
      <c r="DE819" s="104"/>
      <c r="DF819" s="104"/>
      <c r="DG819" s="104"/>
      <c r="DH819" s="104"/>
      <c r="DI819" s="104"/>
      <c r="DJ819" s="104"/>
      <c r="DK819" s="104"/>
      <c r="DL819" s="104"/>
      <c r="DM819" s="104"/>
      <c r="DN819" s="104"/>
      <c r="DO819" s="104"/>
      <c r="DP819" s="104"/>
      <c r="DQ819" s="104"/>
      <c r="DR819" s="104"/>
      <c r="DS819" s="104"/>
      <c r="DT819" s="104"/>
      <c r="DU819" s="104"/>
      <c r="DV819" s="104"/>
      <c r="DW819" s="104"/>
      <c r="DX819" s="104"/>
    </row>
    <row r="820" spans="105:128" ht="12.75" customHeight="1" x14ac:dyDescent="0.15">
      <c r="DA820" s="117"/>
      <c r="DB820" s="104"/>
      <c r="DC820" s="104"/>
      <c r="DD820" s="104"/>
      <c r="DE820" s="104"/>
      <c r="DF820" s="104"/>
      <c r="DG820" s="104"/>
      <c r="DH820" s="104"/>
      <c r="DI820" s="104"/>
      <c r="DJ820" s="104"/>
      <c r="DK820" s="104"/>
      <c r="DL820" s="104"/>
      <c r="DM820" s="104"/>
      <c r="DN820" s="104"/>
      <c r="DO820" s="104"/>
      <c r="DP820" s="104"/>
      <c r="DQ820" s="104"/>
      <c r="DR820" s="104"/>
      <c r="DS820" s="104"/>
      <c r="DT820" s="104"/>
      <c r="DU820" s="104"/>
      <c r="DV820" s="104"/>
      <c r="DW820" s="104"/>
      <c r="DX820" s="104"/>
    </row>
    <row r="821" spans="105:128" ht="12.75" customHeight="1" x14ac:dyDescent="0.15">
      <c r="DA821" s="117"/>
      <c r="DB821" s="104"/>
      <c r="DC821" s="104"/>
      <c r="DD821" s="104"/>
      <c r="DE821" s="104"/>
      <c r="DF821" s="104"/>
      <c r="DG821" s="104"/>
      <c r="DH821" s="104"/>
      <c r="DI821" s="104"/>
      <c r="DJ821" s="104"/>
      <c r="DK821" s="104"/>
      <c r="DL821" s="104"/>
      <c r="DM821" s="104"/>
      <c r="DN821" s="104"/>
      <c r="DO821" s="104"/>
      <c r="DP821" s="104"/>
      <c r="DQ821" s="104"/>
      <c r="DR821" s="104"/>
      <c r="DS821" s="104"/>
      <c r="DT821" s="104"/>
      <c r="DU821" s="104"/>
      <c r="DV821" s="104"/>
      <c r="DW821" s="104"/>
      <c r="DX821" s="104"/>
    </row>
    <row r="822" spans="105:128" ht="12.75" customHeight="1" x14ac:dyDescent="0.15">
      <c r="DA822" s="117"/>
      <c r="DB822" s="104"/>
      <c r="DC822" s="104"/>
      <c r="DD822" s="104"/>
      <c r="DE822" s="104"/>
      <c r="DF822" s="104"/>
      <c r="DG822" s="104"/>
      <c r="DH822" s="104"/>
      <c r="DI822" s="104"/>
      <c r="DJ822" s="104"/>
      <c r="DK822" s="104"/>
      <c r="DL822" s="104"/>
      <c r="DM822" s="104"/>
      <c r="DN822" s="104"/>
      <c r="DO822" s="104"/>
      <c r="DP822" s="104"/>
      <c r="DQ822" s="104"/>
      <c r="DR822" s="104"/>
      <c r="DS822" s="104"/>
      <c r="DT822" s="104"/>
      <c r="DU822" s="104"/>
      <c r="DV822" s="104"/>
      <c r="DW822" s="104"/>
      <c r="DX822" s="104"/>
    </row>
    <row r="823" spans="105:128" ht="12.75" customHeight="1" x14ac:dyDescent="0.15">
      <c r="DA823" s="117"/>
      <c r="DB823" s="104"/>
      <c r="DC823" s="104"/>
      <c r="DD823" s="104"/>
      <c r="DE823" s="104"/>
      <c r="DF823" s="104"/>
      <c r="DG823" s="104"/>
      <c r="DH823" s="104"/>
      <c r="DI823" s="104"/>
      <c r="DJ823" s="104"/>
      <c r="DK823" s="104"/>
      <c r="DL823" s="104"/>
      <c r="DM823" s="104"/>
      <c r="DN823" s="104"/>
      <c r="DO823" s="104"/>
      <c r="DP823" s="104"/>
      <c r="DQ823" s="104"/>
      <c r="DR823" s="104"/>
      <c r="DS823" s="104"/>
      <c r="DT823" s="104"/>
      <c r="DU823" s="104"/>
      <c r="DV823" s="104"/>
      <c r="DW823" s="104"/>
      <c r="DX823" s="104"/>
    </row>
    <row r="824" spans="105:128" ht="12.75" customHeight="1" x14ac:dyDescent="0.15">
      <c r="DA824" s="117"/>
      <c r="DB824" s="104"/>
      <c r="DC824" s="104"/>
      <c r="DD824" s="104"/>
      <c r="DE824" s="104"/>
      <c r="DF824" s="104"/>
      <c r="DG824" s="104"/>
      <c r="DH824" s="104"/>
      <c r="DI824" s="104"/>
      <c r="DJ824" s="104"/>
      <c r="DK824" s="104"/>
      <c r="DL824" s="104"/>
      <c r="DM824" s="104"/>
      <c r="DN824" s="104"/>
      <c r="DO824" s="104"/>
      <c r="DP824" s="104"/>
      <c r="DQ824" s="104"/>
      <c r="DR824" s="104"/>
      <c r="DS824" s="104"/>
      <c r="DT824" s="104"/>
      <c r="DU824" s="104"/>
      <c r="DV824" s="104"/>
      <c r="DW824" s="104"/>
      <c r="DX824" s="104"/>
    </row>
    <row r="825" spans="105:128" ht="12.75" customHeight="1" x14ac:dyDescent="0.15">
      <c r="DA825" s="117"/>
      <c r="DB825" s="104"/>
      <c r="DC825" s="104"/>
      <c r="DD825" s="104"/>
      <c r="DE825" s="104"/>
      <c r="DF825" s="104"/>
      <c r="DG825" s="104"/>
      <c r="DH825" s="104"/>
      <c r="DI825" s="104"/>
      <c r="DJ825" s="104"/>
      <c r="DK825" s="104"/>
      <c r="DL825" s="104"/>
      <c r="DM825" s="104"/>
      <c r="DN825" s="104"/>
      <c r="DO825" s="104"/>
      <c r="DP825" s="104"/>
      <c r="DQ825" s="104"/>
      <c r="DR825" s="104"/>
      <c r="DS825" s="104"/>
      <c r="DT825" s="104"/>
      <c r="DU825" s="104"/>
      <c r="DV825" s="104"/>
      <c r="DW825" s="104"/>
      <c r="DX825" s="104"/>
    </row>
    <row r="826" spans="105:128" ht="12.75" customHeight="1" x14ac:dyDescent="0.15">
      <c r="DA826" s="117"/>
      <c r="DB826" s="104"/>
      <c r="DC826" s="104"/>
      <c r="DD826" s="104"/>
      <c r="DE826" s="104"/>
      <c r="DF826" s="104"/>
      <c r="DG826" s="104"/>
      <c r="DH826" s="104"/>
      <c r="DI826" s="104"/>
      <c r="DJ826" s="104"/>
      <c r="DK826" s="104"/>
      <c r="DL826" s="104"/>
      <c r="DM826" s="104"/>
      <c r="DN826" s="104"/>
      <c r="DO826" s="104"/>
      <c r="DP826" s="104"/>
      <c r="DQ826" s="104"/>
      <c r="DR826" s="104"/>
      <c r="DS826" s="104"/>
      <c r="DT826" s="104"/>
      <c r="DU826" s="104"/>
      <c r="DV826" s="104"/>
      <c r="DW826" s="104"/>
      <c r="DX826" s="104"/>
    </row>
    <row r="827" spans="105:128" ht="12.75" customHeight="1" x14ac:dyDescent="0.15">
      <c r="DA827" s="117"/>
      <c r="DB827" s="104"/>
      <c r="DC827" s="104"/>
      <c r="DD827" s="104"/>
      <c r="DE827" s="104"/>
      <c r="DF827" s="104"/>
      <c r="DG827" s="104"/>
      <c r="DH827" s="104"/>
      <c r="DI827" s="104"/>
      <c r="DJ827" s="104"/>
      <c r="DK827" s="104"/>
      <c r="DL827" s="104"/>
      <c r="DM827" s="104"/>
      <c r="DN827" s="104"/>
      <c r="DO827" s="104"/>
      <c r="DP827" s="104"/>
      <c r="DQ827" s="104"/>
      <c r="DR827" s="104"/>
      <c r="DS827" s="104"/>
      <c r="DT827" s="104"/>
      <c r="DU827" s="104"/>
      <c r="DV827" s="104"/>
      <c r="DW827" s="104"/>
      <c r="DX827" s="104"/>
    </row>
    <row r="828" spans="105:128" ht="12.75" customHeight="1" x14ac:dyDescent="0.15">
      <c r="DA828" s="117"/>
      <c r="DB828" s="104"/>
      <c r="DC828" s="104"/>
      <c r="DD828" s="104"/>
      <c r="DE828" s="104"/>
      <c r="DF828" s="104"/>
      <c r="DG828" s="104"/>
      <c r="DH828" s="104"/>
      <c r="DI828" s="104"/>
      <c r="DJ828" s="104"/>
      <c r="DK828" s="104"/>
      <c r="DL828" s="104"/>
      <c r="DM828" s="104"/>
      <c r="DN828" s="104"/>
      <c r="DO828" s="104"/>
      <c r="DP828" s="104"/>
      <c r="DQ828" s="104"/>
      <c r="DR828" s="104"/>
      <c r="DS828" s="104"/>
      <c r="DT828" s="104"/>
      <c r="DU828" s="104"/>
      <c r="DV828" s="104"/>
      <c r="DW828" s="104"/>
      <c r="DX828" s="104"/>
    </row>
    <row r="829" spans="105:128" ht="12.75" customHeight="1" x14ac:dyDescent="0.15">
      <c r="DA829" s="117"/>
      <c r="DB829" s="104"/>
      <c r="DC829" s="104"/>
      <c r="DD829" s="104"/>
      <c r="DE829" s="104"/>
      <c r="DF829" s="104"/>
      <c r="DG829" s="104"/>
      <c r="DH829" s="104"/>
      <c r="DI829" s="104"/>
      <c r="DJ829" s="104"/>
      <c r="DK829" s="104"/>
      <c r="DL829" s="104"/>
      <c r="DM829" s="104"/>
      <c r="DN829" s="104"/>
      <c r="DO829" s="104"/>
      <c r="DP829" s="104"/>
      <c r="DQ829" s="104"/>
      <c r="DR829" s="104"/>
      <c r="DS829" s="104"/>
      <c r="DT829" s="104"/>
      <c r="DU829" s="104"/>
      <c r="DV829" s="104"/>
      <c r="DW829" s="104"/>
      <c r="DX829" s="104"/>
    </row>
    <row r="830" spans="105:128" ht="12.75" customHeight="1" x14ac:dyDescent="0.15">
      <c r="DA830" s="117"/>
      <c r="DB830" s="104"/>
      <c r="DC830" s="104"/>
      <c r="DD830" s="104"/>
      <c r="DE830" s="104"/>
      <c r="DF830" s="104"/>
      <c r="DG830" s="104"/>
      <c r="DH830" s="104"/>
      <c r="DI830" s="104"/>
      <c r="DJ830" s="104"/>
      <c r="DK830" s="104"/>
      <c r="DL830" s="104"/>
      <c r="DM830" s="104"/>
      <c r="DN830" s="104"/>
      <c r="DO830" s="104"/>
      <c r="DP830" s="104"/>
      <c r="DQ830" s="104"/>
      <c r="DR830" s="104"/>
      <c r="DS830" s="104"/>
      <c r="DT830" s="104"/>
      <c r="DU830" s="104"/>
      <c r="DV830" s="104"/>
      <c r="DW830" s="104"/>
      <c r="DX830" s="104"/>
    </row>
    <row r="831" spans="105:128" ht="12.75" customHeight="1" x14ac:dyDescent="0.2"/>
    <row r="832" spans="105:128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</sheetData>
  <mergeCells count="44">
    <mergeCell ref="R4:V4"/>
    <mergeCell ref="CU1:CY2"/>
    <mergeCell ref="DG1:DL2"/>
    <mergeCell ref="H3:K3"/>
    <mergeCell ref="L3:R3"/>
    <mergeCell ref="S3:Z3"/>
    <mergeCell ref="DH3:DI3"/>
    <mergeCell ref="DJ3:DK3"/>
    <mergeCell ref="BQ1:BU2"/>
    <mergeCell ref="BV1:BZ2"/>
    <mergeCell ref="CA1:CE2"/>
    <mergeCell ref="CF1:CJ2"/>
    <mergeCell ref="CK1:CO2"/>
    <mergeCell ref="CP1:CT2"/>
    <mergeCell ref="AT4:AY4"/>
    <mergeCell ref="BC4:BC6"/>
    <mergeCell ref="A4:A6"/>
    <mergeCell ref="B4:B6"/>
    <mergeCell ref="C4:G4"/>
    <mergeCell ref="H4:L4"/>
    <mergeCell ref="M4:Q4"/>
    <mergeCell ref="W4:AA4"/>
    <mergeCell ref="AB4:AF4"/>
    <mergeCell ref="AG4:AK4"/>
    <mergeCell ref="AM4:AR4"/>
    <mergeCell ref="BF4:BI4"/>
    <mergeCell ref="BJ4:BJ6"/>
    <mergeCell ref="AR5:AR6"/>
    <mergeCell ref="AT5:AV5"/>
    <mergeCell ref="AW5:AY5"/>
    <mergeCell ref="BF5:BG5"/>
    <mergeCell ref="BH5:BI5"/>
    <mergeCell ref="BB4:BB6"/>
    <mergeCell ref="BD4:BD6"/>
    <mergeCell ref="DB28:DW28"/>
    <mergeCell ref="DB35:DW35"/>
    <mergeCell ref="DB42:DW42"/>
    <mergeCell ref="DB49:DW49"/>
    <mergeCell ref="DB5:DD5"/>
    <mergeCell ref="DF5:DH5"/>
    <mergeCell ref="DK5:DM5"/>
    <mergeCell ref="DB7:DW7"/>
    <mergeCell ref="DB14:DW14"/>
    <mergeCell ref="DB21:DW21"/>
  </mergeCells>
  <phoneticPr fontId="43" type="noConversion"/>
  <conditionalFormatting sqref="C7:AK96">
    <cfRule type="containsText" dxfId="284" priority="4" operator="containsText" text="vt">
      <formula>NOT(ISERROR(SEARCH("vt",C7)))</formula>
    </cfRule>
    <cfRule type="containsText" dxfId="283" priority="117" operator="containsText" text="F">
      <formula>NOT(ISERROR(SEARCH("F",C7)))</formula>
    </cfRule>
    <cfRule type="containsText" dxfId="282" priority="118" operator="containsText" text="V">
      <formula>NOT(ISERROR(SEARCH("V",C7)))</formula>
    </cfRule>
    <cfRule type="expression" dxfId="281" priority="141" stopIfTrue="1">
      <formula>C7="G"</formula>
    </cfRule>
  </conditionalFormatting>
  <conditionalFormatting sqref="AZ8:AZ96 C7:AK96">
    <cfRule type="expression" dxfId="280" priority="143">
      <formula>C7="R"</formula>
    </cfRule>
  </conditionalFormatting>
  <conditionalFormatting sqref="AZ8:AZ96 A7:B96 W7:AK96">
    <cfRule type="expression" dxfId="279" priority="142" stopIfTrue="1">
      <formula>$B7=$B$3</formula>
    </cfRule>
  </conditionalFormatting>
  <conditionalFormatting sqref="E101:F101">
    <cfRule type="expression" dxfId="278" priority="140">
      <formula>E$101=""</formula>
    </cfRule>
  </conditionalFormatting>
  <conditionalFormatting sqref="J101:K101">
    <cfRule type="expression" dxfId="277" priority="139">
      <formula>J$101=""</formula>
    </cfRule>
  </conditionalFormatting>
  <conditionalFormatting sqref="O101:P101">
    <cfRule type="expression" dxfId="276" priority="138">
      <formula>O$101=""</formula>
    </cfRule>
  </conditionalFormatting>
  <conditionalFormatting sqref="T101:U101">
    <cfRule type="expression" dxfId="275" priority="137">
      <formula>T$101=""</formula>
    </cfRule>
  </conditionalFormatting>
  <conditionalFormatting sqref="Y101:Z101">
    <cfRule type="expression" dxfId="274" priority="136">
      <formula>Y$101=""</formula>
    </cfRule>
  </conditionalFormatting>
  <conditionalFormatting sqref="AD101:AE101">
    <cfRule type="expression" dxfId="273" priority="135">
      <formula>AD$101=""</formula>
    </cfRule>
  </conditionalFormatting>
  <conditionalFormatting sqref="AI101:AJ101">
    <cfRule type="expression" dxfId="272" priority="134">
      <formula>AI$101=""</formula>
    </cfRule>
  </conditionalFormatting>
  <conditionalFormatting sqref="J7:K96 O7:P96 T7:U96 AI7:AJ96 C7:F96 Y7:Z96 AD7:AE96">
    <cfRule type="expression" dxfId="271" priority="133">
      <formula>C$102="ok"</formula>
    </cfRule>
  </conditionalFormatting>
  <conditionalFormatting sqref="AZ8:AZ96">
    <cfRule type="expression" dxfId="270" priority="131">
      <formula>AZ8="G"</formula>
    </cfRule>
    <cfRule type="expression" dxfId="269" priority="132">
      <formula>AZ$100=AZ$99</formula>
    </cfRule>
  </conditionalFormatting>
  <conditionalFormatting sqref="AD35:AD47">
    <cfRule type="expression" dxfId="268" priority="130">
      <formula>AD$102="ok"</formula>
    </cfRule>
  </conditionalFormatting>
  <conditionalFormatting sqref="Y36:Y47">
    <cfRule type="expression" dxfId="267" priority="129">
      <formula>Y$102="ok"</formula>
    </cfRule>
  </conditionalFormatting>
  <conditionalFormatting sqref="Z35:Z47">
    <cfRule type="expression" dxfId="266" priority="128">
      <formula>Z$102="ok"</formula>
    </cfRule>
  </conditionalFormatting>
  <conditionalFormatting sqref="AJ35:AJ47">
    <cfRule type="expression" dxfId="265" priority="127">
      <formula>AJ$102="ok"</formula>
    </cfRule>
  </conditionalFormatting>
  <conditionalFormatting sqref="AI35:AI47">
    <cfRule type="expression" dxfId="264" priority="126">
      <formula>AI$102="ok"</formula>
    </cfRule>
  </conditionalFormatting>
  <conditionalFormatting sqref="A7">
    <cfRule type="expression" dxfId="263" priority="125" stopIfTrue="1">
      <formula>$B7=$B$3</formula>
    </cfRule>
  </conditionalFormatting>
  <conditionalFormatting sqref="J7:K96 O7:P96 T7:U96 AI7:AJ96 C7:F96 Y7:Z96 AD7:AE96">
    <cfRule type="expression" dxfId="262" priority="124">
      <formula>C$101="ok"</formula>
    </cfRule>
  </conditionalFormatting>
  <conditionalFormatting sqref="AD48:AD96">
    <cfRule type="expression" dxfId="261" priority="123">
      <formula>AD$102="ok"</formula>
    </cfRule>
  </conditionalFormatting>
  <conditionalFormatting sqref="Y48:Y96">
    <cfRule type="expression" dxfId="260" priority="122">
      <formula>Y$102="ok"</formula>
    </cfRule>
  </conditionalFormatting>
  <conditionalFormatting sqref="Z48:Z96">
    <cfRule type="expression" dxfId="259" priority="121">
      <formula>Z$102="ok"</formula>
    </cfRule>
  </conditionalFormatting>
  <conditionalFormatting sqref="AJ48:AJ96">
    <cfRule type="expression" dxfId="258" priority="120">
      <formula>AJ$102="ok"</formula>
    </cfRule>
  </conditionalFormatting>
  <conditionalFormatting sqref="AI48:AI96">
    <cfRule type="expression" dxfId="257" priority="119">
      <formula>AI$102="ok"</formula>
    </cfRule>
  </conditionalFormatting>
  <conditionalFormatting sqref="AZ8:AZ96">
    <cfRule type="expression" dxfId="256" priority="144">
      <formula>AZ8="G"</formula>
    </cfRule>
    <cfRule type="expression" dxfId="255" priority="145">
      <formula>AZ$99=AZ$98</formula>
    </cfRule>
  </conditionalFormatting>
  <conditionalFormatting sqref="M7:M96">
    <cfRule type="expression" dxfId="254" priority="116">
      <formula>M$102="ok"</formula>
    </cfRule>
  </conditionalFormatting>
  <conditionalFormatting sqref="M7:M96">
    <cfRule type="expression" dxfId="253" priority="115">
      <formula>M$101="ok"</formula>
    </cfRule>
  </conditionalFormatting>
  <conditionalFormatting sqref="N7:N96">
    <cfRule type="expression" dxfId="252" priority="114">
      <formula>N$102="ok"</formula>
    </cfRule>
  </conditionalFormatting>
  <conditionalFormatting sqref="N7:N96">
    <cfRule type="expression" dxfId="251" priority="113">
      <formula>N$101="ok"</formula>
    </cfRule>
  </conditionalFormatting>
  <conditionalFormatting sqref="H7:H96">
    <cfRule type="expression" dxfId="250" priority="112">
      <formula>H$102="ok"</formula>
    </cfRule>
  </conditionalFormatting>
  <conditionalFormatting sqref="H7:H96">
    <cfRule type="expression" dxfId="249" priority="111">
      <formula>H$101="ok"</formula>
    </cfRule>
  </conditionalFormatting>
  <conditionalFormatting sqref="I7:I96">
    <cfRule type="expression" dxfId="248" priority="110">
      <formula>I$102="ok"</formula>
    </cfRule>
  </conditionalFormatting>
  <conditionalFormatting sqref="I7:I96">
    <cfRule type="expression" dxfId="247" priority="109">
      <formula>I$101="ok"</formula>
    </cfRule>
  </conditionalFormatting>
  <conditionalFormatting sqref="N7:N96">
    <cfRule type="expression" dxfId="246" priority="108">
      <formula>N$102="ok"</formula>
    </cfRule>
  </conditionalFormatting>
  <conditionalFormatting sqref="N7:N96">
    <cfRule type="expression" dxfId="245" priority="107">
      <formula>N$101="ok"</formula>
    </cfRule>
  </conditionalFormatting>
  <conditionalFormatting sqref="R7:R96">
    <cfRule type="expression" dxfId="244" priority="106">
      <formula>R$102="ok"</formula>
    </cfRule>
  </conditionalFormatting>
  <conditionalFormatting sqref="R7:R96">
    <cfRule type="expression" dxfId="243" priority="105">
      <formula>R$101="ok"</formula>
    </cfRule>
  </conditionalFormatting>
  <conditionalFormatting sqref="S7:S96">
    <cfRule type="expression" dxfId="242" priority="104">
      <formula>S$102="ok"</formula>
    </cfRule>
  </conditionalFormatting>
  <conditionalFormatting sqref="S7:S96">
    <cfRule type="expression" dxfId="241" priority="103">
      <formula>S$101="ok"</formula>
    </cfRule>
  </conditionalFormatting>
  <conditionalFormatting sqref="W7:W96">
    <cfRule type="expression" dxfId="240" priority="102">
      <formula>W$102="ok"</formula>
    </cfRule>
  </conditionalFormatting>
  <conditionalFormatting sqref="W7:W96">
    <cfRule type="expression" dxfId="239" priority="101">
      <formula>W$101="ok"</formula>
    </cfRule>
  </conditionalFormatting>
  <conditionalFormatting sqref="X7:X96">
    <cfRule type="expression" dxfId="238" priority="100">
      <formula>X$102="ok"</formula>
    </cfRule>
  </conditionalFormatting>
  <conditionalFormatting sqref="X7:X96">
    <cfRule type="expression" dxfId="237" priority="99">
      <formula>X$101="ok"</formula>
    </cfRule>
  </conditionalFormatting>
  <conditionalFormatting sqref="AB7:AB96">
    <cfRule type="expression" dxfId="236" priority="98">
      <formula>AB$102="ok"</formula>
    </cfRule>
  </conditionalFormatting>
  <conditionalFormatting sqref="AB7:AB96">
    <cfRule type="expression" dxfId="235" priority="97">
      <formula>AB$101="ok"</formula>
    </cfRule>
  </conditionalFormatting>
  <conditionalFormatting sqref="AC7:AC96">
    <cfRule type="expression" dxfId="234" priority="96">
      <formula>AC$102="ok"</formula>
    </cfRule>
  </conditionalFormatting>
  <conditionalFormatting sqref="AC7:AC96">
    <cfRule type="expression" dxfId="233" priority="95">
      <formula>AC$101="ok"</formula>
    </cfRule>
  </conditionalFormatting>
  <conditionalFormatting sqref="AG7:AG96">
    <cfRule type="expression" dxfId="232" priority="94">
      <formula>AG$102="ok"</formula>
    </cfRule>
  </conditionalFormatting>
  <conditionalFormatting sqref="AG7:AG96">
    <cfRule type="expression" dxfId="231" priority="93">
      <formula>AG$101="ok"</formula>
    </cfRule>
  </conditionalFormatting>
  <conditionalFormatting sqref="AH7:AH96">
    <cfRule type="expression" dxfId="230" priority="92">
      <formula>AH$102="ok"</formula>
    </cfRule>
  </conditionalFormatting>
  <conditionalFormatting sqref="AH7:AH96">
    <cfRule type="expression" dxfId="229" priority="91">
      <formula>AH$101="ok"</formula>
    </cfRule>
  </conditionalFormatting>
  <conditionalFormatting sqref="AZ7">
    <cfRule type="expression" dxfId="228" priority="88">
      <formula>AZ7="R"</formula>
    </cfRule>
  </conditionalFormatting>
  <conditionalFormatting sqref="AZ7">
    <cfRule type="expression" dxfId="227" priority="87" stopIfTrue="1">
      <formula>$B7=$B$3</formula>
    </cfRule>
  </conditionalFormatting>
  <conditionalFormatting sqref="AZ7">
    <cfRule type="expression" dxfId="226" priority="85">
      <formula>AZ7="G"</formula>
    </cfRule>
    <cfRule type="expression" dxfId="225" priority="86">
      <formula>AZ$100=AZ$99</formula>
    </cfRule>
  </conditionalFormatting>
  <conditionalFormatting sqref="AZ7">
    <cfRule type="expression" dxfId="224" priority="84" stopIfTrue="1">
      <formula>$B7=$B$3</formula>
    </cfRule>
  </conditionalFormatting>
  <conditionalFormatting sqref="AZ7">
    <cfRule type="expression" dxfId="223" priority="82">
      <formula>AZ7="G"</formula>
    </cfRule>
    <cfRule type="expression" dxfId="222" priority="83">
      <formula>AZ$100=AZ$99</formula>
    </cfRule>
  </conditionalFormatting>
  <conditionalFormatting sqref="AZ7">
    <cfRule type="expression" dxfId="221" priority="89">
      <formula>AZ7="G"</formula>
    </cfRule>
    <cfRule type="expression" dxfId="220" priority="90">
      <formula>AZ$99=AZ$98</formula>
    </cfRule>
  </conditionalFormatting>
  <conditionalFormatting sqref="DW25 DW32 DW39 DW46 DW18 DU11:DW11 DW53">
    <cfRule type="containsText" dxfId="219" priority="81" stopIfTrue="1" operator="containsText" text="G-">
      <formula>NOT(ISERROR(SEARCH("G-",DU11)))</formula>
    </cfRule>
  </conditionalFormatting>
  <conditionalFormatting sqref="DU10:DW10 DW17 DW24 DW38 DW45 DW31 DW52">
    <cfRule type="containsText" dxfId="218" priority="80" stopIfTrue="1" operator="containsText" text="G-">
      <formula>NOT(ISERROR(SEARCH("G-",DU10)))</formula>
    </cfRule>
  </conditionalFormatting>
  <conditionalFormatting sqref="DE10">
    <cfRule type="expression" dxfId="217" priority="79">
      <formula>$DA10&gt;=3</formula>
    </cfRule>
  </conditionalFormatting>
  <conditionalFormatting sqref="DD10">
    <cfRule type="expression" dxfId="216" priority="78">
      <formula>$DA10&gt;=2</formula>
    </cfRule>
  </conditionalFormatting>
  <conditionalFormatting sqref="DE11">
    <cfRule type="expression" dxfId="215" priority="77">
      <formula>$DA11&gt;=3</formula>
    </cfRule>
  </conditionalFormatting>
  <conditionalFormatting sqref="DD11">
    <cfRule type="expression" dxfId="214" priority="76">
      <formula>$DA11&gt;=2</formula>
    </cfRule>
  </conditionalFormatting>
  <conditionalFormatting sqref="DF11">
    <cfRule type="expression" dxfId="213" priority="75">
      <formula>$DA11&gt;=4</formula>
    </cfRule>
  </conditionalFormatting>
  <conditionalFormatting sqref="DG11">
    <cfRule type="expression" dxfId="212" priority="74">
      <formula>$DA11&gt;=5</formula>
    </cfRule>
  </conditionalFormatting>
  <conditionalFormatting sqref="DC8:DV12">
    <cfRule type="expression" dxfId="211" priority="73">
      <formula>DC8="Lesbegueries"</formula>
    </cfRule>
  </conditionalFormatting>
  <conditionalFormatting sqref="DU18:DV18">
    <cfRule type="containsText" dxfId="210" priority="72" stopIfTrue="1" operator="containsText" text="G-">
      <formula>NOT(ISERROR(SEARCH("G-",DU18)))</formula>
    </cfRule>
  </conditionalFormatting>
  <conditionalFormatting sqref="DU17:DV17">
    <cfRule type="containsText" dxfId="209" priority="71" stopIfTrue="1" operator="containsText" text="G-">
      <formula>NOT(ISERROR(SEARCH("G-",DU17)))</formula>
    </cfRule>
  </conditionalFormatting>
  <conditionalFormatting sqref="DC19:DV19 DE15:DV16 DH17:DV18">
    <cfRule type="expression" dxfId="208" priority="70">
      <formula>DC15="Lesbegueries"</formula>
    </cfRule>
  </conditionalFormatting>
  <conditionalFormatting sqref="DU25:DV25">
    <cfRule type="containsText" dxfId="207" priority="69" stopIfTrue="1" operator="containsText" text="G-">
      <formula>NOT(ISERROR(SEARCH("G-",DU25)))</formula>
    </cfRule>
  </conditionalFormatting>
  <conditionalFormatting sqref="DU24:DV24">
    <cfRule type="containsText" dxfId="206" priority="68" stopIfTrue="1" operator="containsText" text="G-">
      <formula>NOT(ISERROR(SEARCH("G-",DU24)))</formula>
    </cfRule>
  </conditionalFormatting>
  <conditionalFormatting sqref="DC26:DV26 DE22:DV23 DH24:DV25">
    <cfRule type="expression" dxfId="205" priority="67">
      <formula>DC22="Lesbegueries"</formula>
    </cfRule>
  </conditionalFormatting>
  <conditionalFormatting sqref="DU32:DV32">
    <cfRule type="containsText" dxfId="204" priority="66" stopIfTrue="1" operator="containsText" text="G-">
      <formula>NOT(ISERROR(SEARCH("G-",DU32)))</formula>
    </cfRule>
  </conditionalFormatting>
  <conditionalFormatting sqref="DU31:DV31">
    <cfRule type="containsText" dxfId="203" priority="65" stopIfTrue="1" operator="containsText" text="G-">
      <formula>NOT(ISERROR(SEARCH("G-",DU31)))</formula>
    </cfRule>
  </conditionalFormatting>
  <conditionalFormatting sqref="DC33:DV33 DE29:DV30 DH31:DV32">
    <cfRule type="expression" dxfId="202" priority="64">
      <formula>DC29="Lesbegueries"</formula>
    </cfRule>
  </conditionalFormatting>
  <conditionalFormatting sqref="DU39:DV39">
    <cfRule type="containsText" dxfId="201" priority="63" stopIfTrue="1" operator="containsText" text="G-">
      <formula>NOT(ISERROR(SEARCH("G-",DU39)))</formula>
    </cfRule>
  </conditionalFormatting>
  <conditionalFormatting sqref="DU38:DV38">
    <cfRule type="containsText" dxfId="200" priority="62" stopIfTrue="1" operator="containsText" text="G-">
      <formula>NOT(ISERROR(SEARCH("G-",DU38)))</formula>
    </cfRule>
  </conditionalFormatting>
  <conditionalFormatting sqref="DC40:DV40 DE36:DV37 DH38:DV39">
    <cfRule type="expression" dxfId="199" priority="61">
      <formula>DC36="Lesbegueries"</formula>
    </cfRule>
  </conditionalFormatting>
  <conditionalFormatting sqref="DU46:DV46">
    <cfRule type="containsText" dxfId="198" priority="60" stopIfTrue="1" operator="containsText" text="G-">
      <formula>NOT(ISERROR(SEARCH("G-",DU46)))</formula>
    </cfRule>
  </conditionalFormatting>
  <conditionalFormatting sqref="DU45:DV45">
    <cfRule type="containsText" dxfId="197" priority="59" stopIfTrue="1" operator="containsText" text="G-">
      <formula>NOT(ISERROR(SEARCH("G-",DU45)))</formula>
    </cfRule>
  </conditionalFormatting>
  <conditionalFormatting sqref="DC43:DV44 DC47:DV47 DH45:DV46">
    <cfRule type="expression" dxfId="196" priority="58">
      <formula>DC43="Lesbegueries"</formula>
    </cfRule>
  </conditionalFormatting>
  <conditionalFormatting sqref="DU53:DV53">
    <cfRule type="containsText" dxfId="195" priority="57" stopIfTrue="1" operator="containsText" text="G-">
      <formula>NOT(ISERROR(SEARCH("G-",DU53)))</formula>
    </cfRule>
  </conditionalFormatting>
  <conditionalFormatting sqref="DU52:DV52">
    <cfRule type="containsText" dxfId="194" priority="56" stopIfTrue="1" operator="containsText" text="G-">
      <formula>NOT(ISERROR(SEARCH("G-",DU52)))</formula>
    </cfRule>
  </conditionalFormatting>
  <conditionalFormatting sqref="DC50:DV51 DC54:DV54 DH52:DV53">
    <cfRule type="expression" dxfId="193" priority="55">
      <formula>DC50="Lesbegueries"</formula>
    </cfRule>
  </conditionalFormatting>
  <conditionalFormatting sqref="DC15:DD16">
    <cfRule type="expression" dxfId="192" priority="54">
      <formula>DC15="Lesbegueries"</formula>
    </cfRule>
  </conditionalFormatting>
  <conditionalFormatting sqref="DC22:DD23">
    <cfRule type="expression" dxfId="191" priority="53">
      <formula>DC22="Lesbegueries"</formula>
    </cfRule>
  </conditionalFormatting>
  <conditionalFormatting sqref="DC29:DD30">
    <cfRule type="expression" dxfId="190" priority="52">
      <formula>DC29="Lesbegueries"</formula>
    </cfRule>
  </conditionalFormatting>
  <conditionalFormatting sqref="DC36:DD37">
    <cfRule type="expression" dxfId="189" priority="51">
      <formula>DC36="Lesbegueries"</formula>
    </cfRule>
  </conditionalFormatting>
  <conditionalFormatting sqref="DC15:DD16">
    <cfRule type="expression" dxfId="188" priority="50">
      <formula>DC15="Lesbegueries"</formula>
    </cfRule>
  </conditionalFormatting>
  <conditionalFormatting sqref="DC22:DD23">
    <cfRule type="expression" dxfId="187" priority="49">
      <formula>DC22="Lesbegueries"</formula>
    </cfRule>
  </conditionalFormatting>
  <conditionalFormatting sqref="DC29:DD30">
    <cfRule type="expression" dxfId="186" priority="48">
      <formula>DC29="Lesbegueries"</formula>
    </cfRule>
  </conditionalFormatting>
  <conditionalFormatting sqref="DC36:DD37">
    <cfRule type="expression" dxfId="185" priority="47">
      <formula>DC36="Lesbegueries"</formula>
    </cfRule>
  </conditionalFormatting>
  <conditionalFormatting sqref="DE17">
    <cfRule type="expression" dxfId="184" priority="46">
      <formula>$DA17&gt;=3</formula>
    </cfRule>
  </conditionalFormatting>
  <conditionalFormatting sqref="DD17">
    <cfRule type="expression" dxfId="183" priority="45">
      <formula>$DA17&gt;=2</formula>
    </cfRule>
  </conditionalFormatting>
  <conditionalFormatting sqref="DE18">
    <cfRule type="expression" dxfId="182" priority="44">
      <formula>$DA18&gt;=3</formula>
    </cfRule>
  </conditionalFormatting>
  <conditionalFormatting sqref="DD18">
    <cfRule type="expression" dxfId="181" priority="43">
      <formula>$DA18&gt;=2</formula>
    </cfRule>
  </conditionalFormatting>
  <conditionalFormatting sqref="DF18">
    <cfRule type="expression" dxfId="180" priority="42">
      <formula>$DA18&gt;=4</formula>
    </cfRule>
  </conditionalFormatting>
  <conditionalFormatting sqref="DG18">
    <cfRule type="expression" dxfId="179" priority="41">
      <formula>$DA18&gt;=5</formula>
    </cfRule>
  </conditionalFormatting>
  <conditionalFormatting sqref="DC17:DG18">
    <cfRule type="expression" dxfId="178" priority="40">
      <formula>DC17="Lesbegueries"</formula>
    </cfRule>
  </conditionalFormatting>
  <conditionalFormatting sqref="DE24">
    <cfRule type="expression" dxfId="177" priority="39">
      <formula>$DA24&gt;=3</formula>
    </cfRule>
  </conditionalFormatting>
  <conditionalFormatting sqref="DD24">
    <cfRule type="expression" dxfId="176" priority="38">
      <formula>$DA24&gt;=2</formula>
    </cfRule>
  </conditionalFormatting>
  <conditionalFormatting sqref="DE25">
    <cfRule type="expression" dxfId="175" priority="37">
      <formula>$DA25&gt;=3</formula>
    </cfRule>
  </conditionalFormatting>
  <conditionalFormatting sqref="DD25">
    <cfRule type="expression" dxfId="174" priority="36">
      <formula>$DA25&gt;=2</formula>
    </cfRule>
  </conditionalFormatting>
  <conditionalFormatting sqref="DF25">
    <cfRule type="expression" dxfId="173" priority="35">
      <formula>$DA25&gt;=4</formula>
    </cfRule>
  </conditionalFormatting>
  <conditionalFormatting sqref="DG25">
    <cfRule type="expression" dxfId="172" priority="34">
      <formula>$DA25&gt;=5</formula>
    </cfRule>
  </conditionalFormatting>
  <conditionalFormatting sqref="DC24:DG25">
    <cfRule type="expression" dxfId="171" priority="33">
      <formula>DC24="Lesbegueries"</formula>
    </cfRule>
  </conditionalFormatting>
  <conditionalFormatting sqref="DE31">
    <cfRule type="expression" dxfId="170" priority="32">
      <formula>$DA31&gt;=3</formula>
    </cfRule>
  </conditionalFormatting>
  <conditionalFormatting sqref="DD31">
    <cfRule type="expression" dxfId="169" priority="31">
      <formula>$DA31&gt;=2</formula>
    </cfRule>
  </conditionalFormatting>
  <conditionalFormatting sqref="DE32">
    <cfRule type="expression" dxfId="168" priority="30">
      <formula>$DA32&gt;=3</formula>
    </cfRule>
  </conditionalFormatting>
  <conditionalFormatting sqref="DD32">
    <cfRule type="expression" dxfId="167" priority="29">
      <formula>$DA32&gt;=2</formula>
    </cfRule>
  </conditionalFormatting>
  <conditionalFormatting sqref="DF32">
    <cfRule type="expression" dxfId="166" priority="28">
      <formula>$DA32&gt;=4</formula>
    </cfRule>
  </conditionalFormatting>
  <conditionalFormatting sqref="DG32">
    <cfRule type="expression" dxfId="165" priority="27">
      <formula>$DA32&gt;=5</formula>
    </cfRule>
  </conditionalFormatting>
  <conditionalFormatting sqref="DC31:DG32">
    <cfRule type="expression" dxfId="164" priority="26">
      <formula>DC31="Lesbegueries"</formula>
    </cfRule>
  </conditionalFormatting>
  <conditionalFormatting sqref="DE38">
    <cfRule type="expression" dxfId="163" priority="25">
      <formula>$DA38&gt;=3</formula>
    </cfRule>
  </conditionalFormatting>
  <conditionalFormatting sqref="DD38">
    <cfRule type="expression" dxfId="162" priority="24">
      <formula>$DA38&gt;=2</formula>
    </cfRule>
  </conditionalFormatting>
  <conditionalFormatting sqref="DE39">
    <cfRule type="expression" dxfId="161" priority="23">
      <formula>$DA39&gt;=3</formula>
    </cfRule>
  </conditionalFormatting>
  <conditionalFormatting sqref="DD39">
    <cfRule type="expression" dxfId="160" priority="22">
      <formula>$DA39&gt;=2</formula>
    </cfRule>
  </conditionalFormatting>
  <conditionalFormatting sqref="DF39">
    <cfRule type="expression" dxfId="159" priority="21">
      <formula>$DA39&gt;=4</formula>
    </cfRule>
  </conditionalFormatting>
  <conditionalFormatting sqref="DG39">
    <cfRule type="expression" dxfId="158" priority="20">
      <formula>$DA39&gt;=5</formula>
    </cfRule>
  </conditionalFormatting>
  <conditionalFormatting sqref="DC38:DG39">
    <cfRule type="expression" dxfId="157" priority="19">
      <formula>DC38="Lesbegueries"</formula>
    </cfRule>
  </conditionalFormatting>
  <conditionalFormatting sqref="DE45">
    <cfRule type="expression" dxfId="156" priority="18">
      <formula>$DA45&gt;=3</formula>
    </cfRule>
  </conditionalFormatting>
  <conditionalFormatting sqref="DD45">
    <cfRule type="expression" dxfId="155" priority="17">
      <formula>$DA45&gt;=2</formula>
    </cfRule>
  </conditionalFormatting>
  <conditionalFormatting sqref="DE46">
    <cfRule type="expression" dxfId="154" priority="16">
      <formula>$DA46&gt;=3</formula>
    </cfRule>
  </conditionalFormatting>
  <conditionalFormatting sqref="DD46">
    <cfRule type="expression" dxfId="153" priority="15">
      <formula>$DA46&gt;=2</formula>
    </cfRule>
  </conditionalFormatting>
  <conditionalFormatting sqref="DF46">
    <cfRule type="expression" dxfId="152" priority="14">
      <formula>$DA46&gt;=4</formula>
    </cfRule>
  </conditionalFormatting>
  <conditionalFormatting sqref="DG46">
    <cfRule type="expression" dxfId="151" priority="13">
      <formula>$DA46&gt;=5</formula>
    </cfRule>
  </conditionalFormatting>
  <conditionalFormatting sqref="DC45:DG46">
    <cfRule type="expression" dxfId="150" priority="12">
      <formula>DC45="Lesbegueries"</formula>
    </cfRule>
  </conditionalFormatting>
  <conditionalFormatting sqref="DE52">
    <cfRule type="expression" dxfId="149" priority="11">
      <formula>$DA52&gt;=3</formula>
    </cfRule>
  </conditionalFormatting>
  <conditionalFormatting sqref="DD52">
    <cfRule type="expression" dxfId="148" priority="10">
      <formula>$DA52&gt;=2</formula>
    </cfRule>
  </conditionalFormatting>
  <conditionalFormatting sqref="DE53">
    <cfRule type="expression" dxfId="147" priority="9">
      <formula>$DA53&gt;=3</formula>
    </cfRule>
  </conditionalFormatting>
  <conditionalFormatting sqref="DD53">
    <cfRule type="expression" dxfId="146" priority="8">
      <formula>$DA53&gt;=2</formula>
    </cfRule>
  </conditionalFormatting>
  <conditionalFormatting sqref="DF53">
    <cfRule type="expression" dxfId="145" priority="7">
      <formula>$DA53&gt;=4</formula>
    </cfRule>
  </conditionalFormatting>
  <conditionalFormatting sqref="DG53">
    <cfRule type="expression" dxfId="144" priority="6">
      <formula>$DA53&gt;=5</formula>
    </cfRule>
  </conditionalFormatting>
  <conditionalFormatting sqref="DC52:DG53">
    <cfRule type="expression" dxfId="143" priority="5">
      <formula>DC52="Lesbegueries"</formula>
    </cfRule>
  </conditionalFormatting>
  <conditionalFormatting sqref="BF7:BJ96 A7:A96 B7:AL7 B8:AS10 AU9:AV10 B11:AV96">
    <cfRule type="expression" dxfId="142" priority="146">
      <formula>$BA7="OK"</formula>
    </cfRule>
  </conditionalFormatting>
  <conditionalFormatting sqref="AM7:AS7 AW7:AY96 AU7:AV7 AV8">
    <cfRule type="expression" dxfId="141" priority="147">
      <formula>$BA7="OK"</formula>
    </cfRule>
  </conditionalFormatting>
  <conditionalFormatting sqref="AT7 AT9:AT10">
    <cfRule type="expression" dxfId="140" priority="3">
      <formula>$BA7="OK"</formula>
    </cfRule>
  </conditionalFormatting>
  <conditionalFormatting sqref="AT8">
    <cfRule type="expression" dxfId="139" priority="1">
      <formula>$BA8="OK"</formula>
    </cfRule>
  </conditionalFormatting>
  <conditionalFormatting sqref="AU8">
    <cfRule type="expression" dxfId="138" priority="2">
      <formula>$BA8="OK"</formula>
    </cfRule>
  </conditionalFormatting>
  <pageMargins left="0.70000000000000007" right="0.70000000000000007" top="0.75000000000000011" bottom="0.75000000000000011" header="0.30000000000000004" footer="0.30000000000000004"/>
  <pageSetup paperSize="8" scale="76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le4" enableFormatConditionsCalculation="0">
    <pageSetUpPr fitToPage="1"/>
  </sheetPr>
  <dimension ref="A1:EA981"/>
  <sheetViews>
    <sheetView tabSelected="1" workbookViewId="0">
      <pane xSplit="2" ySplit="6" topLeftCell="BG7" activePane="bottomRight" state="frozen"/>
      <selection activeCell="H4" sqref="H4:L4"/>
      <selection pane="topRight" activeCell="H4" sqref="H4:L4"/>
      <selection pane="bottomLeft" activeCell="H4" sqref="H4:L4"/>
      <selection pane="bottomRight" activeCell="BT5" sqref="BT5:BX6"/>
    </sheetView>
  </sheetViews>
  <sheetFormatPr baseColWidth="10" defaultColWidth="17.33203125" defaultRowHeight="15" customHeight="1" x14ac:dyDescent="0.2"/>
  <cols>
    <col min="1" max="1" width="18.5" style="182" customWidth="1"/>
    <col min="2" max="2" width="4" style="182" customWidth="1"/>
    <col min="3" max="37" width="5" style="182" customWidth="1"/>
    <col min="38" max="38" width="0.6640625" style="182" customWidth="1"/>
    <col min="39" max="43" width="3.6640625" style="182" customWidth="1"/>
    <col min="44" max="44" width="4.1640625" style="182" customWidth="1"/>
    <col min="45" max="45" width="0.6640625" style="182" customWidth="1"/>
    <col min="46" max="51" width="3.6640625" style="182" customWidth="1"/>
    <col min="52" max="53" width="4" style="182" customWidth="1"/>
    <col min="54" max="54" width="6.5" style="182" customWidth="1"/>
    <col min="55" max="57" width="5.83203125" style="182" customWidth="1"/>
    <col min="58" max="59" width="7" style="182" customWidth="1"/>
    <col min="60" max="60" width="4" style="182" customWidth="1"/>
    <col min="61" max="61" width="4.1640625" style="182" customWidth="1"/>
    <col min="62" max="62" width="3.6640625" style="182" customWidth="1"/>
    <col min="63" max="63" width="4.1640625" style="182" customWidth="1"/>
    <col min="64" max="64" width="4.5" style="182" customWidth="1"/>
    <col min="65" max="65" width="3.5" style="182" customWidth="1"/>
    <col min="66" max="68" width="4" style="182" customWidth="1"/>
    <col min="69" max="69" width="3.1640625" style="182" customWidth="1"/>
    <col min="70" max="70" width="10" style="182" customWidth="1"/>
    <col min="71" max="71" width="2.33203125" style="182" customWidth="1"/>
    <col min="72" max="74" width="13.6640625" style="182" customWidth="1"/>
    <col min="75" max="75" width="12.1640625" style="182" customWidth="1"/>
    <col min="76" max="78" width="13.6640625" style="182" customWidth="1"/>
    <col min="79" max="79" width="10" style="182" customWidth="1"/>
    <col min="80" max="82" width="13.6640625" style="182" customWidth="1"/>
    <col min="83" max="85" width="10" style="182" customWidth="1"/>
    <col min="86" max="86" width="13.6640625" style="182" customWidth="1"/>
    <col min="87" max="87" width="10" style="182" customWidth="1"/>
    <col min="88" max="89" width="10.5" style="182" customWidth="1"/>
    <col min="90" max="91" width="12.33203125" style="182" customWidth="1"/>
    <col min="92" max="92" width="10" style="182" customWidth="1"/>
    <col min="93" max="93" width="12.83203125" style="182" customWidth="1"/>
    <col min="94" max="94" width="13.6640625" style="182" customWidth="1"/>
    <col min="95" max="95" width="10.33203125" style="182" customWidth="1"/>
    <col min="96" max="96" width="10" style="182" customWidth="1"/>
    <col min="97" max="97" width="10.83203125" style="182" customWidth="1"/>
    <col min="98" max="98" width="13.6640625" style="182" customWidth="1"/>
    <col min="99" max="99" width="10.33203125" style="182" customWidth="1"/>
    <col min="100" max="107" width="17.33203125" style="182"/>
    <col min="108" max="108" width="2.1640625" style="119" customWidth="1"/>
    <col min="109" max="109" width="13.5" style="123" customWidth="1"/>
    <col min="110" max="110" width="11.5" style="123" bestFit="1" customWidth="1"/>
    <col min="111" max="111" width="12.5" style="123" customWidth="1"/>
    <col min="112" max="112" width="11.6640625" style="123" bestFit="1" customWidth="1"/>
    <col min="113" max="113" width="11.83203125" style="123" bestFit="1" customWidth="1"/>
    <col min="114" max="114" width="12.83203125" style="123" customWidth="1"/>
    <col min="115" max="115" width="11.83203125" style="123" bestFit="1" customWidth="1"/>
    <col min="116" max="118" width="12.33203125" style="123" bestFit="1" customWidth="1"/>
    <col min="119" max="119" width="11.6640625" style="123" bestFit="1" customWidth="1"/>
    <col min="120" max="120" width="12.83203125" style="123" customWidth="1"/>
    <col min="121" max="121" width="12.33203125" style="123" bestFit="1" customWidth="1"/>
    <col min="122" max="122" width="11.83203125" style="123" bestFit="1" customWidth="1"/>
    <col min="123" max="123" width="11.5" style="123" customWidth="1"/>
    <col min="124" max="124" width="7.5" style="123" bestFit="1" customWidth="1"/>
    <col min="125" max="125" width="11.6640625" style="123" bestFit="1" customWidth="1"/>
    <col min="126" max="126" width="6.83203125" style="123" bestFit="1" customWidth="1"/>
    <col min="127" max="127" width="5.5" style="123" bestFit="1" customWidth="1"/>
    <col min="128" max="128" width="9" style="123" bestFit="1" customWidth="1"/>
    <col min="129" max="129" width="12.33203125" style="123" bestFit="1" customWidth="1"/>
    <col min="130" max="130" width="12.1640625" style="123" hidden="1" customWidth="1"/>
    <col min="131" max="131" width="1.33203125" style="123" customWidth="1"/>
    <col min="132" max="16384" width="17.33203125" style="182"/>
  </cols>
  <sheetData>
    <row r="1" spans="1:131" ht="19.5" customHeight="1" x14ac:dyDescent="0.2">
      <c r="A1" s="150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I1" s="1"/>
      <c r="BJ1" s="1"/>
      <c r="BK1" s="1"/>
      <c r="BL1" s="1"/>
      <c r="BM1" s="1"/>
      <c r="BS1" s="97"/>
      <c r="BT1" s="346">
        <f>'06'!L$3</f>
        <v>43136</v>
      </c>
      <c r="BU1" s="347"/>
      <c r="BV1" s="347"/>
      <c r="BW1" s="347"/>
      <c r="BX1" s="348"/>
      <c r="BY1" s="346">
        <f>BT1+1</f>
        <v>43137</v>
      </c>
      <c r="BZ1" s="347"/>
      <c r="CA1" s="347"/>
      <c r="CB1" s="347"/>
      <c r="CC1" s="348"/>
      <c r="CD1" s="346">
        <f>BY1+1</f>
        <v>43138</v>
      </c>
      <c r="CE1" s="347"/>
      <c r="CF1" s="347"/>
      <c r="CG1" s="347"/>
      <c r="CH1" s="348"/>
      <c r="CI1" s="346">
        <f>CD1+1</f>
        <v>43139</v>
      </c>
      <c r="CJ1" s="347"/>
      <c r="CK1" s="347"/>
      <c r="CL1" s="347"/>
      <c r="CM1" s="348"/>
      <c r="CN1" s="346">
        <f>CI1+1</f>
        <v>43140</v>
      </c>
      <c r="CO1" s="347"/>
      <c r="CP1" s="347"/>
      <c r="CQ1" s="347"/>
      <c r="CR1" s="347"/>
      <c r="CS1" s="346">
        <f>CN1+1</f>
        <v>43141</v>
      </c>
      <c r="CT1" s="347"/>
      <c r="CU1" s="347"/>
      <c r="CV1" s="347"/>
      <c r="CW1" s="348"/>
      <c r="CX1" s="346">
        <f>CS1+1</f>
        <v>43142</v>
      </c>
      <c r="CY1" s="347"/>
      <c r="CZ1" s="347"/>
      <c r="DA1" s="347"/>
      <c r="DB1" s="352"/>
      <c r="DD1" s="109"/>
      <c r="DE1" s="102"/>
      <c r="DF1" s="102"/>
      <c r="DG1" s="102"/>
      <c r="DH1" s="102"/>
      <c r="DI1" s="102"/>
      <c r="DJ1" s="354" t="s">
        <v>26</v>
      </c>
      <c r="DK1" s="354"/>
      <c r="DL1" s="354"/>
      <c r="DM1" s="354"/>
      <c r="DN1" s="354"/>
      <c r="DO1" s="354"/>
      <c r="DP1" s="103"/>
      <c r="DQ1" s="103"/>
      <c r="DR1" s="103"/>
      <c r="DS1" s="103"/>
      <c r="DT1" s="103"/>
      <c r="DU1" s="103"/>
      <c r="DV1" s="103"/>
      <c r="DW1" s="103"/>
      <c r="DX1" s="103"/>
      <c r="DY1" s="103"/>
      <c r="DZ1" s="103"/>
      <c r="EA1" s="102"/>
    </row>
    <row r="2" spans="1:131" ht="9" customHeight="1" x14ac:dyDescent="0.2">
      <c r="A2" s="181"/>
      <c r="B2" s="18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I2" s="1"/>
      <c r="BJ2" s="1"/>
      <c r="BK2" s="1"/>
      <c r="BL2" s="1"/>
      <c r="BM2" s="1"/>
      <c r="BS2" s="97"/>
      <c r="BT2" s="349"/>
      <c r="BU2" s="350"/>
      <c r="BV2" s="350"/>
      <c r="BW2" s="350"/>
      <c r="BX2" s="351"/>
      <c r="BY2" s="349"/>
      <c r="BZ2" s="350"/>
      <c r="CA2" s="350"/>
      <c r="CB2" s="350"/>
      <c r="CC2" s="351"/>
      <c r="CD2" s="349"/>
      <c r="CE2" s="350"/>
      <c r="CF2" s="350"/>
      <c r="CG2" s="350"/>
      <c r="CH2" s="351"/>
      <c r="CI2" s="349"/>
      <c r="CJ2" s="350"/>
      <c r="CK2" s="350"/>
      <c r="CL2" s="350"/>
      <c r="CM2" s="351"/>
      <c r="CN2" s="349"/>
      <c r="CO2" s="350"/>
      <c r="CP2" s="350"/>
      <c r="CQ2" s="350"/>
      <c r="CR2" s="350"/>
      <c r="CS2" s="349"/>
      <c r="CT2" s="350"/>
      <c r="CU2" s="350"/>
      <c r="CV2" s="350"/>
      <c r="CW2" s="351"/>
      <c r="CX2" s="349"/>
      <c r="CY2" s="350"/>
      <c r="CZ2" s="350"/>
      <c r="DA2" s="350"/>
      <c r="DB2" s="353"/>
      <c r="DD2" s="109"/>
      <c r="DE2" s="102"/>
      <c r="DF2" s="102"/>
      <c r="DG2" s="102"/>
      <c r="DH2" s="103"/>
      <c r="DI2" s="102"/>
      <c r="DJ2" s="354"/>
      <c r="DK2" s="354"/>
      <c r="DL2" s="354"/>
      <c r="DM2" s="354"/>
      <c r="DN2" s="354"/>
      <c r="DO2" s="354"/>
      <c r="DP2" s="103"/>
      <c r="DQ2" s="103"/>
      <c r="DR2" s="103"/>
      <c r="DS2" s="103"/>
      <c r="DT2" s="103"/>
      <c r="DU2" s="103"/>
      <c r="DV2" s="103"/>
      <c r="DW2" s="103"/>
      <c r="DX2" s="103"/>
      <c r="DY2" s="103"/>
      <c r="DZ2" s="103"/>
      <c r="EA2" s="102"/>
    </row>
    <row r="3" spans="1:131" ht="14.25" customHeight="1" thickBot="1" x14ac:dyDescent="0.25">
      <c r="A3" s="2" t="s">
        <v>1</v>
      </c>
      <c r="B3" s="3">
        <v>2</v>
      </c>
      <c r="C3" s="4"/>
      <c r="D3" s="4"/>
      <c r="E3" s="4"/>
      <c r="F3" s="4"/>
      <c r="G3" s="4"/>
      <c r="H3" s="306">
        <v>6</v>
      </c>
      <c r="I3" s="306"/>
      <c r="J3" s="306"/>
      <c r="K3" s="306"/>
      <c r="L3" s="325">
        <v>43136</v>
      </c>
      <c r="M3" s="325"/>
      <c r="N3" s="325"/>
      <c r="O3" s="325"/>
      <c r="P3" s="325"/>
      <c r="Q3" s="325"/>
      <c r="R3" s="325"/>
      <c r="S3" s="324">
        <f>L3+6</f>
        <v>43142</v>
      </c>
      <c r="T3" s="324"/>
      <c r="U3" s="324"/>
      <c r="V3" s="324"/>
      <c r="W3" s="324"/>
      <c r="X3" s="324"/>
      <c r="Y3" s="324"/>
      <c r="Z3" s="324"/>
      <c r="AA3" s="4"/>
      <c r="AB3" s="4"/>
      <c r="AC3" s="4"/>
      <c r="AD3" s="4"/>
      <c r="AE3" s="4"/>
      <c r="AF3" s="4"/>
      <c r="AG3" s="4"/>
      <c r="AH3" s="4"/>
      <c r="AI3" s="4"/>
      <c r="AJ3" s="4"/>
      <c r="AK3" s="5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I3" s="1"/>
      <c r="BJ3" s="1"/>
      <c r="BK3" s="1"/>
      <c r="BL3" s="1"/>
      <c r="BM3" s="1"/>
      <c r="BS3" s="97"/>
      <c r="BT3" s="187"/>
      <c r="BU3" s="99"/>
      <c r="BV3" s="99"/>
      <c r="BW3" s="99"/>
      <c r="BX3" s="193"/>
      <c r="BY3" s="187"/>
      <c r="BZ3" s="99"/>
      <c r="CA3" s="99"/>
      <c r="CB3" s="99"/>
      <c r="CC3" s="193"/>
      <c r="CD3" s="187"/>
      <c r="CE3" s="99"/>
      <c r="CF3" s="99"/>
      <c r="CG3" s="99"/>
      <c r="CH3" s="193"/>
      <c r="CI3" s="187"/>
      <c r="CJ3" s="99"/>
      <c r="CK3" s="99"/>
      <c r="CL3" s="99"/>
      <c r="CM3" s="193"/>
      <c r="CN3" s="187"/>
      <c r="CO3" s="99"/>
      <c r="CP3" s="99"/>
      <c r="CQ3" s="99"/>
      <c r="CR3" s="99"/>
      <c r="CS3" s="187"/>
      <c r="CT3" s="99"/>
      <c r="CU3" s="99"/>
      <c r="CV3" s="99"/>
      <c r="CW3" s="193"/>
      <c r="CX3" s="187"/>
      <c r="CY3" s="99"/>
      <c r="CZ3" s="99"/>
      <c r="DA3" s="99"/>
      <c r="DB3" s="99"/>
      <c r="DD3" s="109"/>
      <c r="DE3" s="127"/>
      <c r="DF3" s="128" t="s">
        <v>57</v>
      </c>
      <c r="DG3" s="129"/>
      <c r="DH3" s="103"/>
      <c r="DI3" s="102"/>
      <c r="DJ3" s="105">
        <f>H3</f>
        <v>6</v>
      </c>
      <c r="DK3" s="355">
        <f>L3</f>
        <v>43136</v>
      </c>
      <c r="DL3" s="355"/>
      <c r="DM3" s="356">
        <f>DK3+6</f>
        <v>43142</v>
      </c>
      <c r="DN3" s="356"/>
      <c r="DP3" s="103"/>
      <c r="DQ3" s="103"/>
      <c r="DR3" s="103"/>
      <c r="DS3" s="103"/>
      <c r="DT3" s="103"/>
      <c r="DU3" s="103"/>
      <c r="DV3" s="103"/>
      <c r="DW3" s="103"/>
      <c r="DX3" s="103"/>
      <c r="DY3" s="103"/>
      <c r="DZ3" s="103"/>
      <c r="EA3" s="102"/>
    </row>
    <row r="4" spans="1:131" ht="14" customHeight="1" thickBot="1" x14ac:dyDescent="0.25">
      <c r="A4" s="340" t="s">
        <v>2</v>
      </c>
      <c r="B4" s="343" t="s">
        <v>3</v>
      </c>
      <c r="C4" s="319">
        <f>+L3</f>
        <v>43136</v>
      </c>
      <c r="D4" s="320"/>
      <c r="E4" s="320"/>
      <c r="F4" s="320"/>
      <c r="G4" s="321"/>
      <c r="H4" s="319">
        <f>+C4+1</f>
        <v>43137</v>
      </c>
      <c r="I4" s="320"/>
      <c r="J4" s="320"/>
      <c r="K4" s="320"/>
      <c r="L4" s="321"/>
      <c r="M4" s="319">
        <f>+H4+1</f>
        <v>43138</v>
      </c>
      <c r="N4" s="320"/>
      <c r="O4" s="320"/>
      <c r="P4" s="320"/>
      <c r="Q4" s="321"/>
      <c r="R4" s="319">
        <f>+M4+1</f>
        <v>43139</v>
      </c>
      <c r="S4" s="320"/>
      <c r="T4" s="320"/>
      <c r="U4" s="320"/>
      <c r="V4" s="321"/>
      <c r="W4" s="310">
        <f>+R4+1</f>
        <v>43140</v>
      </c>
      <c r="X4" s="311"/>
      <c r="Y4" s="311"/>
      <c r="Z4" s="311"/>
      <c r="AA4" s="312"/>
      <c r="AB4" s="310">
        <f>+W4+1</f>
        <v>43141</v>
      </c>
      <c r="AC4" s="311"/>
      <c r="AD4" s="311"/>
      <c r="AE4" s="311"/>
      <c r="AF4" s="312"/>
      <c r="AG4" s="310">
        <f>+AB4+1</f>
        <v>43142</v>
      </c>
      <c r="AH4" s="311"/>
      <c r="AI4" s="311"/>
      <c r="AJ4" s="311"/>
      <c r="AK4" s="312"/>
      <c r="AL4" s="6"/>
      <c r="AM4" s="313" t="s">
        <v>4</v>
      </c>
      <c r="AN4" s="314"/>
      <c r="AO4" s="314"/>
      <c r="AP4" s="314"/>
      <c r="AQ4" s="314"/>
      <c r="AR4" s="315"/>
      <c r="AS4" s="6"/>
      <c r="AT4" s="316" t="s">
        <v>5</v>
      </c>
      <c r="AU4" s="317"/>
      <c r="AV4" s="317"/>
      <c r="AW4" s="317"/>
      <c r="AX4" s="317"/>
      <c r="AY4" s="318"/>
      <c r="AZ4" s="6"/>
      <c r="BB4" s="369" t="s">
        <v>42</v>
      </c>
      <c r="BC4" s="370"/>
      <c r="BD4" s="371" t="s">
        <v>16</v>
      </c>
      <c r="BE4" s="372"/>
      <c r="BF4" s="379" t="s">
        <v>129</v>
      </c>
      <c r="BG4" s="380"/>
      <c r="BI4" s="313" t="s">
        <v>6</v>
      </c>
      <c r="BJ4" s="322"/>
      <c r="BK4" s="322"/>
      <c r="BL4" s="323"/>
      <c r="BM4" s="331" t="s">
        <v>7</v>
      </c>
      <c r="BS4" s="97"/>
      <c r="BT4" s="187"/>
      <c r="BU4" s="99"/>
      <c r="BV4" s="203">
        <f>E$100</f>
        <v>3</v>
      </c>
      <c r="BW4" s="203">
        <f>F$100</f>
        <v>5</v>
      </c>
      <c r="BX4" s="193"/>
      <c r="BY4" s="187"/>
      <c r="BZ4" s="99"/>
      <c r="CA4" s="203">
        <f>J$100</f>
        <v>3</v>
      </c>
      <c r="CB4" s="203">
        <f>K$100</f>
        <v>5</v>
      </c>
      <c r="CC4" s="193"/>
      <c r="CD4" s="187"/>
      <c r="CE4" s="99"/>
      <c r="CF4" s="203">
        <f>O$100</f>
        <v>3</v>
      </c>
      <c r="CG4" s="203">
        <f>P$100</f>
        <v>5</v>
      </c>
      <c r="CH4" s="193"/>
      <c r="CI4" s="187"/>
      <c r="CJ4" s="99"/>
      <c r="CK4" s="203">
        <f>T$100</f>
        <v>3</v>
      </c>
      <c r="CL4" s="203">
        <f>U$100</f>
        <v>5</v>
      </c>
      <c r="CM4" s="193"/>
      <c r="CN4" s="187"/>
      <c r="CO4" s="99"/>
      <c r="CP4" s="203">
        <f>Y$100</f>
        <v>3</v>
      </c>
      <c r="CQ4" s="203">
        <f>Z$100</f>
        <v>5</v>
      </c>
      <c r="CR4" s="193"/>
      <c r="CS4" s="187"/>
      <c r="CT4" s="99"/>
      <c r="CU4" s="203">
        <f>AD$100</f>
        <v>3</v>
      </c>
      <c r="CV4" s="203">
        <f>AE$100</f>
        <v>5</v>
      </c>
      <c r="CW4" s="193"/>
      <c r="CX4" s="187"/>
      <c r="CY4" s="99"/>
      <c r="CZ4" s="203">
        <f>AI$100</f>
        <v>3</v>
      </c>
      <c r="DA4" s="203">
        <f>AJ$100</f>
        <v>5</v>
      </c>
      <c r="DB4" s="193"/>
      <c r="DD4" s="109"/>
      <c r="DE4" s="124"/>
      <c r="DF4" s="125" t="s">
        <v>58</v>
      </c>
      <c r="DG4" s="126"/>
      <c r="DH4" s="103"/>
      <c r="DI4" s="103"/>
      <c r="DJ4" s="103"/>
      <c r="DK4" s="103"/>
      <c r="DL4" s="103"/>
      <c r="DM4" s="103"/>
      <c r="DN4" s="103"/>
      <c r="DO4" s="103"/>
      <c r="DP4" s="103"/>
      <c r="DQ4" s="103"/>
      <c r="DR4" s="103"/>
      <c r="DS4" s="103"/>
      <c r="DT4" s="103"/>
      <c r="DU4" s="103"/>
      <c r="DV4" s="103"/>
      <c r="DW4" s="103"/>
      <c r="DX4" s="103"/>
      <c r="DY4" s="103"/>
      <c r="DZ4" s="103"/>
      <c r="EA4" s="102"/>
    </row>
    <row r="5" spans="1:131" ht="11" customHeight="1" x14ac:dyDescent="0.2">
      <c r="A5" s="341"/>
      <c r="B5" s="344"/>
      <c r="C5" s="7" t="s">
        <v>8</v>
      </c>
      <c r="D5" s="8" t="s">
        <v>9</v>
      </c>
      <c r="E5" s="8" t="s">
        <v>10</v>
      </c>
      <c r="F5" s="8" t="s">
        <v>11</v>
      </c>
      <c r="G5" s="9" t="s">
        <v>12</v>
      </c>
      <c r="H5" s="7" t="s">
        <v>8</v>
      </c>
      <c r="I5" s="8" t="s">
        <v>9</v>
      </c>
      <c r="J5" s="8" t="s">
        <v>10</v>
      </c>
      <c r="K5" s="8" t="s">
        <v>11</v>
      </c>
      <c r="L5" s="9" t="s">
        <v>12</v>
      </c>
      <c r="M5" s="7" t="s">
        <v>8</v>
      </c>
      <c r="N5" s="8" t="s">
        <v>9</v>
      </c>
      <c r="O5" s="8" t="s">
        <v>10</v>
      </c>
      <c r="P5" s="8" t="s">
        <v>11</v>
      </c>
      <c r="Q5" s="9" t="s">
        <v>12</v>
      </c>
      <c r="R5" s="7" t="s">
        <v>8</v>
      </c>
      <c r="S5" s="8" t="s">
        <v>9</v>
      </c>
      <c r="T5" s="8" t="s">
        <v>10</v>
      </c>
      <c r="U5" s="8" t="s">
        <v>11</v>
      </c>
      <c r="V5" s="9" t="s">
        <v>12</v>
      </c>
      <c r="W5" s="7" t="s">
        <v>8</v>
      </c>
      <c r="X5" s="8" t="s">
        <v>9</v>
      </c>
      <c r="Y5" s="8" t="s">
        <v>10</v>
      </c>
      <c r="Z5" s="8" t="s">
        <v>11</v>
      </c>
      <c r="AA5" s="9" t="s">
        <v>12</v>
      </c>
      <c r="AB5" s="7" t="s">
        <v>8</v>
      </c>
      <c r="AC5" s="8" t="s">
        <v>9</v>
      </c>
      <c r="AD5" s="8" t="s">
        <v>10</v>
      </c>
      <c r="AE5" s="8" t="s">
        <v>11</v>
      </c>
      <c r="AF5" s="9" t="s">
        <v>12</v>
      </c>
      <c r="AG5" s="7" t="s">
        <v>8</v>
      </c>
      <c r="AH5" s="8" t="s">
        <v>9</v>
      </c>
      <c r="AI5" s="8" t="s">
        <v>10</v>
      </c>
      <c r="AJ5" s="8" t="s">
        <v>11</v>
      </c>
      <c r="AK5" s="9" t="s">
        <v>12</v>
      </c>
      <c r="AL5" s="1"/>
      <c r="AM5" s="7" t="s">
        <v>8</v>
      </c>
      <c r="AN5" s="8" t="s">
        <v>9</v>
      </c>
      <c r="AO5" s="8" t="s">
        <v>10</v>
      </c>
      <c r="AP5" s="8" t="s">
        <v>11</v>
      </c>
      <c r="AQ5" s="9" t="s">
        <v>12</v>
      </c>
      <c r="AR5" s="333" t="s">
        <v>141</v>
      </c>
      <c r="AS5" s="14"/>
      <c r="AT5" s="335" t="s">
        <v>10</v>
      </c>
      <c r="AU5" s="336"/>
      <c r="AV5" s="337"/>
      <c r="AW5" s="338" t="s">
        <v>11</v>
      </c>
      <c r="AX5" s="336"/>
      <c r="AY5" s="339"/>
      <c r="AZ5" s="1"/>
      <c r="BB5" s="366" t="s">
        <v>154</v>
      </c>
      <c r="BC5" s="368" t="s">
        <v>155</v>
      </c>
      <c r="BD5" s="373" t="s">
        <v>154</v>
      </c>
      <c r="BE5" s="375" t="s">
        <v>155</v>
      </c>
      <c r="BF5" s="376" t="s">
        <v>154</v>
      </c>
      <c r="BG5" s="378" t="s">
        <v>155</v>
      </c>
      <c r="BI5" s="304" t="s">
        <v>14</v>
      </c>
      <c r="BJ5" s="305"/>
      <c r="BK5" s="302" t="s">
        <v>15</v>
      </c>
      <c r="BL5" s="303"/>
      <c r="BM5" s="331"/>
      <c r="BR5" s="218" t="str">
        <f>IF(BM98&gt;0,"BI","")</f>
        <v/>
      </c>
      <c r="BS5" s="97"/>
      <c r="BT5" s="188" t="s">
        <v>8</v>
      </c>
      <c r="BU5" s="100" t="s">
        <v>9</v>
      </c>
      <c r="BV5" s="100" t="s">
        <v>10</v>
      </c>
      <c r="BW5" s="100" t="s">
        <v>11</v>
      </c>
      <c r="BX5" s="194" t="s">
        <v>12</v>
      </c>
      <c r="BY5" s="188" t="s">
        <v>8</v>
      </c>
      <c r="BZ5" s="100" t="s">
        <v>9</v>
      </c>
      <c r="CA5" s="100" t="s">
        <v>10</v>
      </c>
      <c r="CB5" s="100" t="s">
        <v>11</v>
      </c>
      <c r="CC5" s="194" t="s">
        <v>12</v>
      </c>
      <c r="CD5" s="188" t="s">
        <v>8</v>
      </c>
      <c r="CE5" s="100" t="s">
        <v>9</v>
      </c>
      <c r="CF5" s="100" t="s">
        <v>10</v>
      </c>
      <c r="CG5" s="100" t="s">
        <v>11</v>
      </c>
      <c r="CH5" s="194" t="s">
        <v>12</v>
      </c>
      <c r="CI5" s="188" t="s">
        <v>8</v>
      </c>
      <c r="CJ5" s="100" t="s">
        <v>9</v>
      </c>
      <c r="CK5" s="100" t="s">
        <v>10</v>
      </c>
      <c r="CL5" s="100" t="s">
        <v>11</v>
      </c>
      <c r="CM5" s="194" t="s">
        <v>12</v>
      </c>
      <c r="CN5" s="188" t="s">
        <v>8</v>
      </c>
      <c r="CO5" s="100" t="s">
        <v>9</v>
      </c>
      <c r="CP5" s="100" t="s">
        <v>10</v>
      </c>
      <c r="CQ5" s="100" t="s">
        <v>11</v>
      </c>
      <c r="CR5" s="183" t="s">
        <v>12</v>
      </c>
      <c r="CS5" s="188" t="s">
        <v>8</v>
      </c>
      <c r="CT5" s="100" t="s">
        <v>9</v>
      </c>
      <c r="CU5" s="100" t="s">
        <v>10</v>
      </c>
      <c r="CV5" s="100" t="s">
        <v>11</v>
      </c>
      <c r="CW5" s="194" t="s">
        <v>12</v>
      </c>
      <c r="CX5" s="188" t="s">
        <v>8</v>
      </c>
      <c r="CY5" s="100" t="s">
        <v>9</v>
      </c>
      <c r="CZ5" s="100" t="s">
        <v>10</v>
      </c>
      <c r="DA5" s="100" t="s">
        <v>11</v>
      </c>
      <c r="DB5" s="100" t="s">
        <v>12</v>
      </c>
      <c r="DD5" s="109"/>
      <c r="DE5" s="326" t="s">
        <v>27</v>
      </c>
      <c r="DF5" s="327"/>
      <c r="DG5" s="327"/>
      <c r="DH5" s="103"/>
      <c r="DI5" s="328" t="s">
        <v>28</v>
      </c>
      <c r="DJ5" s="329"/>
      <c r="DK5" s="329"/>
      <c r="DL5" s="103"/>
      <c r="DM5" s="103"/>
      <c r="DN5" s="330" t="s">
        <v>29</v>
      </c>
      <c r="DO5" s="327"/>
      <c r="DP5" s="327"/>
      <c r="DQ5" s="103"/>
      <c r="DR5" s="103"/>
      <c r="DS5" s="110" t="s">
        <v>36</v>
      </c>
      <c r="DT5" s="110"/>
      <c r="DU5" s="110"/>
      <c r="DV5" s="110"/>
      <c r="DW5" s="103"/>
      <c r="DX5" s="103"/>
      <c r="DY5" s="103"/>
      <c r="DZ5" s="103"/>
      <c r="EA5" s="102"/>
    </row>
    <row r="6" spans="1:131" ht="11" customHeight="1" thickBot="1" x14ac:dyDescent="0.25">
      <c r="A6" s="342"/>
      <c r="B6" s="345"/>
      <c r="C6" s="16" t="s">
        <v>9</v>
      </c>
      <c r="D6" s="17" t="s">
        <v>10</v>
      </c>
      <c r="E6" s="17" t="s">
        <v>11</v>
      </c>
      <c r="F6" s="17" t="s">
        <v>12</v>
      </c>
      <c r="G6" s="18" t="s">
        <v>8</v>
      </c>
      <c r="H6" s="16" t="s">
        <v>9</v>
      </c>
      <c r="I6" s="17" t="s">
        <v>10</v>
      </c>
      <c r="J6" s="17" t="s">
        <v>11</v>
      </c>
      <c r="K6" s="17" t="s">
        <v>12</v>
      </c>
      <c r="L6" s="18" t="s">
        <v>8</v>
      </c>
      <c r="M6" s="16" t="s">
        <v>9</v>
      </c>
      <c r="N6" s="17" t="s">
        <v>10</v>
      </c>
      <c r="O6" s="17" t="s">
        <v>11</v>
      </c>
      <c r="P6" s="17" t="s">
        <v>12</v>
      </c>
      <c r="Q6" s="18" t="s">
        <v>8</v>
      </c>
      <c r="R6" s="16" t="s">
        <v>9</v>
      </c>
      <c r="S6" s="17" t="s">
        <v>10</v>
      </c>
      <c r="T6" s="17" t="s">
        <v>11</v>
      </c>
      <c r="U6" s="17" t="s">
        <v>12</v>
      </c>
      <c r="V6" s="18" t="s">
        <v>8</v>
      </c>
      <c r="W6" s="16" t="s">
        <v>9</v>
      </c>
      <c r="X6" s="17" t="s">
        <v>10</v>
      </c>
      <c r="Y6" s="17" t="s">
        <v>11</v>
      </c>
      <c r="Z6" s="17" t="s">
        <v>12</v>
      </c>
      <c r="AA6" s="18" t="s">
        <v>8</v>
      </c>
      <c r="AB6" s="16" t="s">
        <v>9</v>
      </c>
      <c r="AC6" s="17" t="s">
        <v>10</v>
      </c>
      <c r="AD6" s="17" t="s">
        <v>11</v>
      </c>
      <c r="AE6" s="17" t="s">
        <v>12</v>
      </c>
      <c r="AF6" s="18" t="s">
        <v>8</v>
      </c>
      <c r="AG6" s="16" t="s">
        <v>9</v>
      </c>
      <c r="AH6" s="17" t="s">
        <v>10</v>
      </c>
      <c r="AI6" s="17" t="s">
        <v>11</v>
      </c>
      <c r="AJ6" s="17" t="s">
        <v>12</v>
      </c>
      <c r="AK6" s="18" t="s">
        <v>8</v>
      </c>
      <c r="AL6" s="1"/>
      <c r="AM6" s="16" t="s">
        <v>9</v>
      </c>
      <c r="AN6" s="17" t="s">
        <v>10</v>
      </c>
      <c r="AO6" s="17" t="s">
        <v>11</v>
      </c>
      <c r="AP6" s="17" t="s">
        <v>12</v>
      </c>
      <c r="AQ6" s="18" t="s">
        <v>8</v>
      </c>
      <c r="AR6" s="334"/>
      <c r="AS6" s="14"/>
      <c r="AT6" s="24" t="s">
        <v>16</v>
      </c>
      <c r="AU6" s="20" t="s">
        <v>17</v>
      </c>
      <c r="AV6" s="25" t="s">
        <v>18</v>
      </c>
      <c r="AW6" s="24" t="s">
        <v>16</v>
      </c>
      <c r="AX6" s="20" t="s">
        <v>17</v>
      </c>
      <c r="AY6" s="25" t="s">
        <v>18</v>
      </c>
      <c r="AZ6" s="1"/>
      <c r="BB6" s="367"/>
      <c r="BC6" s="367"/>
      <c r="BD6" s="374"/>
      <c r="BE6" s="374"/>
      <c r="BF6" s="377"/>
      <c r="BG6" s="378"/>
      <c r="BI6" s="19" t="s">
        <v>19</v>
      </c>
      <c r="BJ6" s="26" t="s">
        <v>20</v>
      </c>
      <c r="BK6" s="24" t="s">
        <v>19</v>
      </c>
      <c r="BL6" s="27" t="s">
        <v>20</v>
      </c>
      <c r="BM6" s="331"/>
      <c r="BR6" s="218"/>
      <c r="BS6" s="97"/>
      <c r="BT6" s="189" t="s">
        <v>9</v>
      </c>
      <c r="BU6" s="101" t="s">
        <v>10</v>
      </c>
      <c r="BV6" s="101" t="s">
        <v>11</v>
      </c>
      <c r="BW6" s="101" t="s">
        <v>12</v>
      </c>
      <c r="BX6" s="195" t="s">
        <v>8</v>
      </c>
      <c r="BY6" s="189" t="s">
        <v>9</v>
      </c>
      <c r="BZ6" s="101" t="s">
        <v>10</v>
      </c>
      <c r="CA6" s="101" t="s">
        <v>11</v>
      </c>
      <c r="CB6" s="101" t="s">
        <v>12</v>
      </c>
      <c r="CC6" s="195" t="s">
        <v>8</v>
      </c>
      <c r="CD6" s="189" t="s">
        <v>9</v>
      </c>
      <c r="CE6" s="101" t="s">
        <v>10</v>
      </c>
      <c r="CF6" s="101" t="s">
        <v>11</v>
      </c>
      <c r="CG6" s="101" t="s">
        <v>12</v>
      </c>
      <c r="CH6" s="195" t="s">
        <v>8</v>
      </c>
      <c r="CI6" s="189" t="s">
        <v>9</v>
      </c>
      <c r="CJ6" s="101" t="s">
        <v>10</v>
      </c>
      <c r="CK6" s="101" t="s">
        <v>11</v>
      </c>
      <c r="CL6" s="101" t="s">
        <v>12</v>
      </c>
      <c r="CM6" s="195" t="s">
        <v>8</v>
      </c>
      <c r="CN6" s="189" t="s">
        <v>9</v>
      </c>
      <c r="CO6" s="101" t="s">
        <v>10</v>
      </c>
      <c r="CP6" s="101" t="s">
        <v>11</v>
      </c>
      <c r="CQ6" s="101" t="s">
        <v>12</v>
      </c>
      <c r="CR6" s="184" t="s">
        <v>8</v>
      </c>
      <c r="CS6" s="189" t="s">
        <v>9</v>
      </c>
      <c r="CT6" s="101" t="s">
        <v>10</v>
      </c>
      <c r="CU6" s="101" t="s">
        <v>11</v>
      </c>
      <c r="CV6" s="101" t="s">
        <v>12</v>
      </c>
      <c r="CW6" s="195" t="s">
        <v>8</v>
      </c>
      <c r="CX6" s="189" t="s">
        <v>9</v>
      </c>
      <c r="CY6" s="101" t="s">
        <v>10</v>
      </c>
      <c r="CZ6" s="101" t="s">
        <v>11</v>
      </c>
      <c r="DA6" s="101" t="s">
        <v>12</v>
      </c>
      <c r="DB6" s="101" t="s">
        <v>8</v>
      </c>
      <c r="DD6" s="109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/>
      <c r="DX6" s="103"/>
      <c r="DY6" s="103"/>
      <c r="DZ6" s="103"/>
      <c r="EA6" s="102"/>
    </row>
    <row r="7" spans="1:131" ht="15" customHeight="1" x14ac:dyDescent="0.15">
      <c r="A7" s="28" t="s">
        <v>96</v>
      </c>
      <c r="B7" s="29">
        <v>1</v>
      </c>
      <c r="C7" s="30"/>
      <c r="D7" s="30"/>
      <c r="E7" s="30" t="s">
        <v>157</v>
      </c>
      <c r="F7" s="30" t="s">
        <v>157</v>
      </c>
      <c r="G7" s="31"/>
      <c r="H7" s="30"/>
      <c r="I7" s="30"/>
      <c r="J7" s="30" t="s">
        <v>157</v>
      </c>
      <c r="K7" s="30" t="s">
        <v>157</v>
      </c>
      <c r="L7" s="31"/>
      <c r="M7" s="30"/>
      <c r="N7" s="30"/>
      <c r="O7" s="30"/>
      <c r="P7" s="30"/>
      <c r="Q7" s="31"/>
      <c r="R7" s="30"/>
      <c r="S7" s="30"/>
      <c r="T7" s="30" t="s">
        <v>157</v>
      </c>
      <c r="U7" s="30" t="s">
        <v>157</v>
      </c>
      <c r="V7" s="31"/>
      <c r="W7" s="30"/>
      <c r="X7" s="30"/>
      <c r="Y7" s="30"/>
      <c r="Z7" s="30"/>
      <c r="AA7" s="31"/>
      <c r="AB7" s="30"/>
      <c r="AC7" s="30"/>
      <c r="AD7" s="30"/>
      <c r="AE7" s="30"/>
      <c r="AF7" s="31"/>
      <c r="AG7" s="30"/>
      <c r="AH7" s="30"/>
      <c r="AI7" s="30" t="s">
        <v>157</v>
      </c>
      <c r="AJ7" s="30" t="s">
        <v>157</v>
      </c>
      <c r="AK7" s="31"/>
      <c r="AL7" s="32"/>
      <c r="AM7" s="33">
        <f t="shared" ref="AM7:AN10" si="0">COUNTIFS($C$5:$AK$5,AM$5,$C7:$AK7,"A*")+COUNTIFS($C$5:$AK$5,AM$5,$C7:$AK7,"v*")+COUNTIFS($C$5:$AK$5,AM$5,$C7:$AK7,"oui")</f>
        <v>0</v>
      </c>
      <c r="AN7" s="34">
        <f t="shared" si="0"/>
        <v>0</v>
      </c>
      <c r="AO7" s="35">
        <f t="shared" ref="AO7:AP22" si="1">COUNTIFS($C$5:$AK$5,AO$5,$C7:$AK7,"A*")+COUNTIFS($C$5:$AK$5,AO$5,$C7:$AK7,"v*")+COUNTIFS($C$5:$AK$5,AO$5,$C7:$AK7,"f*")+COUNTIFS($C$5:$AK$5,AO$5,$C7:$AK7,"g")+COUNTIFS($C$5:$AK$5,AO$5,$C7:$AK7,"oui")</f>
        <v>4</v>
      </c>
      <c r="AP7" s="35">
        <f t="shared" si="1"/>
        <v>4</v>
      </c>
      <c r="AQ7" s="34">
        <f t="shared" ref="AQ7:AQ10" si="2">COUNTIFS($C$5:$AK$5,AQ$5,$C7:$AK7,"A*")+COUNTIFS($C$5:$AK$5,AQ$5,$C7:$AK7,"v*")+COUNTIFS($C$5:$AK$5,AQ$5,$C7:$AK7,"oui")</f>
        <v>0</v>
      </c>
      <c r="AR7" s="36">
        <f t="shared" ref="AR7:AR70" si="3">SUM(AM7:AQ7)</f>
        <v>8</v>
      </c>
      <c r="AS7" s="32"/>
      <c r="AT7" s="50">
        <f t="shared" ref="AT7:AT10" si="4">COUNTIFS($C$5:$AK$5,$AT$5,$C7:$AK7,"V*")-COUNTIFS($C$5:$AK$5,$AT$5,$C7:$AK7,"VT")</f>
        <v>0</v>
      </c>
      <c r="AU7" s="37">
        <f t="shared" ref="AU7" si="5">COUNTIFS($C$5:$AK$5,$AT$5,$C7:$AK7,"F*")</f>
        <v>0</v>
      </c>
      <c r="AV7" s="38">
        <f t="shared" ref="AV7" si="6">COUNTIFS($C$5:$AK$5,$AT$5,$C7:$AK7,"G")+AT7+AU7</f>
        <v>0</v>
      </c>
      <c r="AW7" s="39">
        <f t="shared" ref="AW7:AW9" si="7">COUNTIFS($C$5:$AK$5,$AW$5,$C7:$AK7,"V*")-COUNTIFS($C$5:$AK$5,$AW$5,$C7:$AK7,"VT")</f>
        <v>0</v>
      </c>
      <c r="AX7" s="37">
        <f t="shared" ref="AX7:AX9" si="8">COUNTIFS($C$5:$AK$5,$AW$5,$C7:$AK7,"F*")</f>
        <v>0</v>
      </c>
      <c r="AY7" s="40">
        <f t="shared" ref="AY7" si="9">COUNTIFS($C$5:$AK$5,$AW$5,$C7:$AK7,"G")+AW7+AX7</f>
        <v>0</v>
      </c>
      <c r="AZ7" s="41">
        <f t="shared" ref="AZ7:AZ70" si="10">+AV7+AY7</f>
        <v>0</v>
      </c>
      <c r="BB7" s="219">
        <f>COUNTIF($C7:$AK7,"VT")</f>
        <v>0</v>
      </c>
      <c r="BC7" s="292">
        <f>IFERROR(VLOOKUP($A7,'Stats  1'!$A$4:$D$62,2,FALSE),0)</f>
        <v>1</v>
      </c>
      <c r="BD7" s="219">
        <f>COUNTIF($C7:$AK7,"V*")-COUNTIF($C7:$AK7,"VT")</f>
        <v>0</v>
      </c>
      <c r="BE7" s="295">
        <f>IFERROR(VLOOKUP($A7,'Stats  1'!$A$4:$D$62,3,FALSE),0)</f>
        <v>2</v>
      </c>
      <c r="BF7" s="219">
        <f>COUNTIF($C7:$AK7,"f*")</f>
        <v>0</v>
      </c>
      <c r="BG7" s="296">
        <f>IFERROR(VLOOKUP($A7,'Stats  1'!$A$4:$D$62,4,FALSE),0)</f>
        <v>0</v>
      </c>
      <c r="BI7" s="42">
        <f t="shared" ref="BI7:BI70" si="11">COUNTIF($C7,"BT")+COUNTIF($H7,"BT")+COUNTIF($M7,"BT")+COUNTIF($R7,"BT")+COUNTIF($W7,"BT")+COUNTIF($AB7,"BT")+COUNTIF($AG7,"BT")</f>
        <v>0</v>
      </c>
      <c r="BJ7" s="43">
        <f t="shared" ref="BJ7:BJ70" si="12">COUNTIF($C7,"BR")+COUNTIF($H7,"BR")+COUNTIF($M7,"BR")+COUNTIF($R7,"BR")+COUNTIF($W7,"BR")+COUNTIF($AB7,"BR")+COUNTIF($AG7,"BR")</f>
        <v>0</v>
      </c>
      <c r="BK7" s="44">
        <f t="shared" ref="BK7:BK70" si="13">COUNTIF($D7,"BT")+COUNTIF($I7,"BT")+COUNTIF($N7,"BT")+COUNTIF($S7,"BT")+COUNTIF($X7,"BT")+COUNTIF($AC7,"BT")+COUNTIF($AH7,"BT")</f>
        <v>0</v>
      </c>
      <c r="BL7" s="45">
        <f t="shared" ref="BL7:BL70" si="14">COUNTIF($D7,"BR")+COUNTIF($I7,"BR")+COUNTIF($N7,"BR")+COUNTIF($S7,"BR")+COUNTIF($X7,"BR")+COUNTIF($AC7,"BR")+COUNTIF($AH7,"BR")</f>
        <v>0</v>
      </c>
      <c r="BM7" s="46">
        <f t="shared" ref="BM7:BM38" si="15">SUM(BI7:BL7)</f>
        <v>0</v>
      </c>
      <c r="BR7" s="15"/>
      <c r="BT7" s="199" t="str">
        <f>IFERROR(INDEX($A$7:$A$96,MATCH("BT",C$7:C$96,0)),"")</f>
        <v/>
      </c>
      <c r="BU7" s="131" t="str">
        <f>IFERROR(INDEX($A$7:$A$96,MATCH("BT",D$7:D$96,0)),"")</f>
        <v/>
      </c>
      <c r="BV7" s="133" t="str">
        <f>IFERROR(INDEX($A$7:$A$96,MATCH("V1",E$7:E$96,0)),"")</f>
        <v/>
      </c>
      <c r="BW7" s="133" t="str">
        <f>IFERROR(INDEX($A$7:$A$96,MATCH("V1",F$7:F$96,0)),"")</f>
        <v/>
      </c>
      <c r="BX7" s="196" t="str">
        <f>IFERROR(INDEX($A$7:$A$96,MATCH("VT",G$7:G$96,0)),"")</f>
        <v/>
      </c>
      <c r="BY7" s="199" t="str">
        <f>IFERROR(INDEX($A$7:$A$96,MATCH("BT",H$7:H$96,0)),"")</f>
        <v/>
      </c>
      <c r="BZ7" s="131" t="str">
        <f>IFERROR(INDEX($A$7:$A$96,MATCH("BT",I$7:I$96,0)),"")</f>
        <v/>
      </c>
      <c r="CA7" s="133" t="str">
        <f>IFERROR(INDEX($A$7:$A$96,MATCH("V1",J$7:J$96,0)),"")</f>
        <v/>
      </c>
      <c r="CB7" s="133" t="str">
        <f>IFERROR(INDEX($A$7:$A$96,MATCH("V1",K$7:K$96,0)),"")</f>
        <v/>
      </c>
      <c r="CC7" s="196" t="str">
        <f t="shared" ref="CC7" si="16">IFERROR(INDEX($A$7:$A$96,MATCH("VT",L$7:L$96,0)),"")</f>
        <v/>
      </c>
      <c r="CD7" s="199" t="str">
        <f>IFERROR(INDEX($A$7:$A$96,MATCH("BT",M$7:M$96,0)),"")</f>
        <v/>
      </c>
      <c r="CE7" s="131" t="str">
        <f>IFERROR(INDEX($A$7:$A$96,MATCH("BT",N$7:N$96,0)),"")</f>
        <v/>
      </c>
      <c r="CF7" s="133" t="str">
        <f>IFERROR(INDEX($A$7:$A$96,MATCH("V1",O$7:O$96,0)),"")</f>
        <v/>
      </c>
      <c r="CG7" s="133" t="str">
        <f>IFERROR(INDEX($A$7:$A$96,MATCH("V1",P$7:P$96,0)),"")</f>
        <v/>
      </c>
      <c r="CH7" s="196" t="str">
        <f t="shared" ref="CH7" si="17">IFERROR(INDEX($A$7:$A$96,MATCH("VT",Q$7:Q$96,0)),"")</f>
        <v/>
      </c>
      <c r="CI7" s="199" t="str">
        <f>IFERROR(INDEX($A$7:$A$96,MATCH("BT",R$7:R$96,0)),"")</f>
        <v/>
      </c>
      <c r="CJ7" s="131" t="str">
        <f>IFERROR(INDEX($A$7:$A$96,MATCH("BT",S$7:S$96,0)),"")</f>
        <v/>
      </c>
      <c r="CK7" s="133" t="str">
        <f>IFERROR(INDEX($A$7:$A$96,MATCH("V1",T$7:T$96,0)),"")</f>
        <v/>
      </c>
      <c r="CL7" s="133" t="str">
        <f>IFERROR(INDEX($A$7:$A$96,MATCH("V1",U$7:U$96,0)),"")</f>
        <v/>
      </c>
      <c r="CM7" s="196" t="str">
        <f t="shared" ref="CM7" si="18">IFERROR(INDEX($A$7:$A$96,MATCH("VT",V$7:V$96,0)),"")</f>
        <v/>
      </c>
      <c r="CN7" s="199" t="str">
        <f>IFERROR(INDEX($A$7:$A$96,MATCH("BT",W$7:W$96,0)),"")</f>
        <v/>
      </c>
      <c r="CO7" s="131" t="str">
        <f>IFERROR(INDEX($A$7:$A$96,MATCH("BT",X$7:X$96,0)),"")</f>
        <v/>
      </c>
      <c r="CP7" s="133" t="str">
        <f>IFERROR(INDEX($A$7:$A$96,MATCH("V1",Y$7:Y$96,0)),"")</f>
        <v/>
      </c>
      <c r="CQ7" s="133" t="str">
        <f>IFERROR(INDEX($A$7:$A$96,MATCH("V1",Z$7:Z$96,0)),"")</f>
        <v/>
      </c>
      <c r="CR7" s="185" t="str">
        <f t="shared" ref="CR7" si="19">IFERROR(INDEX($A$7:$A$96,MATCH("VT",AA$7:AA$96,0)),"")</f>
        <v/>
      </c>
      <c r="CS7" s="190" t="str">
        <f>IFERROR(INDEX($A$7:$A$96,MATCH("VT",AB$7:AB$96,0)),"")</f>
        <v/>
      </c>
      <c r="CT7" s="142" t="str">
        <f>IFERROR(INDEX($A$7:$A$96,MATCH("VT",AC$7:AC$96,0)),"")</f>
        <v/>
      </c>
      <c r="CU7" s="145" t="str">
        <f>IFERROR(INDEX($A$7:$A$96,MATCH("V1",AD$7:AD$96,0)),"")</f>
        <v/>
      </c>
      <c r="CV7" s="133" t="str">
        <f>IFERROR(INDEX($A$7:$A$96,MATCH("V1",AE$7:AE$96,0)),"")</f>
        <v/>
      </c>
      <c r="CW7" s="196" t="str">
        <f>IFERROR(INDEX($A$7:$A$96,MATCH("VT",AF$7:AF$96,0)),"")</f>
        <v/>
      </c>
      <c r="CX7" s="190" t="str">
        <f>IFERROR(INDEX($A$7:$A$96,MATCH("VT",AG$7:AG$96,0)),"")</f>
        <v/>
      </c>
      <c r="CY7" s="142" t="str">
        <f>IFERROR(INDEX($A$7:$A$96,MATCH("VT",AH$7:AH$96,0)),"")</f>
        <v/>
      </c>
      <c r="CZ7" s="145" t="str">
        <f>IFERROR(INDEX($A$7:$A$96,MATCH("V1",AI$7:AI$96,0)),"")</f>
        <v/>
      </c>
      <c r="DA7" s="133" t="str">
        <f>IFERROR(INDEX($A$7:$A$96,MATCH("V1",AJ$7:AJ$96,0)),"")</f>
        <v/>
      </c>
      <c r="DB7" s="140" t="str">
        <f>IFERROR(INDEX($A$7:$A$96,MATCH("VT",AK$7:AK$96,0)),"")</f>
        <v/>
      </c>
      <c r="DD7" s="109"/>
      <c r="DE7" s="307">
        <f>L3</f>
        <v>43136</v>
      </c>
      <c r="DF7" s="308"/>
      <c r="DG7" s="308"/>
      <c r="DH7" s="308"/>
      <c r="DI7" s="308"/>
      <c r="DJ7" s="308"/>
      <c r="DK7" s="308"/>
      <c r="DL7" s="308"/>
      <c r="DM7" s="308"/>
      <c r="DN7" s="308"/>
      <c r="DO7" s="308"/>
      <c r="DP7" s="308"/>
      <c r="DQ7" s="308"/>
      <c r="DR7" s="308"/>
      <c r="DS7" s="308"/>
      <c r="DT7" s="308"/>
      <c r="DU7" s="308"/>
      <c r="DV7" s="308"/>
      <c r="DW7" s="308"/>
      <c r="DX7" s="308"/>
      <c r="DY7" s="308"/>
      <c r="DZ7" s="309"/>
      <c r="EA7" s="102"/>
    </row>
    <row r="8" spans="1:131" ht="15" customHeight="1" x14ac:dyDescent="0.15">
      <c r="A8" s="28" t="s">
        <v>125</v>
      </c>
      <c r="B8" s="29">
        <v>3</v>
      </c>
      <c r="C8" s="47" t="s">
        <v>157</v>
      </c>
      <c r="D8" s="47" t="s">
        <v>157</v>
      </c>
      <c r="E8" s="47" t="s">
        <v>157</v>
      </c>
      <c r="F8" s="47" t="s">
        <v>157</v>
      </c>
      <c r="G8" s="48" t="s">
        <v>157</v>
      </c>
      <c r="H8" s="47" t="s">
        <v>157</v>
      </c>
      <c r="I8" s="47" t="s">
        <v>157</v>
      </c>
      <c r="J8" s="47" t="s">
        <v>157</v>
      </c>
      <c r="K8" s="47" t="s">
        <v>157</v>
      </c>
      <c r="L8" s="48" t="s">
        <v>157</v>
      </c>
      <c r="M8" s="47"/>
      <c r="N8" s="47"/>
      <c r="O8" s="47"/>
      <c r="P8" s="47"/>
      <c r="Q8" s="48"/>
      <c r="R8" s="47"/>
      <c r="S8" s="47"/>
      <c r="T8" s="47"/>
      <c r="U8" s="47"/>
      <c r="V8" s="48"/>
      <c r="W8" s="47"/>
      <c r="X8" s="47"/>
      <c r="Y8" s="47"/>
      <c r="Z8" s="47"/>
      <c r="AA8" s="48"/>
      <c r="AB8" s="47"/>
      <c r="AC8" s="47" t="s">
        <v>157</v>
      </c>
      <c r="AD8" s="47" t="s">
        <v>157</v>
      </c>
      <c r="AE8" s="47"/>
      <c r="AF8" s="48"/>
      <c r="AG8" s="47"/>
      <c r="AH8" s="47"/>
      <c r="AI8" s="47" t="s">
        <v>157</v>
      </c>
      <c r="AJ8" s="47" t="s">
        <v>157</v>
      </c>
      <c r="AK8" s="48"/>
      <c r="AL8" s="32"/>
      <c r="AM8" s="33">
        <f t="shared" si="0"/>
        <v>2</v>
      </c>
      <c r="AN8" s="34">
        <f t="shared" si="0"/>
        <v>3</v>
      </c>
      <c r="AO8" s="35">
        <f t="shared" si="1"/>
        <v>4</v>
      </c>
      <c r="AP8" s="35">
        <f t="shared" si="1"/>
        <v>3</v>
      </c>
      <c r="AQ8" s="34">
        <f t="shared" si="2"/>
        <v>2</v>
      </c>
      <c r="AR8" s="217">
        <f t="shared" si="3"/>
        <v>14</v>
      </c>
      <c r="AS8" s="32"/>
      <c r="AT8" s="50">
        <f t="shared" si="4"/>
        <v>0</v>
      </c>
      <c r="AU8" s="51">
        <f>COUNTIFS($C$5:$AK$5,$AT$5,$C8:$AK8,"F*")</f>
        <v>0</v>
      </c>
      <c r="AV8" s="52">
        <f>COUNTIFS($C$5:$AK$5,$AT$5,$C8:$AK8,"G")+AT8+AU8</f>
        <v>0</v>
      </c>
      <c r="AW8" s="53">
        <f t="shared" si="7"/>
        <v>0</v>
      </c>
      <c r="AX8" s="51">
        <f t="shared" si="8"/>
        <v>0</v>
      </c>
      <c r="AY8" s="40">
        <f>COUNTIFS($C$5:$AK$5,$AW$5,$C8:$AK8,"G")+AW8+AX8</f>
        <v>0</v>
      </c>
      <c r="AZ8" s="41">
        <f t="shared" si="10"/>
        <v>0</v>
      </c>
      <c r="BB8" s="219">
        <f t="shared" ref="BB8:BB71" si="20">COUNTIF($C8:$AK8,"VT")</f>
        <v>0</v>
      </c>
      <c r="BC8" s="292">
        <f>IFERROR(VLOOKUP($A8,'Stats  1'!$A$4:$D$62,2,FALSE),0)</f>
        <v>7</v>
      </c>
      <c r="BD8" s="219">
        <f t="shared" ref="BD8:BD71" si="21">COUNTIF($C8:$AK8,"V*")-COUNTIF($C8:$AK8,"VT")</f>
        <v>0</v>
      </c>
      <c r="BE8" s="295">
        <f>IFERROR(VLOOKUP($A8,'Stats  1'!$A$4:$D$62,3,FALSE),0)</f>
        <v>1</v>
      </c>
      <c r="BF8" s="219">
        <f t="shared" ref="BF8:BF71" si="22">COUNTIF($C8:$AK8,"f*")</f>
        <v>0</v>
      </c>
      <c r="BG8" s="296">
        <f>IFERROR(VLOOKUP($A8,'Stats  1'!$A$4:$D$62,4,FALSE),0)</f>
        <v>0</v>
      </c>
      <c r="BI8" s="33">
        <f t="shared" si="11"/>
        <v>0</v>
      </c>
      <c r="BJ8" s="54">
        <f t="shared" si="12"/>
        <v>0</v>
      </c>
      <c r="BK8" s="55">
        <f t="shared" si="13"/>
        <v>0</v>
      </c>
      <c r="BL8" s="49">
        <f t="shared" si="14"/>
        <v>0</v>
      </c>
      <c r="BM8" s="46">
        <f t="shared" si="15"/>
        <v>0</v>
      </c>
      <c r="BR8" s="15"/>
      <c r="BT8" s="200" t="str">
        <f>IFERROR(INDEX($A$7:$A$96,MATCH("BR",C$7:C$96,0)),"")</f>
        <v/>
      </c>
      <c r="BU8" s="130" t="str">
        <f>IFERROR(INDEX($A$7:$A$96,MATCH("BR",D$7:D$96,0)),"")</f>
        <v/>
      </c>
      <c r="BV8" s="133" t="str">
        <f>IFERROR(INDEX($A$7:$A$96,MATCH("V2",E$7:E$96,0)),"")</f>
        <v/>
      </c>
      <c r="BW8" s="133" t="str">
        <f>IFERROR(INDEX($A$7:$A$96,MATCH("V2",F$7:F$96,0)),"")</f>
        <v/>
      </c>
      <c r="BX8" s="197" t="str">
        <f>IFERROR(INDEX($A$7:$A$96,MATCH("A1",G$7:G$96,0)),"")</f>
        <v/>
      </c>
      <c r="BY8" s="200" t="str">
        <f>IFERROR(INDEX($A$7:$A$96,MATCH("BR",H$7:H$96,0)),"")</f>
        <v/>
      </c>
      <c r="BZ8" s="130" t="str">
        <f>IFERROR(INDEX($A$7:$A$96,MATCH("BR",I$7:I$96,0)),"")</f>
        <v/>
      </c>
      <c r="CA8" s="133" t="str">
        <f>IFERROR(INDEX($A$7:$A$96,MATCH("V2",J$7:J$96,0)),"")</f>
        <v/>
      </c>
      <c r="CB8" s="133" t="str">
        <f>IFERROR(INDEX($A$7:$A$96,MATCH("V2",K$7:K$96,0)),"")</f>
        <v/>
      </c>
      <c r="CC8" s="197" t="str">
        <f t="shared" ref="CC8" si="23">IFERROR(INDEX($A$7:$A$96,MATCH("A1",L$7:L$96,0)),"")</f>
        <v/>
      </c>
      <c r="CD8" s="200" t="str">
        <f>IFERROR(INDEX($A$7:$A$96,MATCH("BR",M$7:M$96,0)),"")</f>
        <v/>
      </c>
      <c r="CE8" s="130" t="str">
        <f>IFERROR(INDEX($A$7:$A$96,MATCH("BR",N$7:N$96,0)),"")</f>
        <v/>
      </c>
      <c r="CF8" s="133" t="str">
        <f>IFERROR(INDEX($A$7:$A$96,MATCH("V2",O$7:O$96,0)),"")</f>
        <v/>
      </c>
      <c r="CG8" s="133" t="str">
        <f>IFERROR(INDEX($A$7:$A$96,MATCH("V2",P$7:P$96,0)),"")</f>
        <v/>
      </c>
      <c r="CH8" s="197" t="str">
        <f t="shared" ref="CH8" si="24">IFERROR(INDEX($A$7:$A$96,MATCH("A1",Q$7:Q$96,0)),"")</f>
        <v/>
      </c>
      <c r="CI8" s="200" t="str">
        <f>IFERROR(INDEX($A$7:$A$96,MATCH("BR",R$7:R$96,0)),"")</f>
        <v/>
      </c>
      <c r="CJ8" s="130" t="str">
        <f>IFERROR(INDEX($A$7:$A$96,MATCH("BR",S$7:S$96,0)),"")</f>
        <v/>
      </c>
      <c r="CK8" s="133" t="str">
        <f>IFERROR(INDEX($A$7:$A$96,MATCH("V2",T$7:T$96,0)),"")</f>
        <v/>
      </c>
      <c r="CL8" s="133" t="str">
        <f>IFERROR(INDEX($A$7:$A$96,MATCH("V2",U$7:U$96,0)),"")</f>
        <v/>
      </c>
      <c r="CM8" s="197" t="str">
        <f t="shared" ref="CM8" si="25">IFERROR(INDEX($A$7:$A$96,MATCH("A1",V$7:V$96,0)),"")</f>
        <v/>
      </c>
      <c r="CN8" s="200" t="str">
        <f>IFERROR(INDEX($A$7:$A$96,MATCH("BR",W$7:W$96,0)),"")</f>
        <v/>
      </c>
      <c r="CO8" s="130" t="str">
        <f>IFERROR(INDEX($A$7:$A$96,MATCH("BR",X$7:X$96,0)),"")</f>
        <v/>
      </c>
      <c r="CP8" s="133" t="str">
        <f>IFERROR(INDEX($A$7:$A$96,MATCH("V2",Y$7:Y$96,0)),"")</f>
        <v/>
      </c>
      <c r="CQ8" s="133" t="str">
        <f>IFERROR(INDEX($A$7:$A$96,MATCH("V2",Z$7:Z$96,0)),"")</f>
        <v/>
      </c>
      <c r="CR8" s="143" t="str">
        <f t="shared" ref="CR8" si="26">IFERROR(INDEX($A$7:$A$96,MATCH("A1",AA$7:AA$96,0)),"")</f>
        <v/>
      </c>
      <c r="CS8" s="191" t="str">
        <f t="shared" ref="CS8" si="27">IFERROR(INDEX($A$7:$A$96,MATCH("A1",AB$7:AB$96,0)),"")</f>
        <v/>
      </c>
      <c r="CT8" s="143" t="str">
        <f t="shared" ref="CT8" si="28">IFERROR(INDEX($A$7:$A$96,MATCH("A1",AC$7:AC$96,0)),"")</f>
        <v/>
      </c>
      <c r="CU8" s="133" t="str">
        <f>IFERROR(INDEX($A$7:$A$96,MATCH("V2",AD$7:AD$96,0)),"")</f>
        <v/>
      </c>
      <c r="CV8" s="133" t="str">
        <f>IFERROR(INDEX($A$7:$A$96,MATCH("V2",AE$7:AE$96,0)),"")</f>
        <v/>
      </c>
      <c r="CW8" s="197" t="str">
        <f t="shared" ref="CW8" si="29">IFERROR(INDEX($A$7:$A$96,MATCH("A1",AF$7:AF$96,0)),"")</f>
        <v/>
      </c>
      <c r="CX8" s="191" t="str">
        <f t="shared" ref="CX8" si="30">IFERROR(INDEX($A$7:$A$96,MATCH("A1",AG$7:AG$96,0)),"")</f>
        <v/>
      </c>
      <c r="CY8" s="143" t="str">
        <f t="shared" ref="CY8" si="31">IFERROR(INDEX($A$7:$A$96,MATCH("A1",AH$7:AH$96,0)),"")</f>
        <v/>
      </c>
      <c r="CZ8" s="133" t="str">
        <f>IFERROR(INDEX($A$7:$A$96,MATCH("V2",AI$7:AI$96,0)),"")</f>
        <v/>
      </c>
      <c r="DA8" s="133" t="str">
        <f>IFERROR(INDEX($A$7:$A$96,MATCH("V2",AJ$7:AJ$96,0)),"")</f>
        <v/>
      </c>
      <c r="DB8" s="120" t="str">
        <f t="shared" ref="DB8" si="32">IFERROR(INDEX($A$7:$A$96,MATCH("A1",AK$7:AK$96,0)),"")</f>
        <v/>
      </c>
      <c r="DD8" s="109"/>
      <c r="DE8" s="106" t="s">
        <v>30</v>
      </c>
      <c r="DF8" s="107" t="str">
        <f t="array" ref="DF8:DY12" ca="1">TRANSPOSE(BT29:BX48)</f>
        <v/>
      </c>
      <c r="DG8" s="107" t="str">
        <f ca="1"/>
        <v/>
      </c>
      <c r="DH8" s="107" t="str">
        <f ca="1"/>
        <v/>
      </c>
      <c r="DI8" s="107" t="str">
        <f ca="1"/>
        <v/>
      </c>
      <c r="DJ8" s="107" t="str">
        <f ca="1"/>
        <v/>
      </c>
      <c r="DK8" s="107" t="str">
        <f ca="1"/>
        <v/>
      </c>
      <c r="DL8" s="107" t="str">
        <f ca="1"/>
        <v/>
      </c>
      <c r="DM8" s="107" t="str">
        <f ca="1"/>
        <v/>
      </c>
      <c r="DN8" s="107" t="str">
        <f ca="1"/>
        <v/>
      </c>
      <c r="DO8" s="107" t="str">
        <f ca="1"/>
        <v/>
      </c>
      <c r="DP8" s="107" t="str">
        <f ca="1"/>
        <v/>
      </c>
      <c r="DQ8" s="107" t="str">
        <f ca="1"/>
        <v/>
      </c>
      <c r="DR8" s="107" t="str">
        <f ca="1"/>
        <v/>
      </c>
      <c r="DS8" s="107">
        <f ca="1"/>
        <v>0</v>
      </c>
      <c r="DT8" s="107">
        <f ca="1"/>
        <v>0</v>
      </c>
      <c r="DU8" s="107">
        <v>0</v>
      </c>
      <c r="DV8" s="107">
        <v>0</v>
      </c>
      <c r="DW8" s="107">
        <v>0</v>
      </c>
      <c r="DX8" s="107">
        <v>0</v>
      </c>
      <c r="DY8" s="107">
        <v>0</v>
      </c>
      <c r="DZ8" s="107" t="e">
        <f>#REF!</f>
        <v>#REF!</v>
      </c>
      <c r="EA8" s="102"/>
    </row>
    <row r="9" spans="1:131" ht="15" customHeight="1" x14ac:dyDescent="0.2">
      <c r="A9" s="28" t="s">
        <v>115</v>
      </c>
      <c r="B9" s="29">
        <v>4</v>
      </c>
      <c r="C9" s="47"/>
      <c r="D9" s="47"/>
      <c r="E9" s="47"/>
      <c r="F9" s="47" t="s">
        <v>157</v>
      </c>
      <c r="G9" s="48"/>
      <c r="H9" s="47"/>
      <c r="I9" s="47"/>
      <c r="J9" s="47"/>
      <c r="K9" s="47" t="s">
        <v>157</v>
      </c>
      <c r="L9" s="48"/>
      <c r="M9" s="47"/>
      <c r="N9" s="47"/>
      <c r="O9" s="47"/>
      <c r="P9" s="47"/>
      <c r="Q9" s="48"/>
      <c r="R9" s="47"/>
      <c r="S9" s="47"/>
      <c r="T9" s="47"/>
      <c r="U9" s="47"/>
      <c r="V9" s="48"/>
      <c r="W9" s="47"/>
      <c r="X9" s="47"/>
      <c r="Y9" s="47"/>
      <c r="Z9" s="47" t="s">
        <v>157</v>
      </c>
      <c r="AA9" s="48"/>
      <c r="AB9" s="47"/>
      <c r="AC9" s="47"/>
      <c r="AD9" s="47"/>
      <c r="AE9" s="47"/>
      <c r="AF9" s="48"/>
      <c r="AG9" s="47"/>
      <c r="AH9" s="47"/>
      <c r="AI9" s="47"/>
      <c r="AJ9" s="47"/>
      <c r="AK9" s="48"/>
      <c r="AL9" s="32"/>
      <c r="AM9" s="33">
        <f t="shared" si="0"/>
        <v>0</v>
      </c>
      <c r="AN9" s="34">
        <f t="shared" si="0"/>
        <v>0</v>
      </c>
      <c r="AO9" s="35">
        <f t="shared" si="1"/>
        <v>0</v>
      </c>
      <c r="AP9" s="35">
        <f t="shared" si="1"/>
        <v>3</v>
      </c>
      <c r="AQ9" s="34">
        <f t="shared" si="2"/>
        <v>0</v>
      </c>
      <c r="AR9" s="217">
        <f t="shared" si="3"/>
        <v>3</v>
      </c>
      <c r="AS9" s="32"/>
      <c r="AT9" s="50">
        <f t="shared" si="4"/>
        <v>0</v>
      </c>
      <c r="AU9" s="51">
        <f t="shared" ref="AU9:AU72" si="33">COUNTIFS($C$5:$AK$5,$AT$5,$C9:$AK9,"F*")</f>
        <v>0</v>
      </c>
      <c r="AV9" s="52">
        <f t="shared" ref="AV9:AV72" si="34">COUNTIFS($C$5:$AK$5,$AT$5,$C9:$AK9,"G")+AT9+AU9</f>
        <v>0</v>
      </c>
      <c r="AW9" s="53">
        <f t="shared" si="7"/>
        <v>0</v>
      </c>
      <c r="AX9" s="51">
        <f t="shared" si="8"/>
        <v>0</v>
      </c>
      <c r="AY9" s="40">
        <f t="shared" ref="AY9:AY72" si="35">COUNTIFS($C$5:$AK$5,$AW$5,$C9:$AK9,"G")+AW9+AX9</f>
        <v>0</v>
      </c>
      <c r="AZ9" s="41">
        <f t="shared" si="10"/>
        <v>0</v>
      </c>
      <c r="BB9" s="219">
        <f t="shared" si="20"/>
        <v>0</v>
      </c>
      <c r="BC9" s="292">
        <f>IFERROR(VLOOKUP($A9,'Stats  1'!$A$4:$D$62,2,FALSE),0)</f>
        <v>3</v>
      </c>
      <c r="BD9" s="219">
        <f t="shared" si="21"/>
        <v>0</v>
      </c>
      <c r="BE9" s="295">
        <f>IFERROR(VLOOKUP($A9,'Stats  1'!$A$4:$D$62,3,FALSE),0)</f>
        <v>0</v>
      </c>
      <c r="BF9" s="219">
        <f t="shared" si="22"/>
        <v>0</v>
      </c>
      <c r="BG9" s="296">
        <f>IFERROR(VLOOKUP($A9,'Stats  1'!$A$4:$D$62,4,FALSE),0)</f>
        <v>1</v>
      </c>
      <c r="BI9" s="33">
        <f t="shared" si="11"/>
        <v>0</v>
      </c>
      <c r="BJ9" s="54">
        <f t="shared" si="12"/>
        <v>0</v>
      </c>
      <c r="BK9" s="55">
        <f t="shared" si="13"/>
        <v>0</v>
      </c>
      <c r="BL9" s="49">
        <f t="shared" si="14"/>
        <v>0</v>
      </c>
      <c r="BM9" s="46">
        <f t="shared" si="15"/>
        <v>0</v>
      </c>
      <c r="BR9" s="137" t="s">
        <v>55</v>
      </c>
      <c r="BT9" s="201" t="str">
        <f>IFERROR(INDEX($A$7:$A$96,MATCH("VT",C$7:C$96,0)),"")</f>
        <v/>
      </c>
      <c r="BU9" s="140" t="str">
        <f>IFERROR(INDEX($A$7:$A$96,MATCH("VT",D$7:D$96,0)),"")</f>
        <v/>
      </c>
      <c r="BV9" s="134" t="str">
        <f>IFERROR(INDEX($A$7:$A$96,MATCH("F1",E$7:E$96,0)),"")</f>
        <v/>
      </c>
      <c r="BW9" s="133" t="str">
        <f>IFERROR(INDEX($A$7:$A$96,MATCH("V3",F$7:F$96,0)),"")</f>
        <v/>
      </c>
      <c r="BX9" s="197" t="str">
        <f>IFERROR(INDEX($A$7:$A$96,MATCH("A2",G$7:G$96,0)),"")</f>
        <v/>
      </c>
      <c r="BY9" s="201" t="str">
        <f>IFERROR(INDEX($A$7:$A$96,MATCH("VT",H$7:H$96,0)),"")</f>
        <v/>
      </c>
      <c r="BZ9" s="140" t="str">
        <f>IFERROR(INDEX($A$7:$A$96,MATCH("VT",I$7:I$96,0)),"")</f>
        <v/>
      </c>
      <c r="CA9" s="134" t="str">
        <f t="shared" ref="CA9" si="36">IFERROR(INDEX($A$7:$A$96,MATCH("F1",J$7:J$96,0)),"")</f>
        <v/>
      </c>
      <c r="CB9" s="133" t="str">
        <f t="shared" ref="CB9" si="37">IFERROR(INDEX($A$7:$A$96,MATCH("V3",K$7:K$96,0)),"")</f>
        <v/>
      </c>
      <c r="CC9" s="197" t="str">
        <f t="shared" ref="CC9" si="38">IFERROR(INDEX($A$7:$A$96,MATCH("A2",L$7:L$96,0)),"")</f>
        <v/>
      </c>
      <c r="CD9" s="201" t="str">
        <f>IFERROR(INDEX($A$7:$A$96,MATCH("VT",M$7:M$96,0)),"")</f>
        <v/>
      </c>
      <c r="CE9" s="140" t="str">
        <f>IFERROR(INDEX($A$7:$A$96,MATCH("VT",N$7:N$96,0)),"")</f>
        <v/>
      </c>
      <c r="CF9" s="134" t="str">
        <f t="shared" ref="CF9" si="39">IFERROR(INDEX($A$7:$A$96,MATCH("F1",O$7:O$96,0)),"")</f>
        <v/>
      </c>
      <c r="CG9" s="133" t="str">
        <f t="shared" ref="CG9" si="40">IFERROR(INDEX($A$7:$A$96,MATCH("V3",P$7:P$96,0)),"")</f>
        <v/>
      </c>
      <c r="CH9" s="197" t="str">
        <f t="shared" ref="CH9" si="41">IFERROR(INDEX($A$7:$A$96,MATCH("A2",Q$7:Q$96,0)),"")</f>
        <v/>
      </c>
      <c r="CI9" s="201" t="str">
        <f>IFERROR(INDEX($A$7:$A$96,MATCH("VT",R$7:R$96,0)),"")</f>
        <v/>
      </c>
      <c r="CJ9" s="140" t="str">
        <f>IFERROR(INDEX($A$7:$A$96,MATCH("VT",S$7:S$96,0)),"")</f>
        <v/>
      </c>
      <c r="CK9" s="134" t="str">
        <f t="shared" ref="CK9" si="42">IFERROR(INDEX($A$7:$A$96,MATCH("F1",T$7:T$96,0)),"")</f>
        <v/>
      </c>
      <c r="CL9" s="133" t="str">
        <f t="shared" ref="CL9" si="43">IFERROR(INDEX($A$7:$A$96,MATCH("V3",U$7:U$96,0)),"")</f>
        <v/>
      </c>
      <c r="CM9" s="197" t="str">
        <f t="shared" ref="CM9" si="44">IFERROR(INDEX($A$7:$A$96,MATCH("A2",V$7:V$96,0)),"")</f>
        <v/>
      </c>
      <c r="CN9" s="201" t="str">
        <f>IFERROR(INDEX($A$7:$A$96,MATCH("VT",W$7:W$96,0)),"")</f>
        <v/>
      </c>
      <c r="CO9" s="140" t="str">
        <f>IFERROR(INDEX($A$7:$A$96,MATCH("VT",X$7:X$96,0)),"")</f>
        <v/>
      </c>
      <c r="CP9" s="134" t="str">
        <f t="shared" ref="CP9" si="45">IFERROR(INDEX($A$7:$A$96,MATCH("F1",Y$7:Y$96,0)),"")</f>
        <v/>
      </c>
      <c r="CQ9" s="133" t="str">
        <f t="shared" ref="CQ9" si="46">IFERROR(INDEX($A$7:$A$96,MATCH("V3",Z$7:Z$96,0)),"")</f>
        <v/>
      </c>
      <c r="CR9" s="143" t="str">
        <f t="shared" ref="CR9" si="47">IFERROR(INDEX($A$7:$A$96,MATCH("A2",AA$7:AA$96,0)),"")</f>
        <v/>
      </c>
      <c r="CS9" s="191" t="str">
        <f t="shared" ref="CS9" si="48">IFERROR(INDEX($A$7:$A$96,MATCH("A2",AB$7:AB$96,0)),"")</f>
        <v/>
      </c>
      <c r="CT9" s="143" t="str">
        <f t="shared" ref="CT9" si="49">IFERROR(INDEX($A$7:$A$96,MATCH("A2",AC$7:AC$96,0)),"")</f>
        <v/>
      </c>
      <c r="CU9" s="134" t="str">
        <f>IFERROR(INDEX($A$7:$A$96,MATCH("F1",AD$7:AD$96,0)),"")</f>
        <v/>
      </c>
      <c r="CV9" s="133" t="str">
        <f>IFERROR(INDEX($A$7:$A$96,MATCH("V3",AE$7:AE$96,0)),"")</f>
        <v/>
      </c>
      <c r="CW9" s="197" t="str">
        <f t="shared" ref="CW9" si="50">IFERROR(INDEX($A$7:$A$96,MATCH("A2",AF$7:AF$96,0)),"")</f>
        <v/>
      </c>
      <c r="CX9" s="191" t="str">
        <f t="shared" ref="CX9" si="51">IFERROR(INDEX($A$7:$A$96,MATCH("A2",AG$7:AG$96,0)),"")</f>
        <v/>
      </c>
      <c r="CY9" s="143" t="str">
        <f t="shared" ref="CY9" si="52">IFERROR(INDEX($A$7:$A$96,MATCH("A2",AH$7:AH$96,0)),"")</f>
        <v/>
      </c>
      <c r="CZ9" s="134" t="str">
        <f>IFERROR(INDEX($A$7:$A$96,MATCH("F1",AI$7:AI$96,0)),"")</f>
        <v/>
      </c>
      <c r="DA9" s="133" t="str">
        <f>IFERROR(INDEX($A$7:$A$96,MATCH("V3",AJ$7:AJ$96,0)),"")</f>
        <v/>
      </c>
      <c r="DB9" s="120" t="str">
        <f t="shared" ref="DB9" si="53">IFERROR(INDEX($A$7:$A$96,MATCH("A2",AK$7:AK$96,0)),"")</f>
        <v/>
      </c>
      <c r="DD9" s="109"/>
      <c r="DE9" s="106" t="s">
        <v>31</v>
      </c>
      <c r="DF9" s="107" t="str">
        <f ca="1"/>
        <v/>
      </c>
      <c r="DG9" s="107" t="str">
        <f ca="1"/>
        <v/>
      </c>
      <c r="DH9" s="107" t="str">
        <f ca="1"/>
        <v/>
      </c>
      <c r="DI9" s="107" t="str">
        <f ca="1"/>
        <v/>
      </c>
      <c r="DJ9" s="107" t="str">
        <f ca="1"/>
        <v/>
      </c>
      <c r="DK9" s="107" t="str">
        <f ca="1"/>
        <v/>
      </c>
      <c r="DL9" s="107" t="str">
        <f ca="1"/>
        <v/>
      </c>
      <c r="DM9" s="107" t="str">
        <f ca="1"/>
        <v/>
      </c>
      <c r="DN9" s="107" t="str">
        <f ca="1"/>
        <v/>
      </c>
      <c r="DO9" s="107" t="str">
        <f ca="1"/>
        <v/>
      </c>
      <c r="DP9" s="107" t="str">
        <f ca="1"/>
        <v/>
      </c>
      <c r="DQ9" s="107" t="str">
        <f ca="1"/>
        <v/>
      </c>
      <c r="DR9" s="107" t="str">
        <f ca="1"/>
        <v/>
      </c>
      <c r="DS9" s="107">
        <f ca="1"/>
        <v>0</v>
      </c>
      <c r="DT9" s="107">
        <f ca="1"/>
        <v>0</v>
      </c>
      <c r="DU9" s="107">
        <v>0</v>
      </c>
      <c r="DV9" s="107">
        <v>0</v>
      </c>
      <c r="DW9" s="107">
        <v>0</v>
      </c>
      <c r="DX9" s="107">
        <v>0</v>
      </c>
      <c r="DY9" s="107">
        <v>0</v>
      </c>
      <c r="DZ9" s="107" t="s">
        <v>25</v>
      </c>
      <c r="EA9" s="102"/>
    </row>
    <row r="10" spans="1:131" ht="15" customHeight="1" x14ac:dyDescent="0.2">
      <c r="A10" s="28" t="s">
        <v>101</v>
      </c>
      <c r="B10" s="29">
        <v>3</v>
      </c>
      <c r="C10" s="47"/>
      <c r="D10" s="47"/>
      <c r="E10" s="47"/>
      <c r="F10" s="47" t="s">
        <v>157</v>
      </c>
      <c r="G10" s="48" t="s">
        <v>157</v>
      </c>
      <c r="H10" s="47"/>
      <c r="I10" s="47"/>
      <c r="J10" s="47"/>
      <c r="K10" s="47"/>
      <c r="L10" s="48" t="s">
        <v>157</v>
      </c>
      <c r="M10" s="47"/>
      <c r="N10" s="47"/>
      <c r="O10" s="47"/>
      <c r="P10" s="47"/>
      <c r="Q10" s="48" t="s">
        <v>157</v>
      </c>
      <c r="R10" s="47"/>
      <c r="S10" s="47"/>
      <c r="T10" s="47"/>
      <c r="U10" s="47"/>
      <c r="V10" s="48" t="s">
        <v>157</v>
      </c>
      <c r="W10" s="47"/>
      <c r="X10" s="47"/>
      <c r="Y10" s="47"/>
      <c r="Z10" s="47"/>
      <c r="AA10" s="48"/>
      <c r="AB10" s="47"/>
      <c r="AC10" s="47"/>
      <c r="AD10" s="47"/>
      <c r="AE10" s="47"/>
      <c r="AF10" s="48" t="s">
        <v>157</v>
      </c>
      <c r="AG10" s="47" t="s">
        <v>157</v>
      </c>
      <c r="AH10" s="47"/>
      <c r="AI10" s="47"/>
      <c r="AJ10" s="47" t="s">
        <v>157</v>
      </c>
      <c r="AK10" s="48"/>
      <c r="AL10" s="32"/>
      <c r="AM10" s="33">
        <f t="shared" si="0"/>
        <v>1</v>
      </c>
      <c r="AN10" s="34">
        <f t="shared" si="0"/>
        <v>0</v>
      </c>
      <c r="AO10" s="35">
        <f t="shared" si="1"/>
        <v>0</v>
      </c>
      <c r="AP10" s="35">
        <f t="shared" si="1"/>
        <v>2</v>
      </c>
      <c r="AQ10" s="34">
        <f t="shared" si="2"/>
        <v>5</v>
      </c>
      <c r="AR10" s="217">
        <f t="shared" si="3"/>
        <v>8</v>
      </c>
      <c r="AS10" s="32"/>
      <c r="AT10" s="50">
        <f t="shared" si="4"/>
        <v>0</v>
      </c>
      <c r="AU10" s="51">
        <f t="shared" si="33"/>
        <v>0</v>
      </c>
      <c r="AV10" s="52">
        <f t="shared" si="34"/>
        <v>0</v>
      </c>
      <c r="AW10" s="53">
        <f>COUNTIFS($C$5:$AK$5,$AW$5,$C10:$AK10,"V*")-COUNTIFS($C$5:$AK$5,$AW$5,$C10:$AK10,"VT")</f>
        <v>0</v>
      </c>
      <c r="AX10" s="51">
        <f>COUNTIFS($C$5:$AK$5,$AW$5,$C10:$AK10,"F*")</f>
        <v>0</v>
      </c>
      <c r="AY10" s="40">
        <f t="shared" si="35"/>
        <v>0</v>
      </c>
      <c r="AZ10" s="41">
        <f t="shared" si="10"/>
        <v>0</v>
      </c>
      <c r="BB10" s="219">
        <f t="shared" si="20"/>
        <v>0</v>
      </c>
      <c r="BC10" s="292">
        <f>IFERROR(VLOOKUP($A10,'Stats  1'!$A$4:$D$62,2,FALSE),0)</f>
        <v>4</v>
      </c>
      <c r="BD10" s="219">
        <f t="shared" si="21"/>
        <v>0</v>
      </c>
      <c r="BE10" s="295">
        <f>IFERROR(VLOOKUP($A10,'Stats  1'!$A$4:$D$62,3,FALSE),0)</f>
        <v>1</v>
      </c>
      <c r="BF10" s="219">
        <f t="shared" si="22"/>
        <v>0</v>
      </c>
      <c r="BG10" s="296">
        <f>IFERROR(VLOOKUP($A10,'Stats  1'!$A$4:$D$62,4,FALSE),0)</f>
        <v>0</v>
      </c>
      <c r="BI10" s="33">
        <f t="shared" si="11"/>
        <v>0</v>
      </c>
      <c r="BJ10" s="54">
        <f t="shared" si="12"/>
        <v>0</v>
      </c>
      <c r="BK10" s="55">
        <f t="shared" si="13"/>
        <v>0</v>
      </c>
      <c r="BL10" s="49">
        <f t="shared" si="14"/>
        <v>0</v>
      </c>
      <c r="BM10" s="46">
        <f t="shared" si="15"/>
        <v>0</v>
      </c>
      <c r="BR10" s="138" t="s">
        <v>56</v>
      </c>
      <c r="BT10" s="191" t="str">
        <f>IFERROR(INDEX($A$7:$A$96,MATCH("A1",C$7:C$96,0)),"")</f>
        <v/>
      </c>
      <c r="BU10" s="120" t="str">
        <f>IFERROR(INDEX($A$7:$A$96,MATCH("A1",D$7:D$96,0)),"")</f>
        <v/>
      </c>
      <c r="BV10" s="140" t="str">
        <f>IFERROR(INDEX($A$7:$A$96,MATCH("VT",E$7:E$96,0)),"")</f>
        <v/>
      </c>
      <c r="BW10" s="134" t="str">
        <f>IFERROR(INDEX($A$7:$A$96,MATCH("F1",F$7:F$96,0)),"")</f>
        <v/>
      </c>
      <c r="BX10" s="197" t="str">
        <f>IFERROR(INDEX($A$7:$A$96,MATCH("A3",G$7:G$96,0)),"")</f>
        <v/>
      </c>
      <c r="BY10" s="191" t="str">
        <f>IFERROR(INDEX($A$7:$A$96,MATCH("A1",H$7:H$96,0)),"")</f>
        <v/>
      </c>
      <c r="BZ10" s="120" t="str">
        <f>IFERROR(INDEX($A$7:$A$96,MATCH("A1",I$7:I$96,0)),"")</f>
        <v/>
      </c>
      <c r="CA10" s="140" t="str">
        <f t="shared" ref="CA10" si="54">IFERROR(INDEX($A$7:$A$96,MATCH("VT",J$7:J$96,0)),"")</f>
        <v/>
      </c>
      <c r="CB10" s="134" t="str">
        <f t="shared" ref="CB10" si="55">IFERROR(INDEX($A$7:$A$96,MATCH("F1",K$7:K$96,0)),"")</f>
        <v/>
      </c>
      <c r="CC10" s="197" t="str">
        <f t="shared" ref="CC10" si="56">IFERROR(INDEX($A$7:$A$96,MATCH("A3",L$7:L$96,0)),"")</f>
        <v/>
      </c>
      <c r="CD10" s="191" t="str">
        <f>IFERROR(INDEX($A$7:$A$96,MATCH("A1",M$7:M$96,0)),"")</f>
        <v/>
      </c>
      <c r="CE10" s="120" t="str">
        <f>IFERROR(INDEX($A$7:$A$96,MATCH("A1",N$7:N$96,0)),"")</f>
        <v/>
      </c>
      <c r="CF10" s="140" t="str">
        <f t="shared" ref="CF10" si="57">IFERROR(INDEX($A$7:$A$96,MATCH("VT",O$7:O$96,0)),"")</f>
        <v/>
      </c>
      <c r="CG10" s="134" t="str">
        <f t="shared" ref="CG10" si="58">IFERROR(INDEX($A$7:$A$96,MATCH("F1",P$7:P$96,0)),"")</f>
        <v/>
      </c>
      <c r="CH10" s="197" t="str">
        <f t="shared" ref="CH10" si="59">IFERROR(INDEX($A$7:$A$96,MATCH("A3",Q$7:Q$96,0)),"")</f>
        <v/>
      </c>
      <c r="CI10" s="191" t="str">
        <f>IFERROR(INDEX($A$7:$A$96,MATCH("A1",R$7:R$96,0)),"")</f>
        <v/>
      </c>
      <c r="CJ10" s="120" t="str">
        <f>IFERROR(INDEX($A$7:$A$96,MATCH("A1",S$7:S$96,0)),"")</f>
        <v/>
      </c>
      <c r="CK10" s="140" t="str">
        <f t="shared" ref="CK10" si="60">IFERROR(INDEX($A$7:$A$96,MATCH("VT",T$7:T$96,0)),"")</f>
        <v/>
      </c>
      <c r="CL10" s="134" t="str">
        <f t="shared" ref="CL10" si="61">IFERROR(INDEX($A$7:$A$96,MATCH("F1",U$7:U$96,0)),"")</f>
        <v/>
      </c>
      <c r="CM10" s="197" t="str">
        <f t="shared" ref="CM10" si="62">IFERROR(INDEX($A$7:$A$96,MATCH("A3",V$7:V$96,0)),"")</f>
        <v/>
      </c>
      <c r="CN10" s="191" t="str">
        <f>IFERROR(INDEX($A$7:$A$96,MATCH("A1",W$7:W$96,0)),"")</f>
        <v/>
      </c>
      <c r="CO10" s="120" t="str">
        <f>IFERROR(INDEX($A$7:$A$96,MATCH("A1",X$7:X$96,0)),"")</f>
        <v/>
      </c>
      <c r="CP10" s="140" t="str">
        <f t="shared" ref="CP10" si="63">IFERROR(INDEX($A$7:$A$96,MATCH("VT",Y$7:Y$96,0)),"")</f>
        <v/>
      </c>
      <c r="CQ10" s="134" t="str">
        <f t="shared" ref="CQ10" si="64">IFERROR(INDEX($A$7:$A$96,MATCH("F1",Z$7:Z$96,0)),"")</f>
        <v/>
      </c>
      <c r="CR10" s="143" t="str">
        <f t="shared" ref="CR10" si="65">IFERROR(INDEX($A$7:$A$96,MATCH("A3",AA$7:AA$96,0)),"")</f>
        <v/>
      </c>
      <c r="CS10" s="191" t="str">
        <f t="shared" ref="CS10" si="66">IFERROR(INDEX($A$7:$A$96,MATCH("A3",AB$7:AB$96,0)),"")</f>
        <v/>
      </c>
      <c r="CT10" s="143" t="str">
        <f t="shared" ref="CT10" si="67">IFERROR(INDEX($A$7:$A$96,MATCH("A3",AC$7:AC$96,0)),"")</f>
        <v/>
      </c>
      <c r="CU10" s="140" t="str">
        <f>IFERROR(INDEX($A$7:$A$96,MATCH("VT",AD$7:AD$96,0)),"")</f>
        <v/>
      </c>
      <c r="CV10" s="134" t="str">
        <f>IFERROR(INDEX($A$7:$A$96,MATCH("F1",AE$7:AE$96,0)),"")</f>
        <v/>
      </c>
      <c r="CW10" s="197" t="str">
        <f t="shared" ref="CW10" si="68">IFERROR(INDEX($A$7:$A$96,MATCH("A3",AF$7:AF$96,0)),"")</f>
        <v/>
      </c>
      <c r="CX10" s="191" t="str">
        <f t="shared" ref="CX10" si="69">IFERROR(INDEX($A$7:$A$96,MATCH("A3",AG$7:AG$96,0)),"")</f>
        <v/>
      </c>
      <c r="CY10" s="143" t="str">
        <f t="shared" ref="CY10" si="70">IFERROR(INDEX($A$7:$A$96,MATCH("A3",AH$7:AH$96,0)),"")</f>
        <v/>
      </c>
      <c r="CZ10" s="140" t="str">
        <f>IFERROR(INDEX($A$7:$A$96,MATCH("VT",AI$7:AI$96,0)),"")</f>
        <v/>
      </c>
      <c r="DA10" s="134" t="str">
        <f>IFERROR(INDEX($A$7:$A$96,MATCH("F1",AJ$7:AJ$96,0)),"")</f>
        <v/>
      </c>
      <c r="DB10" s="120" t="str">
        <f t="shared" ref="DB10" si="71">IFERROR(INDEX($A$7:$A$96,MATCH("A3",AK$7:AK$96,0)),"")</f>
        <v/>
      </c>
      <c r="DD10" s="109">
        <f>'06'!$E100</f>
        <v>3</v>
      </c>
      <c r="DE10" s="111" t="s">
        <v>32</v>
      </c>
      <c r="DF10" s="112" t="str">
        <v/>
      </c>
      <c r="DG10" s="113" t="str">
        <f ca="1"/>
        <v/>
      </c>
      <c r="DH10" s="113" t="str">
        <f ca="1"/>
        <v/>
      </c>
      <c r="DI10" s="114" t="str">
        <f ca="1"/>
        <v/>
      </c>
      <c r="DJ10" s="107" t="str">
        <f ca="1"/>
        <v/>
      </c>
      <c r="DK10" s="107" t="str">
        <f ca="1"/>
        <v/>
      </c>
      <c r="DL10" s="107" t="str">
        <f ca="1"/>
        <v/>
      </c>
      <c r="DM10" s="107" t="str">
        <f ca="1"/>
        <v/>
      </c>
      <c r="DN10" s="107" t="str">
        <f ca="1"/>
        <v/>
      </c>
      <c r="DO10" s="107" t="str">
        <f ca="1"/>
        <v/>
      </c>
      <c r="DP10" s="107" t="str">
        <f ca="1"/>
        <v/>
      </c>
      <c r="DQ10" s="107" t="str">
        <f ca="1"/>
        <v/>
      </c>
      <c r="DR10" s="107" t="str">
        <f ca="1"/>
        <v/>
      </c>
      <c r="DS10" s="107" t="str">
        <f ca="1"/>
        <v/>
      </c>
      <c r="DT10" s="107" t="str">
        <f ca="1"/>
        <v/>
      </c>
      <c r="DU10" s="107" t="str">
        <f ca="1"/>
        <v/>
      </c>
      <c r="DV10" s="107" t="str">
        <f ca="1"/>
        <v/>
      </c>
      <c r="DW10" s="107" t="str">
        <f ca="1"/>
        <v/>
      </c>
      <c r="DX10" s="107">
        <v>0</v>
      </c>
      <c r="DY10" s="107">
        <v>0</v>
      </c>
      <c r="DZ10" s="107" t="s">
        <v>25</v>
      </c>
      <c r="EA10" s="102"/>
    </row>
    <row r="11" spans="1:131" ht="15" customHeight="1" x14ac:dyDescent="0.15">
      <c r="A11" s="28" t="s">
        <v>105</v>
      </c>
      <c r="B11" s="29">
        <v>2</v>
      </c>
      <c r="C11" s="47" t="s">
        <v>158</v>
      </c>
      <c r="D11" s="47" t="s">
        <v>158</v>
      </c>
      <c r="E11" s="47" t="s">
        <v>158</v>
      </c>
      <c r="F11" s="47" t="s">
        <v>157</v>
      </c>
      <c r="G11" s="48" t="s">
        <v>158</v>
      </c>
      <c r="H11" s="47" t="s">
        <v>158</v>
      </c>
      <c r="I11" s="47" t="s">
        <v>158</v>
      </c>
      <c r="J11" s="47" t="s">
        <v>158</v>
      </c>
      <c r="K11" s="47" t="s">
        <v>158</v>
      </c>
      <c r="L11" s="48" t="s">
        <v>158</v>
      </c>
      <c r="M11" s="47" t="s">
        <v>158</v>
      </c>
      <c r="N11" s="47" t="s">
        <v>158</v>
      </c>
      <c r="O11" s="47" t="s">
        <v>158</v>
      </c>
      <c r="P11" s="47" t="s">
        <v>157</v>
      </c>
      <c r="Q11" s="48" t="s">
        <v>158</v>
      </c>
      <c r="R11" s="47" t="s">
        <v>158</v>
      </c>
      <c r="S11" s="47" t="s">
        <v>158</v>
      </c>
      <c r="T11" s="47" t="s">
        <v>158</v>
      </c>
      <c r="U11" s="47" t="s">
        <v>157</v>
      </c>
      <c r="V11" s="48" t="s">
        <v>158</v>
      </c>
      <c r="W11" s="47" t="s">
        <v>158</v>
      </c>
      <c r="X11" s="47" t="s">
        <v>158</v>
      </c>
      <c r="Y11" s="47" t="s">
        <v>158</v>
      </c>
      <c r="Z11" s="47" t="s">
        <v>157</v>
      </c>
      <c r="AA11" s="48" t="s">
        <v>158</v>
      </c>
      <c r="AB11" s="47" t="s">
        <v>158</v>
      </c>
      <c r="AC11" s="47" t="s">
        <v>158</v>
      </c>
      <c r="AD11" s="47" t="s">
        <v>158</v>
      </c>
      <c r="AE11" s="47" t="s">
        <v>158</v>
      </c>
      <c r="AF11" s="48" t="s">
        <v>158</v>
      </c>
      <c r="AG11" s="47" t="s">
        <v>158</v>
      </c>
      <c r="AH11" s="47" t="s">
        <v>158</v>
      </c>
      <c r="AI11" s="47" t="s">
        <v>158</v>
      </c>
      <c r="AJ11" s="47" t="s">
        <v>158</v>
      </c>
      <c r="AK11" s="48" t="s">
        <v>158</v>
      </c>
      <c r="AL11" s="32"/>
      <c r="AM11" s="33">
        <f>COUNTIFS($C$5:$AK$5,AM$5,$C11:$AK11,"A*")+COUNTIFS($C$5:$AK$5,AM$5,$C11:$AK11,"v*")+COUNTIFS($C$5:$AK$5,AM$5,$C11:$AK11,"oui")</f>
        <v>0</v>
      </c>
      <c r="AN11" s="34">
        <f>COUNTIFS($C$5:$AK$5,AN$5,$C11:$AK11,"A*")+COUNTIFS($C$5:$AK$5,AN$5,$C11:$AK11,"v*")+COUNTIFS($C$5:$AK$5,AN$5,$C11:$AK11,"oui")</f>
        <v>0</v>
      </c>
      <c r="AO11" s="35">
        <f t="shared" si="1"/>
        <v>0</v>
      </c>
      <c r="AP11" s="35">
        <f t="shared" si="1"/>
        <v>4</v>
      </c>
      <c r="AQ11" s="34">
        <f>COUNTIFS($C$5:$AK$5,AQ$5,$C11:$AK11,"A*")+COUNTIFS($C$5:$AK$5,AQ$5,$C11:$AK11,"v*")+COUNTIFS($C$5:$AK$5,AQ$5,$C11:$AK11,"oui")</f>
        <v>0</v>
      </c>
      <c r="AR11" s="217">
        <f t="shared" si="3"/>
        <v>4</v>
      </c>
      <c r="AS11" s="32"/>
      <c r="AT11" s="50">
        <f>COUNTIFS($C$5:$AK$5,$AT$5,$C11:$AK11,"V*")-COUNTIFS($C$5:$AK$5,$AT$5,$C11:$AK11,"VT")</f>
        <v>0</v>
      </c>
      <c r="AU11" s="51">
        <f t="shared" si="33"/>
        <v>0</v>
      </c>
      <c r="AV11" s="52">
        <f t="shared" si="34"/>
        <v>0</v>
      </c>
      <c r="AW11" s="53">
        <f t="shared" ref="AW11:AW74" si="72">COUNTIFS($C$5:$AK$5,$AW$5,$C11:$AK11,"V*")-COUNTIFS($C$5:$AK$5,$AW$5,$C11:$AK11,"VT")</f>
        <v>0</v>
      </c>
      <c r="AX11" s="51">
        <f t="shared" ref="AX11:AX74" si="73">COUNTIFS($C$5:$AK$5,$AW$5,$C11:$AK11,"F*")</f>
        <v>0</v>
      </c>
      <c r="AY11" s="40">
        <f t="shared" si="35"/>
        <v>0</v>
      </c>
      <c r="AZ11" s="41">
        <f t="shared" si="10"/>
        <v>0</v>
      </c>
      <c r="BB11" s="219">
        <f t="shared" si="20"/>
        <v>0</v>
      </c>
      <c r="BC11" s="292">
        <f>IFERROR(VLOOKUP($A11,'Stats  1'!$A$4:$D$62,2,FALSE),0)</f>
        <v>3</v>
      </c>
      <c r="BD11" s="219">
        <f t="shared" si="21"/>
        <v>0</v>
      </c>
      <c r="BE11" s="295">
        <f>IFERROR(VLOOKUP($A11,'Stats  1'!$A$4:$D$62,3,FALSE),0)</f>
        <v>1</v>
      </c>
      <c r="BF11" s="219">
        <f t="shared" si="22"/>
        <v>0</v>
      </c>
      <c r="BG11" s="296">
        <f>IFERROR(VLOOKUP($A11,'Stats  1'!$A$4:$D$62,4,FALSE),0)</f>
        <v>0</v>
      </c>
      <c r="BI11" s="33">
        <f t="shared" si="11"/>
        <v>0</v>
      </c>
      <c r="BJ11" s="54">
        <f t="shared" si="12"/>
        <v>0</v>
      </c>
      <c r="BK11" s="55">
        <f t="shared" si="13"/>
        <v>0</v>
      </c>
      <c r="BL11" s="49">
        <f t="shared" si="14"/>
        <v>0</v>
      </c>
      <c r="BM11" s="46">
        <f t="shared" si="15"/>
        <v>0</v>
      </c>
      <c r="BR11" s="135" t="s">
        <v>37</v>
      </c>
      <c r="BT11" s="191" t="str">
        <f>IFERROR(INDEX($A$7:$A$96,MATCH("A2",C$7:C$96,0)),"")</f>
        <v/>
      </c>
      <c r="BU11" s="120" t="str">
        <f>IFERROR(INDEX($A$7:$A$96,MATCH("A2",D$7:D$96,0)),"")</f>
        <v/>
      </c>
      <c r="BV11" s="120" t="str">
        <f>IFERROR(INDEX($A$7:$A$96,MATCH("A1",E$7:E$96,0)),"")</f>
        <v/>
      </c>
      <c r="BW11" s="134" t="str">
        <f>IFERROR(INDEX($A$7:$A$96,MATCH("F2",F$7:F$96,0)),"")</f>
        <v/>
      </c>
      <c r="BX11" s="197" t="str">
        <f>IFERROR(INDEX($A$7:$A$96,MATCH("A4",G$7:G$96,0)),"")</f>
        <v/>
      </c>
      <c r="BY11" s="191" t="str">
        <f>IFERROR(INDEX($A$7:$A$96,MATCH("A2",H$7:H$96,0)),"")</f>
        <v/>
      </c>
      <c r="BZ11" s="120" t="str">
        <f>IFERROR(INDEX($A$7:$A$96,MATCH("A2",I$7:I$96,0)),"")</f>
        <v/>
      </c>
      <c r="CA11" s="120" t="str">
        <f t="shared" ref="CA11" si="74">IFERROR(INDEX($A$7:$A$96,MATCH("A1",J$7:J$96,0)),"")</f>
        <v/>
      </c>
      <c r="CB11" s="134" t="str">
        <f t="shared" ref="CB11" si="75">IFERROR(INDEX($A$7:$A$96,MATCH("F2",K$7:K$96,0)),"")</f>
        <v/>
      </c>
      <c r="CC11" s="197" t="str">
        <f t="shared" ref="CC11" si="76">IFERROR(INDEX($A$7:$A$96,MATCH("A4",L$7:L$96,0)),"")</f>
        <v/>
      </c>
      <c r="CD11" s="191" t="str">
        <f>IFERROR(INDEX($A$7:$A$96,MATCH("A2",M$7:M$96,0)),"")</f>
        <v/>
      </c>
      <c r="CE11" s="120" t="str">
        <f>IFERROR(INDEX($A$7:$A$96,MATCH("A2",N$7:N$96,0)),"")</f>
        <v/>
      </c>
      <c r="CF11" s="120" t="str">
        <f t="shared" ref="CF11" si="77">IFERROR(INDEX($A$7:$A$96,MATCH("A1",O$7:O$96,0)),"")</f>
        <v/>
      </c>
      <c r="CG11" s="134" t="str">
        <f t="shared" ref="CG11" si="78">IFERROR(INDEX($A$7:$A$96,MATCH("F2",P$7:P$96,0)),"")</f>
        <v/>
      </c>
      <c r="CH11" s="197" t="str">
        <f t="shared" ref="CH11" si="79">IFERROR(INDEX($A$7:$A$96,MATCH("A4",Q$7:Q$96,0)),"")</f>
        <v/>
      </c>
      <c r="CI11" s="191" t="str">
        <f>IFERROR(INDEX($A$7:$A$96,MATCH("A2",R$7:R$96,0)),"")</f>
        <v/>
      </c>
      <c r="CJ11" s="120" t="str">
        <f>IFERROR(INDEX($A$7:$A$96,MATCH("A2",S$7:S$96,0)),"")</f>
        <v/>
      </c>
      <c r="CK11" s="120" t="str">
        <f t="shared" ref="CK11" si="80">IFERROR(INDEX($A$7:$A$96,MATCH("A1",T$7:T$96,0)),"")</f>
        <v/>
      </c>
      <c r="CL11" s="134" t="str">
        <f t="shared" ref="CL11" si="81">IFERROR(INDEX($A$7:$A$96,MATCH("F2",U$7:U$96,0)),"")</f>
        <v/>
      </c>
      <c r="CM11" s="197" t="str">
        <f t="shared" ref="CM11" si="82">IFERROR(INDEX($A$7:$A$96,MATCH("A4",V$7:V$96,0)),"")</f>
        <v/>
      </c>
      <c r="CN11" s="191" t="str">
        <f>IFERROR(INDEX($A$7:$A$96,MATCH("A2",W$7:W$96,0)),"")</f>
        <v/>
      </c>
      <c r="CO11" s="120" t="str">
        <f>IFERROR(INDEX($A$7:$A$96,MATCH("A2",X$7:X$96,0)),"")</f>
        <v/>
      </c>
      <c r="CP11" s="120" t="str">
        <f t="shared" ref="CP11" si="83">IFERROR(INDEX($A$7:$A$96,MATCH("A1",Y$7:Y$96,0)),"")</f>
        <v/>
      </c>
      <c r="CQ11" s="134" t="str">
        <f t="shared" ref="CQ11" si="84">IFERROR(INDEX($A$7:$A$96,MATCH("F2",Z$7:Z$96,0)),"")</f>
        <v/>
      </c>
      <c r="CR11" s="143" t="str">
        <f t="shared" ref="CR11" si="85">IFERROR(INDEX($A$7:$A$96,MATCH("A4",AA$7:AA$96,0)),"")</f>
        <v/>
      </c>
      <c r="CS11" s="191" t="str">
        <f t="shared" ref="CS11" si="86">IFERROR(INDEX($A$7:$A$96,MATCH("A4",AB$7:AB$96,0)),"")</f>
        <v/>
      </c>
      <c r="CT11" s="143" t="str">
        <f t="shared" ref="CT11" si="87">IFERROR(INDEX($A$7:$A$96,MATCH("A4",AC$7:AC$96,0)),"")</f>
        <v/>
      </c>
      <c r="CU11" s="120" t="str">
        <f>IFERROR(INDEX($A$7:$A$96,MATCH(1,AD$7:AD$96,0)),"")</f>
        <v/>
      </c>
      <c r="CV11" s="134" t="str">
        <f>IFERROR(INDEX($A$7:$A$96,MATCH("F2",AE$7:AE$96,0)),"")</f>
        <v/>
      </c>
      <c r="CW11" s="197" t="str">
        <f t="shared" ref="CW11" si="88">IFERROR(INDEX($A$7:$A$96,MATCH("A4",AF$7:AF$96,0)),"")</f>
        <v/>
      </c>
      <c r="CX11" s="191" t="str">
        <f t="shared" ref="CX11" si="89">IFERROR(INDEX($A$7:$A$96,MATCH("A4",AG$7:AG$96,0)),"")</f>
        <v/>
      </c>
      <c r="CY11" s="143" t="str">
        <f t="shared" ref="CY11" si="90">IFERROR(INDEX($A$7:$A$96,MATCH("A4",AH$7:AH$96,0)),"")</f>
        <v/>
      </c>
      <c r="CZ11" s="120" t="str">
        <f>IFERROR(INDEX($A$7:$A$96,MATCH(1,AI$7:AI$96,0)),"")</f>
        <v/>
      </c>
      <c r="DA11" s="134" t="str">
        <f>IFERROR(INDEX($A$7:$A$96,MATCH("F2",AJ$7:AJ$96,0)),"")</f>
        <v/>
      </c>
      <c r="DB11" s="120" t="str">
        <f t="shared" ref="DB11" si="91">IFERROR(INDEX($A$7:$A$96,MATCH("A4",AK$7:AK$96,0)),"")</f>
        <v/>
      </c>
      <c r="DD11" s="109">
        <f>'06'!$F100</f>
        <v>5</v>
      </c>
      <c r="DE11" s="106" t="s">
        <v>33</v>
      </c>
      <c r="DF11" s="115" t="str">
        <v/>
      </c>
      <c r="DG11" s="116" t="str">
        <v/>
      </c>
      <c r="DH11" s="116" t="str">
        <v/>
      </c>
      <c r="DI11" s="113" t="str">
        <f ca="1"/>
        <v/>
      </c>
      <c r="DJ11" s="113" t="str">
        <f ca="1"/>
        <v/>
      </c>
      <c r="DK11" s="107" t="str">
        <f ca="1"/>
        <v/>
      </c>
      <c r="DL11" s="107" t="str">
        <f ca="1"/>
        <v/>
      </c>
      <c r="DM11" s="107" t="str">
        <f ca="1"/>
        <v/>
      </c>
      <c r="DN11" s="107" t="str">
        <f ca="1"/>
        <v/>
      </c>
      <c r="DO11" s="107" t="str">
        <f ca="1"/>
        <v/>
      </c>
      <c r="DP11" s="107" t="str">
        <f ca="1"/>
        <v/>
      </c>
      <c r="DQ11" s="107" t="str">
        <f ca="1"/>
        <v/>
      </c>
      <c r="DR11" s="107" t="str">
        <f ca="1"/>
        <v/>
      </c>
      <c r="DS11" s="107" t="str">
        <f ca="1"/>
        <v/>
      </c>
      <c r="DT11" s="107" t="str">
        <f ca="1"/>
        <v/>
      </c>
      <c r="DU11" s="107" t="str">
        <f ca="1"/>
        <v/>
      </c>
      <c r="DV11" s="107" t="str">
        <f ca="1"/>
        <v/>
      </c>
      <c r="DW11" s="107" t="str">
        <f ca="1"/>
        <v/>
      </c>
      <c r="DX11" s="107">
        <v>0</v>
      </c>
      <c r="DY11" s="107">
        <v>0</v>
      </c>
      <c r="DZ11" s="107" t="s">
        <v>25</v>
      </c>
      <c r="EA11" s="102"/>
    </row>
    <row r="12" spans="1:131" ht="15" customHeight="1" x14ac:dyDescent="0.15">
      <c r="A12" s="28" t="s">
        <v>92</v>
      </c>
      <c r="B12" s="29">
        <v>4</v>
      </c>
      <c r="C12" s="47"/>
      <c r="D12" s="47" t="s">
        <v>157</v>
      </c>
      <c r="E12" s="47" t="s">
        <v>157</v>
      </c>
      <c r="F12" s="47" t="s">
        <v>157</v>
      </c>
      <c r="G12" s="48" t="s">
        <v>157</v>
      </c>
      <c r="H12" s="47"/>
      <c r="I12" s="47" t="s">
        <v>157</v>
      </c>
      <c r="J12" s="47" t="s">
        <v>157</v>
      </c>
      <c r="K12" s="47" t="s">
        <v>157</v>
      </c>
      <c r="L12" s="48" t="s">
        <v>157</v>
      </c>
      <c r="M12" s="47"/>
      <c r="N12" s="47" t="s">
        <v>157</v>
      </c>
      <c r="O12" s="47" t="s">
        <v>157</v>
      </c>
      <c r="P12" s="47" t="s">
        <v>157</v>
      </c>
      <c r="Q12" s="48"/>
      <c r="R12" s="47"/>
      <c r="S12" s="47"/>
      <c r="T12" s="47"/>
      <c r="U12" s="47"/>
      <c r="V12" s="48"/>
      <c r="W12" s="47"/>
      <c r="X12" s="47"/>
      <c r="Y12" s="47"/>
      <c r="Z12" s="47"/>
      <c r="AA12" s="48"/>
      <c r="AB12" s="47"/>
      <c r="AC12" s="47"/>
      <c r="AD12" s="47"/>
      <c r="AE12" s="47"/>
      <c r="AF12" s="48"/>
      <c r="AG12" s="47"/>
      <c r="AH12" s="47"/>
      <c r="AI12" s="47"/>
      <c r="AJ12" s="47"/>
      <c r="AK12" s="48"/>
      <c r="AL12" s="32"/>
      <c r="AM12" s="33">
        <f t="shared" ref="AM12:AN43" si="92">COUNTIFS($C$5:$AK$5,AM$5,$C12:$AK12,"A*")+COUNTIFS($C$5:$AK$5,AM$5,$C12:$AK12,"v*")+COUNTIFS($C$5:$AK$5,AM$5,$C12:$AK12,"oui")</f>
        <v>0</v>
      </c>
      <c r="AN12" s="34">
        <f t="shared" si="92"/>
        <v>3</v>
      </c>
      <c r="AO12" s="35">
        <f t="shared" si="1"/>
        <v>3</v>
      </c>
      <c r="AP12" s="35">
        <f t="shared" si="1"/>
        <v>3</v>
      </c>
      <c r="AQ12" s="34">
        <f t="shared" ref="AQ12:AQ75" si="93">COUNTIFS($C$5:$AK$5,AQ$5,$C12:$AK12,"A*")+COUNTIFS($C$5:$AK$5,AQ$5,$C12:$AK12,"v*")+COUNTIFS($C$5:$AK$5,AQ$5,$C12:$AK12,"oui")</f>
        <v>2</v>
      </c>
      <c r="AR12" s="217">
        <f t="shared" si="3"/>
        <v>11</v>
      </c>
      <c r="AS12" s="32"/>
      <c r="AT12" s="50">
        <f t="shared" ref="AT12:AT75" si="94">COUNTIFS($C$5:$AK$5,$AT$5,$C12:$AK12,"V*")-COUNTIFS($C$5:$AK$5,$AT$5,$C12:$AK12,"VT")</f>
        <v>0</v>
      </c>
      <c r="AU12" s="51">
        <f t="shared" si="33"/>
        <v>0</v>
      </c>
      <c r="AV12" s="52">
        <f t="shared" si="34"/>
        <v>0</v>
      </c>
      <c r="AW12" s="53">
        <f t="shared" si="72"/>
        <v>0</v>
      </c>
      <c r="AX12" s="51">
        <f t="shared" si="73"/>
        <v>0</v>
      </c>
      <c r="AY12" s="40">
        <f t="shared" si="35"/>
        <v>0</v>
      </c>
      <c r="AZ12" s="41">
        <f t="shared" si="10"/>
        <v>0</v>
      </c>
      <c r="BB12" s="219">
        <f t="shared" si="20"/>
        <v>0</v>
      </c>
      <c r="BC12" s="292">
        <f>IFERROR(VLOOKUP($A12,'Stats  1'!$A$4:$D$62,2,FALSE),0)</f>
        <v>1</v>
      </c>
      <c r="BD12" s="219">
        <f t="shared" si="21"/>
        <v>0</v>
      </c>
      <c r="BE12" s="295">
        <f>IFERROR(VLOOKUP($A12,'Stats  1'!$A$4:$D$62,3,FALSE),0)</f>
        <v>0</v>
      </c>
      <c r="BF12" s="219">
        <f t="shared" si="22"/>
        <v>0</v>
      </c>
      <c r="BG12" s="296">
        <f>IFERROR(VLOOKUP($A12,'Stats  1'!$A$4:$D$62,4,FALSE),0)</f>
        <v>0</v>
      </c>
      <c r="BI12" s="33">
        <f t="shared" si="11"/>
        <v>0</v>
      </c>
      <c r="BJ12" s="54">
        <f t="shared" si="12"/>
        <v>0</v>
      </c>
      <c r="BK12" s="55">
        <f t="shared" si="13"/>
        <v>0</v>
      </c>
      <c r="BL12" s="49">
        <f t="shared" si="14"/>
        <v>0</v>
      </c>
      <c r="BM12" s="46">
        <f t="shared" si="15"/>
        <v>0</v>
      </c>
      <c r="BR12" s="135" t="s">
        <v>38</v>
      </c>
      <c r="BT12" s="191" t="str">
        <f>IFERROR(INDEX($A$7:$A$96,MATCH("A3",C$7:C$96,0)),"")</f>
        <v/>
      </c>
      <c r="BU12" s="120" t="str">
        <f>IFERROR(INDEX($A$7:$A$96,MATCH("A3",D$7:D$96,0)),"")</f>
        <v/>
      </c>
      <c r="BV12" s="120" t="str">
        <f>IFERROR(INDEX($A$7:$A$96,MATCH("A2",E$7:E$96,0)),"")</f>
        <v/>
      </c>
      <c r="BW12" s="140" t="str">
        <f>IFERROR(INDEX($A$7:$A$96,MATCH("VT",F$7:F$96,0)),"")</f>
        <v/>
      </c>
      <c r="BX12" s="197" t="str">
        <f>IFERROR(INDEX($A$7:$A$96,MATCH("A5",G$7:G$96,0)),"")</f>
        <v/>
      </c>
      <c r="BY12" s="191" t="str">
        <f>IFERROR(INDEX($A$7:$A$96,MATCH("A3",H$7:H$96,0)),"")</f>
        <v/>
      </c>
      <c r="BZ12" s="120" t="str">
        <f>IFERROR(INDEX($A$7:$A$96,MATCH("A3",I$7:I$96,0)),"")</f>
        <v/>
      </c>
      <c r="CA12" s="120" t="str">
        <f t="shared" ref="CA12" si="95">IFERROR(INDEX($A$7:$A$96,MATCH("A2",J$7:J$96,0)),"")</f>
        <v/>
      </c>
      <c r="CB12" s="140" t="str">
        <f t="shared" ref="CB12" si="96">IFERROR(INDEX($A$7:$A$96,MATCH("VT",K$7:K$96,0)),"")</f>
        <v/>
      </c>
      <c r="CC12" s="197" t="str">
        <f t="shared" ref="CC12" si="97">IFERROR(INDEX($A$7:$A$96,MATCH("A5",L$7:L$96,0)),"")</f>
        <v/>
      </c>
      <c r="CD12" s="191" t="str">
        <f>IFERROR(INDEX($A$7:$A$96,MATCH("A3",M$7:M$96,0)),"")</f>
        <v/>
      </c>
      <c r="CE12" s="120" t="str">
        <f>IFERROR(INDEX($A$7:$A$96,MATCH("A3",N$7:N$96,0)),"")</f>
        <v/>
      </c>
      <c r="CF12" s="120" t="str">
        <f t="shared" ref="CF12" si="98">IFERROR(INDEX($A$7:$A$96,MATCH("A2",O$7:O$96,0)),"")</f>
        <v/>
      </c>
      <c r="CG12" s="140" t="str">
        <f t="shared" ref="CG12" si="99">IFERROR(INDEX($A$7:$A$96,MATCH("VT",P$7:P$96,0)),"")</f>
        <v/>
      </c>
      <c r="CH12" s="197" t="str">
        <f t="shared" ref="CH12" si="100">IFERROR(INDEX($A$7:$A$96,MATCH("A5",Q$7:Q$96,0)),"")</f>
        <v/>
      </c>
      <c r="CI12" s="191" t="str">
        <f>IFERROR(INDEX($A$7:$A$96,MATCH("A3",R$7:R$96,0)),"")</f>
        <v/>
      </c>
      <c r="CJ12" s="120" t="str">
        <f>IFERROR(INDEX($A$7:$A$96,MATCH("A3",S$7:S$96,0)),"")</f>
        <v/>
      </c>
      <c r="CK12" s="120" t="str">
        <f t="shared" ref="CK12" si="101">IFERROR(INDEX($A$7:$A$96,MATCH("A2",T$7:T$96,0)),"")</f>
        <v/>
      </c>
      <c r="CL12" s="140" t="str">
        <f t="shared" ref="CL12" si="102">IFERROR(INDEX($A$7:$A$96,MATCH("VT",U$7:U$96,0)),"")</f>
        <v/>
      </c>
      <c r="CM12" s="197" t="str">
        <f t="shared" ref="CM12" si="103">IFERROR(INDEX($A$7:$A$96,MATCH("A5",V$7:V$96,0)),"")</f>
        <v/>
      </c>
      <c r="CN12" s="191" t="str">
        <f>IFERROR(INDEX($A$7:$A$96,MATCH("A3",W$7:W$96,0)),"")</f>
        <v/>
      </c>
      <c r="CO12" s="120" t="str">
        <f>IFERROR(INDEX($A$7:$A$96,MATCH("A3",X$7:X$96,0)),"")</f>
        <v/>
      </c>
      <c r="CP12" s="120" t="str">
        <f t="shared" ref="CP12" si="104">IFERROR(INDEX($A$7:$A$96,MATCH("A2",Y$7:Y$96,0)),"")</f>
        <v/>
      </c>
      <c r="CQ12" s="140" t="str">
        <f t="shared" ref="CQ12" si="105">IFERROR(INDEX($A$7:$A$96,MATCH("VT",Z$7:Z$96,0)),"")</f>
        <v/>
      </c>
      <c r="CR12" s="143" t="str">
        <f t="shared" ref="CR12" si="106">IFERROR(INDEX($A$7:$A$96,MATCH("A5",AA$7:AA$96,0)),"")</f>
        <v/>
      </c>
      <c r="CS12" s="191" t="str">
        <f t="shared" ref="CS12" si="107">IFERROR(INDEX($A$7:$A$96,MATCH("A5",AB$7:AB$96,0)),"")</f>
        <v/>
      </c>
      <c r="CT12" s="143" t="str">
        <f t="shared" ref="CT12" si="108">IFERROR(INDEX($A$7:$A$96,MATCH("A5",AC$7:AC$96,0)),"")</f>
        <v/>
      </c>
      <c r="CU12" s="120" t="str">
        <f>IFERROR(INDEX($A$7:$A$96,MATCH(2,AD$7:AD$96,0)),"")</f>
        <v/>
      </c>
      <c r="CV12" s="140" t="str">
        <f>IFERROR(INDEX($A$7:$A$96,MATCH("VT",AE$7:AE$96,0)),"")</f>
        <v/>
      </c>
      <c r="CW12" s="197" t="str">
        <f t="shared" ref="CW12" si="109">IFERROR(INDEX($A$7:$A$96,MATCH("A5",AF$7:AF$96,0)),"")</f>
        <v/>
      </c>
      <c r="CX12" s="191" t="str">
        <f t="shared" ref="CX12" si="110">IFERROR(INDEX($A$7:$A$96,MATCH("A5",AG$7:AG$96,0)),"")</f>
        <v/>
      </c>
      <c r="CY12" s="143" t="str">
        <f t="shared" ref="CY12" si="111">IFERROR(INDEX($A$7:$A$96,MATCH("A5",AH$7:AH$96,0)),"")</f>
        <v/>
      </c>
      <c r="CZ12" s="120" t="str">
        <f>IFERROR(INDEX($A$7:$A$96,MATCH(2,AI$7:AI$96,0)),"")</f>
        <v/>
      </c>
      <c r="DA12" s="140" t="str">
        <f>IFERROR(INDEX($A$7:$A$96,MATCH("VT",AJ$7:AJ$96,0)),"")</f>
        <v/>
      </c>
      <c r="DB12" s="120" t="str">
        <f t="shared" ref="DB12" si="112">IFERROR(INDEX($A$7:$A$96,MATCH("A5",AK$7:AK$96,0)),"")</f>
        <v/>
      </c>
      <c r="DD12" s="109"/>
      <c r="DE12" s="106" t="s">
        <v>34</v>
      </c>
      <c r="DF12" s="107" t="str">
        <v/>
      </c>
      <c r="DG12" s="107" t="str">
        <v/>
      </c>
      <c r="DH12" s="107" t="str">
        <v/>
      </c>
      <c r="DI12" s="107" t="str">
        <v/>
      </c>
      <c r="DJ12" s="107" t="str">
        <v/>
      </c>
      <c r="DK12" s="107" t="str">
        <v/>
      </c>
      <c r="DL12" s="107" t="str">
        <v/>
      </c>
      <c r="DM12" s="107" t="str">
        <v/>
      </c>
      <c r="DN12" s="107" t="str">
        <v/>
      </c>
      <c r="DO12" s="107" t="str">
        <v/>
      </c>
      <c r="DP12" s="107" t="str">
        <v/>
      </c>
      <c r="DQ12" s="107" t="str">
        <v/>
      </c>
      <c r="DR12" s="107" t="str">
        <v/>
      </c>
      <c r="DS12" s="107">
        <v>0</v>
      </c>
      <c r="DT12" s="107">
        <v>0</v>
      </c>
      <c r="DU12" s="107">
        <v>0</v>
      </c>
      <c r="DV12" s="107">
        <v>0</v>
      </c>
      <c r="DW12" s="107">
        <v>0</v>
      </c>
      <c r="DX12" s="107">
        <v>0</v>
      </c>
      <c r="DY12" s="107">
        <v>0</v>
      </c>
      <c r="DZ12" s="107" t="s">
        <v>25</v>
      </c>
      <c r="EA12" s="102"/>
    </row>
    <row r="13" spans="1:131" ht="15" customHeight="1" x14ac:dyDescent="0.15">
      <c r="A13" s="28" t="s">
        <v>116</v>
      </c>
      <c r="B13" s="29">
        <v>1</v>
      </c>
      <c r="C13" s="47"/>
      <c r="D13" s="47"/>
      <c r="E13" s="47"/>
      <c r="F13" s="47"/>
      <c r="G13" s="48"/>
      <c r="H13" s="47"/>
      <c r="I13" s="47" t="s">
        <v>157</v>
      </c>
      <c r="J13" s="47" t="s">
        <v>157</v>
      </c>
      <c r="K13" s="47"/>
      <c r="L13" s="48"/>
      <c r="M13" s="47"/>
      <c r="N13" s="47"/>
      <c r="O13" s="47"/>
      <c r="P13" s="47"/>
      <c r="Q13" s="48"/>
      <c r="R13" s="47"/>
      <c r="S13" s="47"/>
      <c r="T13" s="47"/>
      <c r="U13" s="47"/>
      <c r="V13" s="48"/>
      <c r="W13" s="47"/>
      <c r="X13" s="47"/>
      <c r="Y13" s="47"/>
      <c r="Z13" s="47"/>
      <c r="AA13" s="48"/>
      <c r="AB13" s="47"/>
      <c r="AC13" s="47"/>
      <c r="AD13" s="47" t="s">
        <v>157</v>
      </c>
      <c r="AE13" s="47" t="s">
        <v>157</v>
      </c>
      <c r="AF13" s="48"/>
      <c r="AG13" s="47"/>
      <c r="AH13" s="47"/>
      <c r="AI13" s="47" t="s">
        <v>157</v>
      </c>
      <c r="AJ13" s="47" t="s">
        <v>157</v>
      </c>
      <c r="AK13" s="48"/>
      <c r="AL13" s="32"/>
      <c r="AM13" s="33">
        <f t="shared" si="92"/>
        <v>0</v>
      </c>
      <c r="AN13" s="34">
        <f t="shared" si="92"/>
        <v>1</v>
      </c>
      <c r="AO13" s="35">
        <f t="shared" si="1"/>
        <v>3</v>
      </c>
      <c r="AP13" s="35">
        <f t="shared" si="1"/>
        <v>2</v>
      </c>
      <c r="AQ13" s="34">
        <f t="shared" si="93"/>
        <v>0</v>
      </c>
      <c r="AR13" s="217">
        <f t="shared" si="3"/>
        <v>6</v>
      </c>
      <c r="AS13" s="32"/>
      <c r="AT13" s="50">
        <f t="shared" si="94"/>
        <v>0</v>
      </c>
      <c r="AU13" s="51">
        <f t="shared" si="33"/>
        <v>0</v>
      </c>
      <c r="AV13" s="52">
        <f t="shared" si="34"/>
        <v>0</v>
      </c>
      <c r="AW13" s="53">
        <f t="shared" si="72"/>
        <v>0</v>
      </c>
      <c r="AX13" s="51">
        <f t="shared" si="73"/>
        <v>0</v>
      </c>
      <c r="AY13" s="40">
        <f t="shared" si="35"/>
        <v>0</v>
      </c>
      <c r="AZ13" s="41">
        <f t="shared" si="10"/>
        <v>0</v>
      </c>
      <c r="BA13" s="56"/>
      <c r="BB13" s="219">
        <f t="shared" si="20"/>
        <v>0</v>
      </c>
      <c r="BC13" s="292">
        <f>IFERROR(VLOOKUP($A13,'Stats  1'!$A$4:$D$62,2,FALSE),0)</f>
        <v>4</v>
      </c>
      <c r="BD13" s="219">
        <f t="shared" si="21"/>
        <v>0</v>
      </c>
      <c r="BE13" s="295">
        <f>IFERROR(VLOOKUP($A13,'Stats  1'!$A$4:$D$62,3,FALSE),0)</f>
        <v>1</v>
      </c>
      <c r="BF13" s="219">
        <f t="shared" si="22"/>
        <v>0</v>
      </c>
      <c r="BG13" s="296">
        <f>IFERROR(VLOOKUP($A13,'Stats  1'!$A$4:$D$62,4,FALSE),0)</f>
        <v>0</v>
      </c>
      <c r="BH13" s="56"/>
      <c r="BI13" s="33">
        <f t="shared" si="11"/>
        <v>0</v>
      </c>
      <c r="BJ13" s="54">
        <f t="shared" si="12"/>
        <v>0</v>
      </c>
      <c r="BK13" s="55">
        <f t="shared" si="13"/>
        <v>0</v>
      </c>
      <c r="BL13" s="49">
        <f t="shared" si="14"/>
        <v>0</v>
      </c>
      <c r="BM13" s="46">
        <f t="shared" si="15"/>
        <v>0</v>
      </c>
      <c r="BN13" s="56"/>
      <c r="BO13" s="56"/>
      <c r="BP13" s="56"/>
      <c r="BR13" s="135" t="s">
        <v>39</v>
      </c>
      <c r="BT13" s="191" t="str">
        <f>IFERROR(INDEX($A$7:$A$96,MATCH("A4",C$7:C$96,0)),"")</f>
        <v/>
      </c>
      <c r="BU13" s="120" t="str">
        <f>IFERROR(INDEX($A$7:$A$96,MATCH("A4",D$7:D$96,0)),"")</f>
        <v/>
      </c>
      <c r="BV13" s="120" t="str">
        <f>IFERROR(INDEX($A$7:$A$96,MATCH("A3",E$7:E$96,0)),"")</f>
        <v/>
      </c>
      <c r="BW13" s="120" t="str">
        <f>IFERROR(INDEX($A$7:$A$96,MATCH("A1",F$7:F$96,0)),"")</f>
        <v/>
      </c>
      <c r="BX13" s="197" t="str">
        <f>IFERROR(INDEX($A$7:$A$96,MATCH("A6",G$7:G$96,0)),"")</f>
        <v/>
      </c>
      <c r="BY13" s="191" t="str">
        <f>IFERROR(INDEX($A$7:$A$96,MATCH("A4",H$7:H$96,0)),"")</f>
        <v/>
      </c>
      <c r="BZ13" s="120" t="str">
        <f>IFERROR(INDEX($A$7:$A$96,MATCH("A4",I$7:I$96,0)),"")</f>
        <v/>
      </c>
      <c r="CA13" s="120" t="str">
        <f t="shared" ref="CA13" si="113">IFERROR(INDEX($A$7:$A$96,MATCH("A3",J$7:J$96,0)),"")</f>
        <v/>
      </c>
      <c r="CB13" s="120" t="str">
        <f t="shared" ref="CB13" si="114">IFERROR(INDEX($A$7:$A$96,MATCH("A1",K$7:K$96,0)),"")</f>
        <v/>
      </c>
      <c r="CC13" s="197" t="str">
        <f t="shared" ref="CC13" si="115">IFERROR(INDEX($A$7:$A$96,MATCH("A6",L$7:L$96,0)),"")</f>
        <v/>
      </c>
      <c r="CD13" s="191" t="str">
        <f>IFERROR(INDEX($A$7:$A$96,MATCH("A4",M$7:M$96,0)),"")</f>
        <v/>
      </c>
      <c r="CE13" s="120" t="str">
        <f>IFERROR(INDEX($A$7:$A$96,MATCH("A4",N$7:N$96,0)),"")</f>
        <v/>
      </c>
      <c r="CF13" s="120" t="str">
        <f t="shared" ref="CF13" si="116">IFERROR(INDEX($A$7:$A$96,MATCH("A3",O$7:O$96,0)),"")</f>
        <v/>
      </c>
      <c r="CG13" s="120" t="str">
        <f t="shared" ref="CG13" si="117">IFERROR(INDEX($A$7:$A$96,MATCH("A1",P$7:P$96,0)),"")</f>
        <v/>
      </c>
      <c r="CH13" s="197" t="str">
        <f t="shared" ref="CH13" si="118">IFERROR(INDEX($A$7:$A$96,MATCH("A6",Q$7:Q$96,0)),"")</f>
        <v/>
      </c>
      <c r="CI13" s="191" t="str">
        <f>IFERROR(INDEX($A$7:$A$96,MATCH("A4",R$7:R$96,0)),"")</f>
        <v/>
      </c>
      <c r="CJ13" s="120" t="str">
        <f>IFERROR(INDEX($A$7:$A$96,MATCH("A4",S$7:S$96,0)),"")</f>
        <v/>
      </c>
      <c r="CK13" s="120" t="str">
        <f t="shared" ref="CK13" si="119">IFERROR(INDEX($A$7:$A$96,MATCH("A3",T$7:T$96,0)),"")</f>
        <v/>
      </c>
      <c r="CL13" s="120" t="str">
        <f t="shared" ref="CL13" si="120">IFERROR(INDEX($A$7:$A$96,MATCH("A1",U$7:U$96,0)),"")</f>
        <v/>
      </c>
      <c r="CM13" s="197" t="str">
        <f t="shared" ref="CM13" si="121">IFERROR(INDEX($A$7:$A$96,MATCH("A6",V$7:V$96,0)),"")</f>
        <v/>
      </c>
      <c r="CN13" s="191" t="str">
        <f>IFERROR(INDEX($A$7:$A$96,MATCH("A4",W$7:W$96,0)),"")</f>
        <v/>
      </c>
      <c r="CO13" s="120" t="str">
        <f>IFERROR(INDEX($A$7:$A$96,MATCH("A4",X$7:X$96,0)),"")</f>
        <v/>
      </c>
      <c r="CP13" s="120" t="str">
        <f t="shared" ref="CP13" si="122">IFERROR(INDEX($A$7:$A$96,MATCH("A3",Y$7:Y$96,0)),"")</f>
        <v/>
      </c>
      <c r="CQ13" s="120" t="str">
        <f t="shared" ref="CQ13" si="123">IFERROR(INDEX($A$7:$A$96,MATCH("A1",Z$7:Z$96,0)),"")</f>
        <v/>
      </c>
      <c r="CR13" s="143" t="str">
        <f t="shared" ref="CR13" si="124">IFERROR(INDEX($A$7:$A$96,MATCH("A6",AA$7:AA$96,0)),"")</f>
        <v/>
      </c>
      <c r="CS13" s="191" t="str">
        <f t="shared" ref="CS13" si="125">IFERROR(INDEX($A$7:$A$96,MATCH("A6",AB$7:AB$96,0)),"")</f>
        <v/>
      </c>
      <c r="CT13" s="143" t="str">
        <f t="shared" ref="CT13" si="126">IFERROR(INDEX($A$7:$A$96,MATCH("A6",AC$7:AC$96,0)),"")</f>
        <v/>
      </c>
      <c r="CU13" s="120" t="str">
        <f>IFERROR(INDEX($A$7:$A$96,MATCH(3,AD$7:AD$96,0)),"")</f>
        <v/>
      </c>
      <c r="CV13" s="120" t="str">
        <f>IFERROR(INDEX($A$7:$A$96,MATCH(1,AE$7:AE$96,0)),"")</f>
        <v/>
      </c>
      <c r="CW13" s="197" t="str">
        <f t="shared" ref="CW13" si="127">IFERROR(INDEX($A$7:$A$96,MATCH("A6",AF$7:AF$96,0)),"")</f>
        <v/>
      </c>
      <c r="CX13" s="191" t="str">
        <f t="shared" ref="CX13" si="128">IFERROR(INDEX($A$7:$A$96,MATCH("A6",AG$7:AG$96,0)),"")</f>
        <v/>
      </c>
      <c r="CY13" s="143" t="str">
        <f t="shared" ref="CY13" si="129">IFERROR(INDEX($A$7:$A$96,MATCH("A6",AH$7:AH$96,0)),"")</f>
        <v/>
      </c>
      <c r="CZ13" s="120" t="str">
        <f>IFERROR(INDEX($A$7:$A$96,MATCH(3,AI$7:AI$96,0)),"")</f>
        <v/>
      </c>
      <c r="DA13" s="120" t="str">
        <f>IFERROR(INDEX($A$7:$A$96,MATCH(1,AJ$7:AJ$96,0)),"")</f>
        <v/>
      </c>
      <c r="DB13" s="120" t="str">
        <f t="shared" ref="DB13" si="130">IFERROR(INDEX($A$7:$A$96,MATCH("A6",AK$7:AK$96,0)),"")</f>
        <v/>
      </c>
      <c r="DD13" s="109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2"/>
    </row>
    <row r="14" spans="1:131" ht="15" customHeight="1" x14ac:dyDescent="0.15">
      <c r="A14" s="28" t="s">
        <v>98</v>
      </c>
      <c r="B14" s="29">
        <v>4</v>
      </c>
      <c r="C14" s="47"/>
      <c r="D14" s="47"/>
      <c r="E14" s="47"/>
      <c r="F14" s="47"/>
      <c r="G14" s="48"/>
      <c r="H14" s="47"/>
      <c r="I14" s="47"/>
      <c r="J14" s="47"/>
      <c r="K14" s="47" t="s">
        <v>157</v>
      </c>
      <c r="L14" s="48"/>
      <c r="M14" s="47"/>
      <c r="N14" s="47"/>
      <c r="O14" s="47"/>
      <c r="P14" s="47"/>
      <c r="Q14" s="48"/>
      <c r="R14" s="47"/>
      <c r="S14" s="47"/>
      <c r="T14" s="47"/>
      <c r="U14" s="47" t="s">
        <v>157</v>
      </c>
      <c r="V14" s="48"/>
      <c r="W14" s="47"/>
      <c r="X14" s="47"/>
      <c r="Y14" s="47"/>
      <c r="Z14" s="47"/>
      <c r="AA14" s="48"/>
      <c r="AB14" s="47"/>
      <c r="AC14" s="47"/>
      <c r="AD14" s="47"/>
      <c r="AE14" s="47"/>
      <c r="AF14" s="48"/>
      <c r="AG14" s="47"/>
      <c r="AH14" s="47"/>
      <c r="AI14" s="47"/>
      <c r="AJ14" s="47"/>
      <c r="AK14" s="48"/>
      <c r="AL14" s="32"/>
      <c r="AM14" s="33">
        <f t="shared" si="92"/>
        <v>0</v>
      </c>
      <c r="AN14" s="34">
        <f t="shared" si="92"/>
        <v>0</v>
      </c>
      <c r="AO14" s="35">
        <f t="shared" si="1"/>
        <v>0</v>
      </c>
      <c r="AP14" s="35">
        <f t="shared" si="1"/>
        <v>2</v>
      </c>
      <c r="AQ14" s="34">
        <f t="shared" si="93"/>
        <v>0</v>
      </c>
      <c r="AR14" s="217">
        <f t="shared" si="3"/>
        <v>2</v>
      </c>
      <c r="AS14" s="32"/>
      <c r="AT14" s="50">
        <f t="shared" si="94"/>
        <v>0</v>
      </c>
      <c r="AU14" s="51">
        <f t="shared" si="33"/>
        <v>0</v>
      </c>
      <c r="AV14" s="52">
        <f t="shared" si="34"/>
        <v>0</v>
      </c>
      <c r="AW14" s="53">
        <f t="shared" si="72"/>
        <v>0</v>
      </c>
      <c r="AX14" s="51">
        <f t="shared" si="73"/>
        <v>0</v>
      </c>
      <c r="AY14" s="40">
        <f t="shared" si="35"/>
        <v>0</v>
      </c>
      <c r="AZ14" s="41">
        <f t="shared" si="10"/>
        <v>0</v>
      </c>
      <c r="BB14" s="219">
        <f t="shared" si="20"/>
        <v>0</v>
      </c>
      <c r="BC14" s="292">
        <f>IFERROR(VLOOKUP($A14,'Stats  1'!$A$4:$D$62,2,FALSE),0)</f>
        <v>1</v>
      </c>
      <c r="BD14" s="219">
        <f t="shared" si="21"/>
        <v>0</v>
      </c>
      <c r="BE14" s="295">
        <f>IFERROR(VLOOKUP($A14,'Stats  1'!$A$4:$D$62,3,FALSE),0)</f>
        <v>0</v>
      </c>
      <c r="BF14" s="219">
        <f t="shared" si="22"/>
        <v>0</v>
      </c>
      <c r="BG14" s="296">
        <f>IFERROR(VLOOKUP($A14,'Stats  1'!$A$4:$D$62,4,FALSE),0)</f>
        <v>0</v>
      </c>
      <c r="BI14" s="33">
        <f t="shared" si="11"/>
        <v>0</v>
      </c>
      <c r="BJ14" s="54">
        <f t="shared" si="12"/>
        <v>0</v>
      </c>
      <c r="BK14" s="55">
        <f t="shared" si="13"/>
        <v>0</v>
      </c>
      <c r="BL14" s="49">
        <f t="shared" si="14"/>
        <v>0</v>
      </c>
      <c r="BM14" s="46">
        <f t="shared" si="15"/>
        <v>0</v>
      </c>
      <c r="BR14" s="136" t="s">
        <v>40</v>
      </c>
      <c r="BT14" s="191" t="str">
        <f>IFERROR(INDEX($A$7:$A$96,MATCH("A5",C$7:C$96,0)),"")</f>
        <v/>
      </c>
      <c r="BU14" s="120" t="str">
        <f>IFERROR(INDEX($A$7:$A$96,MATCH("A5",D$7:D$96,0)),"")</f>
        <v/>
      </c>
      <c r="BV14" s="120" t="str">
        <f>IFERROR(INDEX($A$7:$A$96,MATCH("A4",E$7:E$96,0)),"")</f>
        <v/>
      </c>
      <c r="BW14" s="120" t="str">
        <f>IFERROR(INDEX($A$7:$A$96,MATCH("A2",F$7:F$96,0)),"")</f>
        <v/>
      </c>
      <c r="BX14" s="197" t="str">
        <f>IFERROR(INDEX($A$7:$A$96,MATCH("A7",G$7:G$96,0)),"")</f>
        <v/>
      </c>
      <c r="BY14" s="191" t="str">
        <f>IFERROR(INDEX($A$7:$A$96,MATCH("A5",H$7:H$96,0)),"")</f>
        <v/>
      </c>
      <c r="BZ14" s="120" t="str">
        <f>IFERROR(INDEX($A$7:$A$96,MATCH("A5",I$7:I$96,0)),"")</f>
        <v/>
      </c>
      <c r="CA14" s="120" t="str">
        <f t="shared" ref="CA14" si="131">IFERROR(INDEX($A$7:$A$96,MATCH("A4",J$7:J$96,0)),"")</f>
        <v/>
      </c>
      <c r="CB14" s="120" t="str">
        <f t="shared" ref="CB14" si="132">IFERROR(INDEX($A$7:$A$96,MATCH("A2",K$7:K$96,0)),"")</f>
        <v/>
      </c>
      <c r="CC14" s="197" t="str">
        <f t="shared" ref="CC14" si="133">IFERROR(INDEX($A$7:$A$96,MATCH("A7",L$7:L$96,0)),"")</f>
        <v/>
      </c>
      <c r="CD14" s="191" t="str">
        <f>IFERROR(INDEX($A$7:$A$96,MATCH("A5",M$7:M$96,0)),"")</f>
        <v/>
      </c>
      <c r="CE14" s="120" t="str">
        <f>IFERROR(INDEX($A$7:$A$96,MATCH("A5",N$7:N$96,0)),"")</f>
        <v/>
      </c>
      <c r="CF14" s="120" t="str">
        <f t="shared" ref="CF14" si="134">IFERROR(INDEX($A$7:$A$96,MATCH("A4",O$7:O$96,0)),"")</f>
        <v/>
      </c>
      <c r="CG14" s="120" t="str">
        <f t="shared" ref="CG14" si="135">IFERROR(INDEX($A$7:$A$96,MATCH("A2",P$7:P$96,0)),"")</f>
        <v/>
      </c>
      <c r="CH14" s="197" t="str">
        <f t="shared" ref="CH14" si="136">IFERROR(INDEX($A$7:$A$96,MATCH("A7",Q$7:Q$96,0)),"")</f>
        <v/>
      </c>
      <c r="CI14" s="191" t="str">
        <f>IFERROR(INDEX($A$7:$A$96,MATCH("A5",R$7:R$96,0)),"")</f>
        <v/>
      </c>
      <c r="CJ14" s="120" t="str">
        <f>IFERROR(INDEX($A$7:$A$96,MATCH("A5",S$7:S$96,0)),"")</f>
        <v/>
      </c>
      <c r="CK14" s="120" t="str">
        <f t="shared" ref="CK14" si="137">IFERROR(INDEX($A$7:$A$96,MATCH("A4",T$7:T$96,0)),"")</f>
        <v/>
      </c>
      <c r="CL14" s="120" t="str">
        <f t="shared" ref="CL14" si="138">IFERROR(INDEX($A$7:$A$96,MATCH("A2",U$7:U$96,0)),"")</f>
        <v/>
      </c>
      <c r="CM14" s="197" t="str">
        <f t="shared" ref="CM14" si="139">IFERROR(INDEX($A$7:$A$96,MATCH("A7",V$7:V$96,0)),"")</f>
        <v/>
      </c>
      <c r="CN14" s="191" t="str">
        <f>IFERROR(INDEX($A$7:$A$96,MATCH("A5",W$7:W$96,0)),"")</f>
        <v/>
      </c>
      <c r="CO14" s="120" t="str">
        <f>IFERROR(INDEX($A$7:$A$96,MATCH("A5",X$7:X$96,0)),"")</f>
        <v/>
      </c>
      <c r="CP14" s="120" t="str">
        <f t="shared" ref="CP14" si="140">IFERROR(INDEX($A$7:$A$96,MATCH("A4",Y$7:Y$96,0)),"")</f>
        <v/>
      </c>
      <c r="CQ14" s="120" t="str">
        <f t="shared" ref="CQ14" si="141">IFERROR(INDEX($A$7:$A$96,MATCH("A2",Z$7:Z$96,0)),"")</f>
        <v/>
      </c>
      <c r="CR14" s="143" t="str">
        <f t="shared" ref="CR14" si="142">IFERROR(INDEX($A$7:$A$96,MATCH("A7",AA$7:AA$96,0)),"")</f>
        <v/>
      </c>
      <c r="CS14" s="191" t="str">
        <f t="shared" ref="CS14" si="143">IFERROR(INDEX($A$7:$A$96,MATCH("A7",AB$7:AB$96,0)),"")</f>
        <v/>
      </c>
      <c r="CT14" s="143" t="str">
        <f t="shared" ref="CT14" si="144">IFERROR(INDEX($A$7:$A$96,MATCH("A7",AC$7:AC$96,0)),"")</f>
        <v/>
      </c>
      <c r="CU14" s="120" t="str">
        <f>IFERROR(INDEX($A$7:$A$96,MATCH(4,AD$7:AD$96,0)),"")</f>
        <v/>
      </c>
      <c r="CV14" s="120" t="str">
        <f>IFERROR(INDEX($A$7:$A$96,MATCH(2,AE$7:AE$96,0)),"")</f>
        <v/>
      </c>
      <c r="CW14" s="197" t="str">
        <f t="shared" ref="CW14" si="145">IFERROR(INDEX($A$7:$A$96,MATCH("A7",AF$7:AF$96,0)),"")</f>
        <v/>
      </c>
      <c r="CX14" s="191" t="str">
        <f t="shared" ref="CX14" si="146">IFERROR(INDEX($A$7:$A$96,MATCH("A7",AG$7:AG$96,0)),"")</f>
        <v/>
      </c>
      <c r="CY14" s="143" t="str">
        <f t="shared" ref="CY14" si="147">IFERROR(INDEX($A$7:$A$96,MATCH("A7",AH$7:AH$96,0)),"")</f>
        <v/>
      </c>
      <c r="CZ14" s="120" t="str">
        <f>IFERROR(INDEX($A$7:$A$96,MATCH(4,AI$7:AI$96,0)),"")</f>
        <v/>
      </c>
      <c r="DA14" s="120" t="str">
        <f>IFERROR(INDEX($A$7:$A$96,MATCH(2,AJ$7:AJ$96,0)),"")</f>
        <v/>
      </c>
      <c r="DB14" s="120" t="str">
        <f t="shared" ref="DB14" si="148">IFERROR(INDEX($A$7:$A$96,MATCH("A7",AK$7:AK$96,0)),"")</f>
        <v/>
      </c>
      <c r="DD14" s="109"/>
      <c r="DE14" s="307">
        <f>DE7+1</f>
        <v>43137</v>
      </c>
      <c r="DF14" s="308"/>
      <c r="DG14" s="308"/>
      <c r="DH14" s="308"/>
      <c r="DI14" s="308"/>
      <c r="DJ14" s="308"/>
      <c r="DK14" s="308"/>
      <c r="DL14" s="308"/>
      <c r="DM14" s="308"/>
      <c r="DN14" s="308"/>
      <c r="DO14" s="308"/>
      <c r="DP14" s="308"/>
      <c r="DQ14" s="308"/>
      <c r="DR14" s="308"/>
      <c r="DS14" s="308"/>
      <c r="DT14" s="308"/>
      <c r="DU14" s="308"/>
      <c r="DV14" s="308"/>
      <c r="DW14" s="308"/>
      <c r="DX14" s="308"/>
      <c r="DY14" s="308"/>
      <c r="DZ14" s="309"/>
      <c r="EA14" s="102"/>
    </row>
    <row r="15" spans="1:131" ht="15" customHeight="1" x14ac:dyDescent="0.15">
      <c r="A15" s="28" t="s">
        <v>109</v>
      </c>
      <c r="B15" s="29">
        <v>1</v>
      </c>
      <c r="C15" s="47" t="s">
        <v>158</v>
      </c>
      <c r="D15" s="47" t="s">
        <v>158</v>
      </c>
      <c r="E15" s="47" t="s">
        <v>158</v>
      </c>
      <c r="F15" s="47" t="s">
        <v>158</v>
      </c>
      <c r="G15" s="48" t="s">
        <v>158</v>
      </c>
      <c r="H15" s="47" t="s">
        <v>158</v>
      </c>
      <c r="I15" s="47" t="s">
        <v>158</v>
      </c>
      <c r="J15" s="47" t="s">
        <v>157</v>
      </c>
      <c r="K15" s="47" t="s">
        <v>157</v>
      </c>
      <c r="L15" s="48" t="s">
        <v>158</v>
      </c>
      <c r="M15" s="47" t="s">
        <v>158</v>
      </c>
      <c r="N15" s="47" t="s">
        <v>158</v>
      </c>
      <c r="O15" s="47" t="s">
        <v>158</v>
      </c>
      <c r="P15" s="47" t="s">
        <v>158</v>
      </c>
      <c r="Q15" s="48" t="s">
        <v>158</v>
      </c>
      <c r="R15" s="47" t="s">
        <v>158</v>
      </c>
      <c r="S15" s="47" t="s">
        <v>158</v>
      </c>
      <c r="T15" s="47" t="s">
        <v>157</v>
      </c>
      <c r="U15" s="47" t="s">
        <v>157</v>
      </c>
      <c r="V15" s="48" t="s">
        <v>158</v>
      </c>
      <c r="W15" s="47" t="s">
        <v>158</v>
      </c>
      <c r="X15" s="47" t="s">
        <v>158</v>
      </c>
      <c r="Y15" s="47" t="s">
        <v>158</v>
      </c>
      <c r="Z15" s="47" t="s">
        <v>158</v>
      </c>
      <c r="AA15" s="48" t="s">
        <v>158</v>
      </c>
      <c r="AB15" s="47" t="s">
        <v>158</v>
      </c>
      <c r="AC15" s="47" t="s">
        <v>158</v>
      </c>
      <c r="AD15" s="47" t="s">
        <v>157</v>
      </c>
      <c r="AE15" s="47" t="s">
        <v>158</v>
      </c>
      <c r="AF15" s="48" t="s">
        <v>158</v>
      </c>
      <c r="AG15" s="47" t="s">
        <v>158</v>
      </c>
      <c r="AH15" s="47" t="s">
        <v>158</v>
      </c>
      <c r="AI15" s="47" t="s">
        <v>158</v>
      </c>
      <c r="AJ15" s="47" t="s">
        <v>158</v>
      </c>
      <c r="AK15" s="48" t="s">
        <v>158</v>
      </c>
      <c r="AL15" s="32"/>
      <c r="AM15" s="33">
        <f t="shared" si="92"/>
        <v>0</v>
      </c>
      <c r="AN15" s="34">
        <f t="shared" si="92"/>
        <v>0</v>
      </c>
      <c r="AO15" s="35">
        <f t="shared" si="1"/>
        <v>3</v>
      </c>
      <c r="AP15" s="35">
        <f t="shared" si="1"/>
        <v>2</v>
      </c>
      <c r="AQ15" s="34">
        <f t="shared" si="93"/>
        <v>0</v>
      </c>
      <c r="AR15" s="217">
        <f t="shared" si="3"/>
        <v>5</v>
      </c>
      <c r="AS15" s="32"/>
      <c r="AT15" s="50">
        <f t="shared" si="94"/>
        <v>0</v>
      </c>
      <c r="AU15" s="51">
        <f t="shared" si="33"/>
        <v>0</v>
      </c>
      <c r="AV15" s="52">
        <f t="shared" si="34"/>
        <v>0</v>
      </c>
      <c r="AW15" s="53">
        <f t="shared" si="72"/>
        <v>0</v>
      </c>
      <c r="AX15" s="51">
        <f t="shared" si="73"/>
        <v>0</v>
      </c>
      <c r="AY15" s="40">
        <f t="shared" si="35"/>
        <v>0</v>
      </c>
      <c r="AZ15" s="41">
        <f t="shared" si="10"/>
        <v>0</v>
      </c>
      <c r="BB15" s="219">
        <f t="shared" si="20"/>
        <v>0</v>
      </c>
      <c r="BC15" s="292">
        <f>IFERROR(VLOOKUP($A15,'Stats  1'!$A$4:$D$62,2,FALSE),0)</f>
        <v>2</v>
      </c>
      <c r="BD15" s="219">
        <f t="shared" si="21"/>
        <v>0</v>
      </c>
      <c r="BE15" s="295">
        <f>IFERROR(VLOOKUP($A15,'Stats  1'!$A$4:$D$62,3,FALSE),0)</f>
        <v>0</v>
      </c>
      <c r="BF15" s="219">
        <f t="shared" si="22"/>
        <v>0</v>
      </c>
      <c r="BG15" s="296">
        <f>IFERROR(VLOOKUP($A15,'Stats  1'!$A$4:$D$62,4,FALSE),0)</f>
        <v>0</v>
      </c>
      <c r="BI15" s="33">
        <f t="shared" si="11"/>
        <v>0</v>
      </c>
      <c r="BJ15" s="54">
        <f t="shared" si="12"/>
        <v>0</v>
      </c>
      <c r="BK15" s="55">
        <f t="shared" si="13"/>
        <v>0</v>
      </c>
      <c r="BL15" s="49">
        <f t="shared" si="14"/>
        <v>0</v>
      </c>
      <c r="BM15" s="46">
        <f t="shared" si="15"/>
        <v>0</v>
      </c>
      <c r="BR15" s="136" t="s">
        <v>41</v>
      </c>
      <c r="BT15" s="191" t="str">
        <f>IFERROR(INDEX($A$7:$A$96,MATCH("A6",C$7:C$96,0)),"")</f>
        <v/>
      </c>
      <c r="BU15" s="120" t="str">
        <f>IFERROR(INDEX($A$7:$A$96,MATCH("A6",D$7:D$96,0)),"")</f>
        <v/>
      </c>
      <c r="BV15" s="120" t="str">
        <f>IFERROR(INDEX($A$7:$A$96,MATCH("A5",E$7:E$96,0)),"")</f>
        <v/>
      </c>
      <c r="BW15" s="120" t="str">
        <f>IFERROR(INDEX($A$7:$A$96,MATCH("A3",F$7:F$96,0)),"")</f>
        <v/>
      </c>
      <c r="BX15" s="197" t="str">
        <f>IFERROR(INDEX($A$7:$A$96,MATCH("A8",G$7:G$96,0)),"")</f>
        <v/>
      </c>
      <c r="BY15" s="191" t="str">
        <f>IFERROR(INDEX($A$7:$A$96,MATCH("A6",H$7:H$96,0)),"")</f>
        <v/>
      </c>
      <c r="BZ15" s="120" t="str">
        <f>IFERROR(INDEX($A$7:$A$96,MATCH("A6",I$7:I$96,0)),"")</f>
        <v/>
      </c>
      <c r="CA15" s="120" t="str">
        <f t="shared" ref="CA15" si="149">IFERROR(INDEX($A$7:$A$96,MATCH("A5",J$7:J$96,0)),"")</f>
        <v/>
      </c>
      <c r="CB15" s="120" t="str">
        <f t="shared" ref="CB15" si="150">IFERROR(INDEX($A$7:$A$96,MATCH("A3",K$7:K$96,0)),"")</f>
        <v/>
      </c>
      <c r="CC15" s="197" t="str">
        <f t="shared" ref="CC15" si="151">IFERROR(INDEX($A$7:$A$96,MATCH("A8",L$7:L$96,0)),"")</f>
        <v/>
      </c>
      <c r="CD15" s="191" t="str">
        <f>IFERROR(INDEX($A$7:$A$96,MATCH("A6",M$7:M$96,0)),"")</f>
        <v/>
      </c>
      <c r="CE15" s="120" t="str">
        <f>IFERROR(INDEX($A$7:$A$96,MATCH("A6",N$7:N$96,0)),"")</f>
        <v/>
      </c>
      <c r="CF15" s="120" t="str">
        <f t="shared" ref="CF15" si="152">IFERROR(INDEX($A$7:$A$96,MATCH("A5",O$7:O$96,0)),"")</f>
        <v/>
      </c>
      <c r="CG15" s="120" t="str">
        <f t="shared" ref="CG15" si="153">IFERROR(INDEX($A$7:$A$96,MATCH("A3",P$7:P$96,0)),"")</f>
        <v/>
      </c>
      <c r="CH15" s="197" t="str">
        <f t="shared" ref="CH15" si="154">IFERROR(INDEX($A$7:$A$96,MATCH("A8",Q$7:Q$96,0)),"")</f>
        <v/>
      </c>
      <c r="CI15" s="191" t="str">
        <f>IFERROR(INDEX($A$7:$A$96,MATCH("A6",R$7:R$96,0)),"")</f>
        <v/>
      </c>
      <c r="CJ15" s="120" t="str">
        <f>IFERROR(INDEX($A$7:$A$96,MATCH("A6",S$7:S$96,0)),"")</f>
        <v/>
      </c>
      <c r="CK15" s="120" t="str">
        <f t="shared" ref="CK15" si="155">IFERROR(INDEX($A$7:$A$96,MATCH("A5",T$7:T$96,0)),"")</f>
        <v/>
      </c>
      <c r="CL15" s="120" t="str">
        <f t="shared" ref="CL15" si="156">IFERROR(INDEX($A$7:$A$96,MATCH("A3",U$7:U$96,0)),"")</f>
        <v/>
      </c>
      <c r="CM15" s="197" t="str">
        <f t="shared" ref="CM15" si="157">IFERROR(INDEX($A$7:$A$96,MATCH("A8",V$7:V$96,0)),"")</f>
        <v/>
      </c>
      <c r="CN15" s="191" t="str">
        <f>IFERROR(INDEX($A$7:$A$96,MATCH("A6",W$7:W$96,0)),"")</f>
        <v/>
      </c>
      <c r="CO15" s="120" t="str">
        <f>IFERROR(INDEX($A$7:$A$96,MATCH("A6",X$7:X$96,0)),"")</f>
        <v/>
      </c>
      <c r="CP15" s="120" t="str">
        <f t="shared" ref="CP15" si="158">IFERROR(INDEX($A$7:$A$96,MATCH("A5",Y$7:Y$96,0)),"")</f>
        <v/>
      </c>
      <c r="CQ15" s="120" t="str">
        <f t="shared" ref="CQ15" si="159">IFERROR(INDEX($A$7:$A$96,MATCH("A3",Z$7:Z$96,0)),"")</f>
        <v/>
      </c>
      <c r="CR15" s="143" t="str">
        <f t="shared" ref="CR15" si="160">IFERROR(INDEX($A$7:$A$96,MATCH("A8",AA$7:AA$96,0)),"")</f>
        <v/>
      </c>
      <c r="CS15" s="191" t="str">
        <f t="shared" ref="CS15" si="161">IFERROR(INDEX($A$7:$A$96,MATCH("A8",AB$7:AB$96,0)),"")</f>
        <v/>
      </c>
      <c r="CT15" s="143" t="str">
        <f t="shared" ref="CT15" si="162">IFERROR(INDEX($A$7:$A$96,MATCH("A8",AC$7:AC$96,0)),"")</f>
        <v/>
      </c>
      <c r="CU15" s="120" t="str">
        <f>IFERROR(INDEX($A$7:$A$96,MATCH(5,AD$7:AD$96,0)),"")</f>
        <v/>
      </c>
      <c r="CV15" s="120" t="str">
        <f>IFERROR(INDEX($A$7:$A$96,MATCH(3,AE$7:AE$96,0)),"")</f>
        <v/>
      </c>
      <c r="CW15" s="197" t="str">
        <f t="shared" ref="CW15" si="163">IFERROR(INDEX($A$7:$A$96,MATCH("A8",AF$7:AF$96,0)),"")</f>
        <v/>
      </c>
      <c r="CX15" s="191" t="str">
        <f t="shared" ref="CX15" si="164">IFERROR(INDEX($A$7:$A$96,MATCH("A8",AG$7:AG$96,0)),"")</f>
        <v/>
      </c>
      <c r="CY15" s="143" t="str">
        <f t="shared" ref="CY15" si="165">IFERROR(INDEX($A$7:$A$96,MATCH("A8",AH$7:AH$96,0)),"")</f>
        <v/>
      </c>
      <c r="CZ15" s="120" t="str">
        <f>IFERROR(INDEX($A$7:$A$96,MATCH(5,AI$7:AI$96,0)),"")</f>
        <v/>
      </c>
      <c r="DA15" s="120" t="str">
        <f>IFERROR(INDEX($A$7:$A$96,MATCH(3,AJ$7:AJ$96,0)),"")</f>
        <v/>
      </c>
      <c r="DB15" s="120" t="str">
        <f t="shared" ref="DB15" si="166">IFERROR(INDEX($A$7:$A$96,MATCH("A8",AK$7:AK$96,0)),"")</f>
        <v/>
      </c>
      <c r="DD15" s="109"/>
      <c r="DE15" s="106" t="s">
        <v>30</v>
      </c>
      <c r="DF15" s="107" t="str">
        <f t="array" ref="DF15:DY19" ca="1">TRANSPOSE(BY29:CC48)</f>
        <v/>
      </c>
      <c r="DG15" s="107" t="str">
        <f ca="1"/>
        <v/>
      </c>
      <c r="DH15" s="107" t="str">
        <f ca="1"/>
        <v/>
      </c>
      <c r="DI15" s="107" t="str">
        <f ca="1"/>
        <v/>
      </c>
      <c r="DJ15" s="107" t="str">
        <f ca="1"/>
        <v/>
      </c>
      <c r="DK15" s="107" t="str">
        <f ca="1"/>
        <v/>
      </c>
      <c r="DL15" s="107" t="str">
        <f ca="1"/>
        <v/>
      </c>
      <c r="DM15" s="107" t="str">
        <f ca="1"/>
        <v/>
      </c>
      <c r="DN15" s="107" t="str">
        <f ca="1"/>
        <v/>
      </c>
      <c r="DO15" s="107" t="str">
        <f ca="1"/>
        <v/>
      </c>
      <c r="DP15" s="107" t="str">
        <f ca="1"/>
        <v/>
      </c>
      <c r="DQ15" s="107" t="str">
        <f ca="1"/>
        <v/>
      </c>
      <c r="DR15" s="107" t="str">
        <f ca="1"/>
        <v/>
      </c>
      <c r="DS15" s="107">
        <f ca="1"/>
        <v>0</v>
      </c>
      <c r="DT15" s="107">
        <f ca="1"/>
        <v>0</v>
      </c>
      <c r="DU15" s="107">
        <v>0</v>
      </c>
      <c r="DV15" s="107">
        <v>0</v>
      </c>
      <c r="DW15" s="107">
        <v>0</v>
      </c>
      <c r="DX15" s="107">
        <v>0</v>
      </c>
      <c r="DY15" s="107">
        <v>0</v>
      </c>
      <c r="DZ15" s="107" t="s">
        <v>25</v>
      </c>
      <c r="EA15" s="102"/>
    </row>
    <row r="16" spans="1:131" ht="15" customHeight="1" x14ac:dyDescent="0.15">
      <c r="A16" s="57" t="s">
        <v>89</v>
      </c>
      <c r="B16" s="58">
        <v>1</v>
      </c>
      <c r="C16" s="47"/>
      <c r="D16" s="47"/>
      <c r="E16" s="47"/>
      <c r="F16" s="47"/>
      <c r="G16" s="48"/>
      <c r="H16" s="47"/>
      <c r="I16" s="47"/>
      <c r="J16" s="47"/>
      <c r="K16" s="47" t="s">
        <v>157</v>
      </c>
      <c r="L16" s="48"/>
      <c r="M16" s="47"/>
      <c r="N16" s="47"/>
      <c r="O16" s="47"/>
      <c r="P16" s="47"/>
      <c r="Q16" s="48"/>
      <c r="R16" s="47"/>
      <c r="S16" s="47"/>
      <c r="T16" s="47"/>
      <c r="U16" s="47"/>
      <c r="V16" s="48"/>
      <c r="W16" s="47"/>
      <c r="X16" s="47"/>
      <c r="Y16" s="47"/>
      <c r="Z16" s="47"/>
      <c r="AA16" s="48"/>
      <c r="AB16" s="47"/>
      <c r="AC16" s="47"/>
      <c r="AD16" s="47" t="s">
        <v>157</v>
      </c>
      <c r="AE16" s="47" t="s">
        <v>157</v>
      </c>
      <c r="AF16" s="48"/>
      <c r="AG16" s="47"/>
      <c r="AH16" s="47"/>
      <c r="AI16" s="47"/>
      <c r="AJ16" s="47"/>
      <c r="AK16" s="48"/>
      <c r="AL16" s="32"/>
      <c r="AM16" s="33">
        <f t="shared" si="92"/>
        <v>0</v>
      </c>
      <c r="AN16" s="34">
        <f t="shared" si="92"/>
        <v>0</v>
      </c>
      <c r="AO16" s="35">
        <f t="shared" si="1"/>
        <v>1</v>
      </c>
      <c r="AP16" s="35">
        <f t="shared" si="1"/>
        <v>2</v>
      </c>
      <c r="AQ16" s="34">
        <f t="shared" si="93"/>
        <v>0</v>
      </c>
      <c r="AR16" s="217">
        <f t="shared" si="3"/>
        <v>3</v>
      </c>
      <c r="AS16" s="32"/>
      <c r="AT16" s="50">
        <f t="shared" si="94"/>
        <v>0</v>
      </c>
      <c r="AU16" s="51">
        <f t="shared" si="33"/>
        <v>0</v>
      </c>
      <c r="AV16" s="52">
        <f t="shared" si="34"/>
        <v>0</v>
      </c>
      <c r="AW16" s="53">
        <f t="shared" si="72"/>
        <v>0</v>
      </c>
      <c r="AX16" s="51">
        <f t="shared" si="73"/>
        <v>0</v>
      </c>
      <c r="AY16" s="40">
        <f t="shared" si="35"/>
        <v>0</v>
      </c>
      <c r="AZ16" s="41">
        <f t="shared" si="10"/>
        <v>0</v>
      </c>
      <c r="BB16" s="219">
        <f t="shared" si="20"/>
        <v>0</v>
      </c>
      <c r="BC16" s="292">
        <f>IFERROR(VLOOKUP($A16,'Stats  1'!$A$4:$D$62,2,FALSE),0)</f>
        <v>1</v>
      </c>
      <c r="BD16" s="219">
        <f t="shared" si="21"/>
        <v>0</v>
      </c>
      <c r="BE16" s="295">
        <f>IFERROR(VLOOKUP($A16,'Stats  1'!$A$4:$D$62,3,FALSE),0)</f>
        <v>0</v>
      </c>
      <c r="BF16" s="219">
        <f t="shared" si="22"/>
        <v>0</v>
      </c>
      <c r="BG16" s="296">
        <f>IFERROR(VLOOKUP($A16,'Stats  1'!$A$4:$D$62,4,FALSE),0)</f>
        <v>0</v>
      </c>
      <c r="BI16" s="33">
        <f t="shared" si="11"/>
        <v>0</v>
      </c>
      <c r="BJ16" s="54">
        <f t="shared" si="12"/>
        <v>0</v>
      </c>
      <c r="BK16" s="55">
        <f t="shared" si="13"/>
        <v>0</v>
      </c>
      <c r="BL16" s="49">
        <f t="shared" si="14"/>
        <v>0</v>
      </c>
      <c r="BM16" s="46">
        <f t="shared" si="15"/>
        <v>0</v>
      </c>
      <c r="BR16" s="139" t="s">
        <v>42</v>
      </c>
      <c r="BT16" s="191" t="str">
        <f>IFERROR(INDEX($A$7:$A$96,MATCH("A7",C$7:C$96,0)),"")</f>
        <v/>
      </c>
      <c r="BU16" s="120" t="str">
        <f>IFERROR(INDEX($A$7:$A$96,MATCH("A7",D$7:D$96,0)),"")</f>
        <v/>
      </c>
      <c r="BV16" s="120" t="str">
        <f>IFERROR(INDEX($A$7:$A$96,MATCH("A6",E$7:E$96,0)),"")</f>
        <v/>
      </c>
      <c r="BW16" s="120" t="str">
        <f>IFERROR(INDEX($A$7:$A$96,MATCH("A4",F$7:F$96,0)),"")</f>
        <v/>
      </c>
      <c r="BX16" s="197" t="str">
        <f>IFERROR(INDEX($A$7:$A$96,MATCH("A9",G$7:G$96,0)),"")</f>
        <v/>
      </c>
      <c r="BY16" s="191" t="str">
        <f>IFERROR(INDEX($A$7:$A$96,MATCH("A7",H$7:H$96,0)),"")</f>
        <v/>
      </c>
      <c r="BZ16" s="120" t="str">
        <f>IFERROR(INDEX($A$7:$A$96,MATCH("A7",I$7:I$96,0)),"")</f>
        <v/>
      </c>
      <c r="CA16" s="120" t="str">
        <f t="shared" ref="CA16" si="167">IFERROR(INDEX($A$7:$A$96,MATCH("A6",J$7:J$96,0)),"")</f>
        <v/>
      </c>
      <c r="CB16" s="120" t="str">
        <f t="shared" ref="CB16" si="168">IFERROR(INDEX($A$7:$A$96,MATCH("A4",K$7:K$96,0)),"")</f>
        <v/>
      </c>
      <c r="CC16" s="197" t="str">
        <f t="shared" ref="CC16" si="169">IFERROR(INDEX($A$7:$A$96,MATCH("A9",L$7:L$96,0)),"")</f>
        <v/>
      </c>
      <c r="CD16" s="191" t="str">
        <f>IFERROR(INDEX($A$7:$A$96,MATCH("A7",M$7:M$96,0)),"")</f>
        <v/>
      </c>
      <c r="CE16" s="120" t="str">
        <f>IFERROR(INDEX($A$7:$A$96,MATCH("A7",N$7:N$96,0)),"")</f>
        <v/>
      </c>
      <c r="CF16" s="120" t="str">
        <f t="shared" ref="CF16" si="170">IFERROR(INDEX($A$7:$A$96,MATCH("A6",O$7:O$96,0)),"")</f>
        <v/>
      </c>
      <c r="CG16" s="120" t="str">
        <f t="shared" ref="CG16" si="171">IFERROR(INDEX($A$7:$A$96,MATCH("A4",P$7:P$96,0)),"")</f>
        <v/>
      </c>
      <c r="CH16" s="197" t="str">
        <f t="shared" ref="CH16" si="172">IFERROR(INDEX($A$7:$A$96,MATCH("A9",Q$7:Q$96,0)),"")</f>
        <v/>
      </c>
      <c r="CI16" s="191" t="str">
        <f>IFERROR(INDEX($A$7:$A$96,MATCH("A7",R$7:R$96,0)),"")</f>
        <v/>
      </c>
      <c r="CJ16" s="120" t="str">
        <f>IFERROR(INDEX($A$7:$A$96,MATCH("A7",S$7:S$96,0)),"")</f>
        <v/>
      </c>
      <c r="CK16" s="120" t="str">
        <f t="shared" ref="CK16" si="173">IFERROR(INDEX($A$7:$A$96,MATCH("A6",T$7:T$96,0)),"")</f>
        <v/>
      </c>
      <c r="CL16" s="120" t="str">
        <f t="shared" ref="CL16" si="174">IFERROR(INDEX($A$7:$A$96,MATCH("A4",U$7:U$96,0)),"")</f>
        <v/>
      </c>
      <c r="CM16" s="197" t="str">
        <f t="shared" ref="CM16" si="175">IFERROR(INDEX($A$7:$A$96,MATCH("A9",V$7:V$96,0)),"")</f>
        <v/>
      </c>
      <c r="CN16" s="191" t="str">
        <f>IFERROR(INDEX($A$7:$A$96,MATCH("A7",W$7:W$96,0)),"")</f>
        <v/>
      </c>
      <c r="CO16" s="120" t="str">
        <f>IFERROR(INDEX($A$7:$A$96,MATCH("A7",X$7:X$96,0)),"")</f>
        <v/>
      </c>
      <c r="CP16" s="120" t="str">
        <f t="shared" ref="CP16" si="176">IFERROR(INDEX($A$7:$A$96,MATCH("A6",Y$7:Y$96,0)),"")</f>
        <v/>
      </c>
      <c r="CQ16" s="120" t="str">
        <f t="shared" ref="CQ16" si="177">IFERROR(INDEX($A$7:$A$96,MATCH("A4",Z$7:Z$96,0)),"")</f>
        <v/>
      </c>
      <c r="CR16" s="143" t="str">
        <f t="shared" ref="CR16" si="178">IFERROR(INDEX($A$7:$A$96,MATCH("A9",AA$7:AA$96,0)),"")</f>
        <v/>
      </c>
      <c r="CS16" s="191" t="str">
        <f t="shared" ref="CS16" si="179">IFERROR(INDEX($A$7:$A$96,MATCH("A9",AB$7:AB$96,0)),"")</f>
        <v/>
      </c>
      <c r="CT16" s="143" t="str">
        <f t="shared" ref="CT16" si="180">IFERROR(INDEX($A$7:$A$96,MATCH("A9",AC$7:AC$96,0)),"")</f>
        <v/>
      </c>
      <c r="CU16" s="120" t="str">
        <f>IFERROR(INDEX($A$7:$A$96,MATCH(6,AD$7:AD$96,0)),"")</f>
        <v/>
      </c>
      <c r="CV16" s="120" t="str">
        <f>IFERROR(INDEX($A$7:$A$96,MATCH(4,AE$7:AE$96,0)),"")</f>
        <v/>
      </c>
      <c r="CW16" s="197" t="str">
        <f t="shared" ref="CW16" si="181">IFERROR(INDEX($A$7:$A$96,MATCH("A9",AF$7:AF$96,0)),"")</f>
        <v/>
      </c>
      <c r="CX16" s="191" t="str">
        <f t="shared" ref="CX16" si="182">IFERROR(INDEX($A$7:$A$96,MATCH("A9",AG$7:AG$96,0)),"")</f>
        <v/>
      </c>
      <c r="CY16" s="143" t="str">
        <f t="shared" ref="CY16" si="183">IFERROR(INDEX($A$7:$A$96,MATCH("A9",AH$7:AH$96,0)),"")</f>
        <v/>
      </c>
      <c r="CZ16" s="120" t="str">
        <f>IFERROR(INDEX($A$7:$A$96,MATCH(6,AI$7:AI$96,0)),"")</f>
        <v/>
      </c>
      <c r="DA16" s="120" t="str">
        <f>IFERROR(INDEX($A$7:$A$96,MATCH(4,AJ$7:AJ$96,0)),"")</f>
        <v/>
      </c>
      <c r="DB16" s="120" t="str">
        <f t="shared" ref="DB16" si="184">IFERROR(INDEX($A$7:$A$96,MATCH("A9",AK$7:AK$96,0)),"")</f>
        <v/>
      </c>
      <c r="DD16" s="109"/>
      <c r="DE16" s="106" t="s">
        <v>31</v>
      </c>
      <c r="DF16" s="107" t="str">
        <f ca="1"/>
        <v/>
      </c>
      <c r="DG16" s="107" t="str">
        <f ca="1"/>
        <v/>
      </c>
      <c r="DH16" s="107" t="str">
        <f ca="1"/>
        <v/>
      </c>
      <c r="DI16" s="107" t="str">
        <f ca="1"/>
        <v/>
      </c>
      <c r="DJ16" s="107" t="str">
        <f ca="1"/>
        <v/>
      </c>
      <c r="DK16" s="107" t="str">
        <f ca="1"/>
        <v/>
      </c>
      <c r="DL16" s="107" t="str">
        <f ca="1"/>
        <v/>
      </c>
      <c r="DM16" s="107" t="str">
        <f ca="1"/>
        <v/>
      </c>
      <c r="DN16" s="107" t="str">
        <f ca="1"/>
        <v/>
      </c>
      <c r="DO16" s="107" t="str">
        <f ca="1"/>
        <v/>
      </c>
      <c r="DP16" s="107" t="str">
        <f ca="1"/>
        <v/>
      </c>
      <c r="DQ16" s="107" t="str">
        <f ca="1"/>
        <v/>
      </c>
      <c r="DR16" s="107" t="str">
        <f ca="1"/>
        <v/>
      </c>
      <c r="DS16" s="107">
        <f ca="1"/>
        <v>0</v>
      </c>
      <c r="DT16" s="107">
        <f ca="1"/>
        <v>0</v>
      </c>
      <c r="DU16" s="107">
        <v>0</v>
      </c>
      <c r="DV16" s="107">
        <v>0</v>
      </c>
      <c r="DW16" s="107">
        <v>0</v>
      </c>
      <c r="DX16" s="107">
        <v>0</v>
      </c>
      <c r="DY16" s="107">
        <v>0</v>
      </c>
      <c r="DZ16" s="107" t="s">
        <v>25</v>
      </c>
      <c r="EA16" s="102"/>
    </row>
    <row r="17" spans="1:131" ht="15" customHeight="1" x14ac:dyDescent="0.15">
      <c r="A17" s="57" t="s">
        <v>148</v>
      </c>
      <c r="B17" s="58">
        <v>4</v>
      </c>
      <c r="C17" s="47"/>
      <c r="D17" s="47"/>
      <c r="E17" s="47"/>
      <c r="F17" s="47"/>
      <c r="G17" s="48"/>
      <c r="H17" s="47"/>
      <c r="I17" s="47"/>
      <c r="J17" s="47"/>
      <c r="K17" s="47"/>
      <c r="L17" s="48"/>
      <c r="M17" s="47"/>
      <c r="N17" s="47"/>
      <c r="O17" s="47"/>
      <c r="P17" s="47"/>
      <c r="Q17" s="48"/>
      <c r="R17" s="47"/>
      <c r="S17" s="47"/>
      <c r="T17" s="47"/>
      <c r="U17" s="47"/>
      <c r="V17" s="48"/>
      <c r="W17" s="47"/>
      <c r="X17" s="47"/>
      <c r="Y17" s="47"/>
      <c r="Z17" s="47" t="s">
        <v>157</v>
      </c>
      <c r="AA17" s="48" t="s">
        <v>157</v>
      </c>
      <c r="AB17" s="47"/>
      <c r="AC17" s="47" t="s">
        <v>157</v>
      </c>
      <c r="AD17" s="47" t="s">
        <v>157</v>
      </c>
      <c r="AE17" s="47" t="s">
        <v>157</v>
      </c>
      <c r="AF17" s="48" t="s">
        <v>157</v>
      </c>
      <c r="AG17" s="47" t="s">
        <v>157</v>
      </c>
      <c r="AH17" s="47" t="s">
        <v>157</v>
      </c>
      <c r="AI17" s="47" t="s">
        <v>157</v>
      </c>
      <c r="AJ17" s="47"/>
      <c r="AK17" s="48"/>
      <c r="AL17" s="32"/>
      <c r="AM17" s="33">
        <f t="shared" si="92"/>
        <v>1</v>
      </c>
      <c r="AN17" s="34">
        <f t="shared" si="92"/>
        <v>2</v>
      </c>
      <c r="AO17" s="35">
        <f t="shared" si="1"/>
        <v>2</v>
      </c>
      <c r="AP17" s="35">
        <f t="shared" si="1"/>
        <v>2</v>
      </c>
      <c r="AQ17" s="34">
        <f t="shared" si="93"/>
        <v>2</v>
      </c>
      <c r="AR17" s="217">
        <f t="shared" si="3"/>
        <v>9</v>
      </c>
      <c r="AS17" s="32"/>
      <c r="AT17" s="50">
        <f t="shared" si="94"/>
        <v>0</v>
      </c>
      <c r="AU17" s="51">
        <f t="shared" si="33"/>
        <v>0</v>
      </c>
      <c r="AV17" s="52">
        <f t="shared" si="34"/>
        <v>0</v>
      </c>
      <c r="AW17" s="53">
        <f t="shared" si="72"/>
        <v>0</v>
      </c>
      <c r="AX17" s="51">
        <f t="shared" si="73"/>
        <v>0</v>
      </c>
      <c r="AY17" s="40">
        <f t="shared" si="35"/>
        <v>0</v>
      </c>
      <c r="AZ17" s="41">
        <f t="shared" si="10"/>
        <v>0</v>
      </c>
      <c r="BB17" s="219">
        <f t="shared" si="20"/>
        <v>0</v>
      </c>
      <c r="BC17" s="292">
        <f>IFERROR(VLOOKUP($A17,'Stats  1'!$A$4:$D$62,2,FALSE),0)</f>
        <v>3</v>
      </c>
      <c r="BD17" s="219">
        <f t="shared" si="21"/>
        <v>0</v>
      </c>
      <c r="BE17" s="295">
        <f>IFERROR(VLOOKUP($A17,'Stats  1'!$A$4:$D$62,3,FALSE),0)</f>
        <v>0</v>
      </c>
      <c r="BF17" s="219">
        <f t="shared" si="22"/>
        <v>0</v>
      </c>
      <c r="BG17" s="296">
        <f>IFERROR(VLOOKUP($A17,'Stats  1'!$A$4:$D$62,4,FALSE),0)</f>
        <v>0</v>
      </c>
      <c r="BI17" s="33">
        <f t="shared" si="11"/>
        <v>0</v>
      </c>
      <c r="BJ17" s="54">
        <f t="shared" si="12"/>
        <v>0</v>
      </c>
      <c r="BK17" s="55">
        <f t="shared" si="13"/>
        <v>0</v>
      </c>
      <c r="BL17" s="49">
        <f t="shared" si="14"/>
        <v>0</v>
      </c>
      <c r="BM17" s="46">
        <f t="shared" si="15"/>
        <v>0</v>
      </c>
      <c r="BR17" s="15"/>
      <c r="BT17" s="191" t="str">
        <f>IFERROR(INDEX($A$7:$A$96,MATCH("A8",C$7:C$96,0)),"")</f>
        <v/>
      </c>
      <c r="BU17" s="120" t="str">
        <f>IFERROR(INDEX($A$7:$A$96,MATCH("A8",D$7:D$96,0)),"")</f>
        <v/>
      </c>
      <c r="BV17" s="120" t="str">
        <f>IFERROR(INDEX($A$7:$A$96,MATCH("A7",E$7:E$96,0)),"")</f>
        <v/>
      </c>
      <c r="BW17" s="120" t="str">
        <f>IFERROR(INDEX($A$7:$A$96,MATCH("A5",F$7:F$96,0)),"")</f>
        <v/>
      </c>
      <c r="BX17" s="197" t="str">
        <f>IFERROR(INDEX($A$7:$A$96,MATCH("A10",G$7:G$96,0)),"")</f>
        <v/>
      </c>
      <c r="BY17" s="191" t="str">
        <f>IFERROR(INDEX($A$7:$A$96,MATCH("A8",H$7:H$96,0)),"")</f>
        <v/>
      </c>
      <c r="BZ17" s="120" t="str">
        <f>IFERROR(INDEX($A$7:$A$96,MATCH("A8",I$7:I$96,0)),"")</f>
        <v/>
      </c>
      <c r="CA17" s="120" t="str">
        <f t="shared" ref="CA17" si="185">IFERROR(INDEX($A$7:$A$96,MATCH("A7",J$7:J$96,0)),"")</f>
        <v/>
      </c>
      <c r="CB17" s="120" t="str">
        <f t="shared" ref="CB17" si="186">IFERROR(INDEX($A$7:$A$96,MATCH("A5",K$7:K$96,0)),"")</f>
        <v/>
      </c>
      <c r="CC17" s="197" t="str">
        <f t="shared" ref="CC17" si="187">IFERROR(INDEX($A$7:$A$96,MATCH("A10",L$7:L$96,0)),"")</f>
        <v/>
      </c>
      <c r="CD17" s="191" t="str">
        <f>IFERROR(INDEX($A$7:$A$96,MATCH("A8",M$7:M$96,0)),"")</f>
        <v/>
      </c>
      <c r="CE17" s="120" t="str">
        <f>IFERROR(INDEX($A$7:$A$96,MATCH("A8",N$7:N$96,0)),"")</f>
        <v/>
      </c>
      <c r="CF17" s="120" t="str">
        <f t="shared" ref="CF17" si="188">IFERROR(INDEX($A$7:$A$96,MATCH("A7",O$7:O$96,0)),"")</f>
        <v/>
      </c>
      <c r="CG17" s="120" t="str">
        <f t="shared" ref="CG17" si="189">IFERROR(INDEX($A$7:$A$96,MATCH("A5",P$7:P$96,0)),"")</f>
        <v/>
      </c>
      <c r="CH17" s="197" t="str">
        <f t="shared" ref="CH17" si="190">IFERROR(INDEX($A$7:$A$96,MATCH("A10",Q$7:Q$96,0)),"")</f>
        <v/>
      </c>
      <c r="CI17" s="191" t="str">
        <f>IFERROR(INDEX($A$7:$A$96,MATCH("A8",R$7:R$96,0)),"")</f>
        <v/>
      </c>
      <c r="CJ17" s="120" t="str">
        <f>IFERROR(INDEX($A$7:$A$96,MATCH("A8",S$7:S$96,0)),"")</f>
        <v/>
      </c>
      <c r="CK17" s="120" t="str">
        <f t="shared" ref="CK17" si="191">IFERROR(INDEX($A$7:$A$96,MATCH("A7",T$7:T$96,0)),"")</f>
        <v/>
      </c>
      <c r="CL17" s="120" t="str">
        <f t="shared" ref="CL17" si="192">IFERROR(INDEX($A$7:$A$96,MATCH("A5",U$7:U$96,0)),"")</f>
        <v/>
      </c>
      <c r="CM17" s="197" t="str">
        <f t="shared" ref="CM17" si="193">IFERROR(INDEX($A$7:$A$96,MATCH("A10",V$7:V$96,0)),"")</f>
        <v/>
      </c>
      <c r="CN17" s="191" t="str">
        <f>IFERROR(INDEX($A$7:$A$96,MATCH("A8",W$7:W$96,0)),"")</f>
        <v/>
      </c>
      <c r="CO17" s="120" t="str">
        <f>IFERROR(INDEX($A$7:$A$96,MATCH("A8",X$7:X$96,0)),"")</f>
        <v/>
      </c>
      <c r="CP17" s="120" t="str">
        <f t="shared" ref="CP17" si="194">IFERROR(INDEX($A$7:$A$96,MATCH("A7",Y$7:Y$96,0)),"")</f>
        <v/>
      </c>
      <c r="CQ17" s="120" t="str">
        <f t="shared" ref="CQ17" si="195">IFERROR(INDEX($A$7:$A$96,MATCH("A5",Z$7:Z$96,0)),"")</f>
        <v/>
      </c>
      <c r="CR17" s="143" t="str">
        <f t="shared" ref="CR17" si="196">IFERROR(INDEX($A$7:$A$96,MATCH("A10",AA$7:AA$96,0)),"")</f>
        <v/>
      </c>
      <c r="CS17" s="191" t="str">
        <f t="shared" ref="CS17" si="197">IFERROR(INDEX($A$7:$A$96,MATCH("A10",AB$7:AB$96,0)),"")</f>
        <v/>
      </c>
      <c r="CT17" s="143" t="str">
        <f t="shared" ref="CT17" si="198">IFERROR(INDEX($A$7:$A$96,MATCH("A10",AC$7:AC$96,0)),"")</f>
        <v/>
      </c>
      <c r="CU17" s="120" t="str">
        <f>IFERROR(INDEX($A$7:$A$96,MATCH(7,AD$7:AD$96,0)),"")</f>
        <v/>
      </c>
      <c r="CV17" s="120" t="str">
        <f>IFERROR(INDEX($A$7:$A$96,MATCH(5,AE$7:AE$96,0)),"")</f>
        <v/>
      </c>
      <c r="CW17" s="197" t="str">
        <f t="shared" ref="CW17" si="199">IFERROR(INDEX($A$7:$A$96,MATCH("A10",AF$7:AF$96,0)),"")</f>
        <v/>
      </c>
      <c r="CX17" s="191" t="str">
        <f t="shared" ref="CX17" si="200">IFERROR(INDEX($A$7:$A$96,MATCH("A10",AG$7:AG$96,0)),"")</f>
        <v/>
      </c>
      <c r="CY17" s="143" t="str">
        <f t="shared" ref="CY17" si="201">IFERROR(INDEX($A$7:$A$96,MATCH("A10",AH$7:AH$96,0)),"")</f>
        <v/>
      </c>
      <c r="CZ17" s="120" t="str">
        <f>IFERROR(INDEX($A$7:$A$96,MATCH(7,AI$7:AI$96,0)),"")</f>
        <v/>
      </c>
      <c r="DA17" s="120" t="str">
        <f>IFERROR(INDEX($A$7:$A$96,MATCH(5,AJ$7:AJ$96,0)),"")</f>
        <v/>
      </c>
      <c r="DB17" s="120" t="str">
        <f t="shared" ref="DB17" si="202">IFERROR(INDEX($A$7:$A$96,MATCH("A10",AK$7:AK$96,0)),"")</f>
        <v/>
      </c>
      <c r="DD17" s="109">
        <f>'06'!$J100</f>
        <v>3</v>
      </c>
      <c r="DE17" s="106" t="s">
        <v>32</v>
      </c>
      <c r="DF17" s="112" t="str">
        <v/>
      </c>
      <c r="DG17" s="113" t="str">
        <f ca="1"/>
        <v/>
      </c>
      <c r="DH17" s="113" t="str">
        <f ca="1"/>
        <v/>
      </c>
      <c r="DI17" s="114" t="str">
        <f ca="1"/>
        <v/>
      </c>
      <c r="DJ17" s="107" t="str">
        <f ca="1"/>
        <v/>
      </c>
      <c r="DK17" s="107" t="str">
        <f ca="1"/>
        <v/>
      </c>
      <c r="DL17" s="107" t="str">
        <f ca="1"/>
        <v/>
      </c>
      <c r="DM17" s="107" t="str">
        <f ca="1"/>
        <v/>
      </c>
      <c r="DN17" s="107" t="str">
        <f ca="1"/>
        <v/>
      </c>
      <c r="DO17" s="107" t="str">
        <f ca="1"/>
        <v/>
      </c>
      <c r="DP17" s="107" t="str">
        <f ca="1"/>
        <v/>
      </c>
      <c r="DQ17" s="107" t="str">
        <f ca="1"/>
        <v/>
      </c>
      <c r="DR17" s="107" t="str">
        <f ca="1"/>
        <v/>
      </c>
      <c r="DS17" s="107" t="str">
        <f ca="1"/>
        <v/>
      </c>
      <c r="DT17" s="107" t="str">
        <f ca="1"/>
        <v/>
      </c>
      <c r="DU17" s="107" t="str">
        <f ca="1"/>
        <v/>
      </c>
      <c r="DV17" s="107" t="str">
        <f ca="1"/>
        <v/>
      </c>
      <c r="DW17" s="107" t="str">
        <f ca="1"/>
        <v/>
      </c>
      <c r="DX17" s="107">
        <v>0</v>
      </c>
      <c r="DY17" s="107">
        <v>0</v>
      </c>
      <c r="DZ17" s="107" t="s">
        <v>25</v>
      </c>
      <c r="EA17" s="102"/>
    </row>
    <row r="18" spans="1:131" ht="15" customHeight="1" x14ac:dyDescent="0.15">
      <c r="A18" s="57" t="s">
        <v>127</v>
      </c>
      <c r="B18" s="58">
        <v>2</v>
      </c>
      <c r="C18" s="47" t="s">
        <v>157</v>
      </c>
      <c r="D18" s="47" t="s">
        <v>157</v>
      </c>
      <c r="E18" s="47" t="s">
        <v>157</v>
      </c>
      <c r="F18" s="47" t="s">
        <v>157</v>
      </c>
      <c r="G18" s="48" t="s">
        <v>157</v>
      </c>
      <c r="H18" s="47" t="s">
        <v>157</v>
      </c>
      <c r="I18" s="47" t="s">
        <v>157</v>
      </c>
      <c r="J18" s="47" t="s">
        <v>157</v>
      </c>
      <c r="K18" s="47"/>
      <c r="L18" s="48"/>
      <c r="M18" s="47" t="s">
        <v>157</v>
      </c>
      <c r="N18" s="47" t="s">
        <v>157</v>
      </c>
      <c r="O18" s="47" t="s">
        <v>157</v>
      </c>
      <c r="P18" s="47"/>
      <c r="Q18" s="48" t="s">
        <v>157</v>
      </c>
      <c r="R18" s="47" t="s">
        <v>157</v>
      </c>
      <c r="S18" s="47" t="s">
        <v>157</v>
      </c>
      <c r="T18" s="47" t="s">
        <v>157</v>
      </c>
      <c r="U18" s="47"/>
      <c r="V18" s="48"/>
      <c r="W18" s="47" t="s">
        <v>157</v>
      </c>
      <c r="X18" s="47" t="s">
        <v>157</v>
      </c>
      <c r="Y18" s="47" t="s">
        <v>157</v>
      </c>
      <c r="Z18" s="47"/>
      <c r="AA18" s="48" t="s">
        <v>157</v>
      </c>
      <c r="AB18" s="47" t="s">
        <v>157</v>
      </c>
      <c r="AC18" s="47" t="s">
        <v>157</v>
      </c>
      <c r="AD18" s="47" t="s">
        <v>157</v>
      </c>
      <c r="AE18" s="47"/>
      <c r="AF18" s="48" t="s">
        <v>157</v>
      </c>
      <c r="AG18" s="47" t="s">
        <v>157</v>
      </c>
      <c r="AH18" s="47" t="s">
        <v>157</v>
      </c>
      <c r="AI18" s="47" t="s">
        <v>157</v>
      </c>
      <c r="AJ18" s="47" t="s">
        <v>157</v>
      </c>
      <c r="AK18" s="48" t="s">
        <v>157</v>
      </c>
      <c r="AL18" s="32"/>
      <c r="AM18" s="33">
        <f t="shared" si="92"/>
        <v>7</v>
      </c>
      <c r="AN18" s="34">
        <f t="shared" si="92"/>
        <v>7</v>
      </c>
      <c r="AO18" s="35">
        <f t="shared" si="1"/>
        <v>7</v>
      </c>
      <c r="AP18" s="35">
        <f t="shared" si="1"/>
        <v>2</v>
      </c>
      <c r="AQ18" s="34">
        <f t="shared" si="93"/>
        <v>5</v>
      </c>
      <c r="AR18" s="217">
        <f t="shared" si="3"/>
        <v>28</v>
      </c>
      <c r="AS18" s="32"/>
      <c r="AT18" s="50">
        <f t="shared" si="94"/>
        <v>0</v>
      </c>
      <c r="AU18" s="51">
        <f t="shared" si="33"/>
        <v>0</v>
      </c>
      <c r="AV18" s="52">
        <f t="shared" si="34"/>
        <v>0</v>
      </c>
      <c r="AW18" s="53">
        <f t="shared" si="72"/>
        <v>0</v>
      </c>
      <c r="AX18" s="51">
        <f t="shared" si="73"/>
        <v>0</v>
      </c>
      <c r="AY18" s="40">
        <f t="shared" si="35"/>
        <v>0</v>
      </c>
      <c r="AZ18" s="41">
        <f t="shared" si="10"/>
        <v>0</v>
      </c>
      <c r="BB18" s="219">
        <f t="shared" si="20"/>
        <v>0</v>
      </c>
      <c r="BC18" s="292">
        <f>IFERROR(VLOOKUP($A18,'Stats  1'!$A$4:$D$62,2,FALSE),0)</f>
        <v>20</v>
      </c>
      <c r="BD18" s="219">
        <f t="shared" si="21"/>
        <v>0</v>
      </c>
      <c r="BE18" s="295">
        <f>IFERROR(VLOOKUP($A18,'Stats  1'!$A$4:$D$62,3,FALSE),0)</f>
        <v>1</v>
      </c>
      <c r="BF18" s="219">
        <f t="shared" si="22"/>
        <v>0</v>
      </c>
      <c r="BG18" s="296">
        <f>IFERROR(VLOOKUP($A18,'Stats  1'!$A$4:$D$62,4,FALSE),0)</f>
        <v>0</v>
      </c>
      <c r="BI18" s="33">
        <f t="shared" si="11"/>
        <v>0</v>
      </c>
      <c r="BJ18" s="54">
        <f t="shared" si="12"/>
        <v>0</v>
      </c>
      <c r="BK18" s="55">
        <f t="shared" si="13"/>
        <v>0</v>
      </c>
      <c r="BL18" s="49">
        <f t="shared" si="14"/>
        <v>0</v>
      </c>
      <c r="BM18" s="46">
        <f t="shared" si="15"/>
        <v>0</v>
      </c>
      <c r="BR18" s="15"/>
      <c r="BT18" s="191" t="str">
        <f>IFERROR(INDEX($A$7:$A$96,MATCH("A9",C$7:C$96,0)),"")</f>
        <v/>
      </c>
      <c r="BU18" s="120" t="str">
        <f>IFERROR(INDEX($A$7:$A$96,MATCH("A9",D$7:D$96,0)),"")</f>
        <v/>
      </c>
      <c r="BV18" s="120" t="str">
        <f>IFERROR(INDEX($A$7:$A$96,MATCH("A8",E$7:E$96,0)),"")</f>
        <v/>
      </c>
      <c r="BW18" s="120" t="str">
        <f>IFERROR(INDEX($A$7:$A$96,MATCH("A6",F$7:F$96,0)),"")</f>
        <v/>
      </c>
      <c r="BX18" s="197" t="str">
        <f>IFERROR(INDEX($A$7:$A$96,MATCH("A11",G$7:G$96,0)),"")</f>
        <v/>
      </c>
      <c r="BY18" s="191" t="str">
        <f>IFERROR(INDEX($A$7:$A$96,MATCH("A9",H$7:H$96,0)),"")</f>
        <v/>
      </c>
      <c r="BZ18" s="120" t="str">
        <f>IFERROR(INDEX($A$7:$A$96,MATCH("A9",I$7:I$96,0)),"")</f>
        <v/>
      </c>
      <c r="CA18" s="120" t="str">
        <f t="shared" ref="CA18" si="203">IFERROR(INDEX($A$7:$A$96,MATCH("A8",J$7:J$96,0)),"")</f>
        <v/>
      </c>
      <c r="CB18" s="120" t="str">
        <f t="shared" ref="CB18" si="204">IFERROR(INDEX($A$7:$A$96,MATCH("A6",K$7:K$96,0)),"")</f>
        <v/>
      </c>
      <c r="CC18" s="197" t="str">
        <f t="shared" ref="CC18" si="205">IFERROR(INDEX($A$7:$A$96,MATCH("A11",L$7:L$96,0)),"")</f>
        <v/>
      </c>
      <c r="CD18" s="191" t="str">
        <f>IFERROR(INDEX($A$7:$A$96,MATCH("A9",M$7:M$96,0)),"")</f>
        <v/>
      </c>
      <c r="CE18" s="120" t="str">
        <f>IFERROR(INDEX($A$7:$A$96,MATCH("A9",N$7:N$96,0)),"")</f>
        <v/>
      </c>
      <c r="CF18" s="120" t="str">
        <f t="shared" ref="CF18" si="206">IFERROR(INDEX($A$7:$A$96,MATCH("A8",O$7:O$96,0)),"")</f>
        <v/>
      </c>
      <c r="CG18" s="120" t="str">
        <f t="shared" ref="CG18" si="207">IFERROR(INDEX($A$7:$A$96,MATCH("A6",P$7:P$96,0)),"")</f>
        <v/>
      </c>
      <c r="CH18" s="197" t="str">
        <f t="shared" ref="CH18" si="208">IFERROR(INDEX($A$7:$A$96,MATCH("A11",Q$7:Q$96,0)),"")</f>
        <v/>
      </c>
      <c r="CI18" s="191" t="str">
        <f>IFERROR(INDEX($A$7:$A$96,MATCH("A9",R$7:R$96,0)),"")</f>
        <v/>
      </c>
      <c r="CJ18" s="120" t="str">
        <f>IFERROR(INDEX($A$7:$A$96,MATCH("A9",S$7:S$96,0)),"")</f>
        <v/>
      </c>
      <c r="CK18" s="120" t="str">
        <f t="shared" ref="CK18" si="209">IFERROR(INDEX($A$7:$A$96,MATCH("A8",T$7:T$96,0)),"")</f>
        <v/>
      </c>
      <c r="CL18" s="120" t="str">
        <f t="shared" ref="CL18" si="210">IFERROR(INDEX($A$7:$A$96,MATCH("A6",U$7:U$96,0)),"")</f>
        <v/>
      </c>
      <c r="CM18" s="197" t="str">
        <f t="shared" ref="CM18" si="211">IFERROR(INDEX($A$7:$A$96,MATCH("A11",V$7:V$96,0)),"")</f>
        <v/>
      </c>
      <c r="CN18" s="191" t="str">
        <f>IFERROR(INDEX($A$7:$A$96,MATCH("A9",W$7:W$96,0)),"")</f>
        <v/>
      </c>
      <c r="CO18" s="120" t="str">
        <f>IFERROR(INDEX($A$7:$A$96,MATCH("A9",X$7:X$96,0)),"")</f>
        <v/>
      </c>
      <c r="CP18" s="120" t="str">
        <f t="shared" ref="CP18" si="212">IFERROR(INDEX($A$7:$A$96,MATCH("A8",Y$7:Y$96,0)),"")</f>
        <v/>
      </c>
      <c r="CQ18" s="120" t="str">
        <f t="shared" ref="CQ18" si="213">IFERROR(INDEX($A$7:$A$96,MATCH("A6",Z$7:Z$96,0)),"")</f>
        <v/>
      </c>
      <c r="CR18" s="143" t="str">
        <f t="shared" ref="CR18" si="214">IFERROR(INDEX($A$7:$A$96,MATCH("A11",AA$7:AA$96,0)),"")</f>
        <v/>
      </c>
      <c r="CS18" s="191" t="str">
        <f t="shared" ref="CS18" si="215">IFERROR(INDEX($A$7:$A$96,MATCH("A11",AB$7:AB$96,0)),"")</f>
        <v/>
      </c>
      <c r="CT18" s="143" t="str">
        <f t="shared" ref="CT18" si="216">IFERROR(INDEX($A$7:$A$96,MATCH("A11",AC$7:AC$96,0)),"")</f>
        <v/>
      </c>
      <c r="CU18" s="120" t="str">
        <f>IFERROR(INDEX($A$7:$A$96,MATCH(8,AD$7:AD$96,0)),"")</f>
        <v/>
      </c>
      <c r="CV18" s="120" t="str">
        <f>IFERROR(INDEX($A$7:$A$96,MATCH(6,AE$7:AE$96,0)),"")</f>
        <v/>
      </c>
      <c r="CW18" s="197" t="str">
        <f t="shared" ref="CW18" si="217">IFERROR(INDEX($A$7:$A$96,MATCH("A11",AF$7:AF$96,0)),"")</f>
        <v/>
      </c>
      <c r="CX18" s="191" t="str">
        <f t="shared" ref="CX18" si="218">IFERROR(INDEX($A$7:$A$96,MATCH("A11",AG$7:AG$96,0)),"")</f>
        <v/>
      </c>
      <c r="CY18" s="143" t="str">
        <f t="shared" ref="CY18" si="219">IFERROR(INDEX($A$7:$A$96,MATCH("A11",AH$7:AH$96,0)),"")</f>
        <v/>
      </c>
      <c r="CZ18" s="120" t="str">
        <f>IFERROR(INDEX($A$7:$A$96,MATCH(8,AI$7:AI$96,0)),"")</f>
        <v/>
      </c>
      <c r="DA18" s="120" t="str">
        <f>IFERROR(INDEX($A$7:$A$96,MATCH(6,AJ$7:AJ$96,0)),"")</f>
        <v/>
      </c>
      <c r="DB18" s="120" t="str">
        <f t="shared" ref="DB18" si="220">IFERROR(INDEX($A$7:$A$96,MATCH("A11",AK$7:AK$96,0)),"")</f>
        <v/>
      </c>
      <c r="DD18" s="109">
        <f>'06'!$K100</f>
        <v>5</v>
      </c>
      <c r="DE18" s="106" t="s">
        <v>33</v>
      </c>
      <c r="DF18" s="115" t="str">
        <v/>
      </c>
      <c r="DG18" s="116" t="str">
        <v/>
      </c>
      <c r="DH18" s="116" t="str">
        <v/>
      </c>
      <c r="DI18" s="113" t="str">
        <f ca="1"/>
        <v/>
      </c>
      <c r="DJ18" s="113" t="str">
        <f ca="1"/>
        <v/>
      </c>
      <c r="DK18" s="107" t="str">
        <f ca="1"/>
        <v/>
      </c>
      <c r="DL18" s="107" t="str">
        <f ca="1"/>
        <v/>
      </c>
      <c r="DM18" s="107" t="str">
        <f ca="1"/>
        <v/>
      </c>
      <c r="DN18" s="107" t="str">
        <f ca="1"/>
        <v/>
      </c>
      <c r="DO18" s="107" t="str">
        <f ca="1"/>
        <v/>
      </c>
      <c r="DP18" s="107" t="str">
        <f ca="1"/>
        <v/>
      </c>
      <c r="DQ18" s="107" t="str">
        <f ca="1"/>
        <v/>
      </c>
      <c r="DR18" s="107" t="str">
        <f ca="1"/>
        <v/>
      </c>
      <c r="DS18" s="107" t="str">
        <f ca="1"/>
        <v/>
      </c>
      <c r="DT18" s="107" t="str">
        <f ca="1"/>
        <v/>
      </c>
      <c r="DU18" s="107" t="str">
        <f ca="1"/>
        <v/>
      </c>
      <c r="DV18" s="107" t="str">
        <f ca="1"/>
        <v/>
      </c>
      <c r="DW18" s="107" t="str">
        <f ca="1"/>
        <v/>
      </c>
      <c r="DX18" s="107">
        <v>0</v>
      </c>
      <c r="DY18" s="107">
        <v>0</v>
      </c>
      <c r="DZ18" s="107" t="s">
        <v>25</v>
      </c>
      <c r="EA18" s="102"/>
    </row>
    <row r="19" spans="1:131" ht="15" customHeight="1" thickBot="1" x14ac:dyDescent="0.2">
      <c r="A19" s="57" t="s">
        <v>112</v>
      </c>
      <c r="B19" s="58">
        <v>1</v>
      </c>
      <c r="C19" s="47"/>
      <c r="D19" s="47"/>
      <c r="E19" s="47"/>
      <c r="F19" s="47"/>
      <c r="G19" s="48"/>
      <c r="H19" s="47"/>
      <c r="I19" s="47"/>
      <c r="J19" s="47"/>
      <c r="K19" s="47"/>
      <c r="L19" s="48"/>
      <c r="M19" s="47"/>
      <c r="N19" s="47"/>
      <c r="O19" s="47"/>
      <c r="P19" s="47"/>
      <c r="Q19" s="48"/>
      <c r="R19" s="47"/>
      <c r="S19" s="47"/>
      <c r="T19" s="47"/>
      <c r="U19" s="47"/>
      <c r="V19" s="48"/>
      <c r="W19" s="47"/>
      <c r="X19" s="47"/>
      <c r="Y19" s="47"/>
      <c r="Z19" s="47"/>
      <c r="AA19" s="48"/>
      <c r="AB19" s="47"/>
      <c r="AC19" s="47"/>
      <c r="AD19" s="47" t="s">
        <v>157</v>
      </c>
      <c r="AE19" s="47"/>
      <c r="AF19" s="48"/>
      <c r="AG19" s="47"/>
      <c r="AH19" s="47"/>
      <c r="AI19" s="47" t="s">
        <v>157</v>
      </c>
      <c r="AJ19" s="47"/>
      <c r="AK19" s="48"/>
      <c r="AL19" s="32"/>
      <c r="AM19" s="33">
        <f t="shared" si="92"/>
        <v>0</v>
      </c>
      <c r="AN19" s="34">
        <f t="shared" si="92"/>
        <v>0</v>
      </c>
      <c r="AO19" s="35">
        <f t="shared" si="1"/>
        <v>2</v>
      </c>
      <c r="AP19" s="35">
        <f t="shared" si="1"/>
        <v>0</v>
      </c>
      <c r="AQ19" s="34">
        <f t="shared" si="93"/>
        <v>0</v>
      </c>
      <c r="AR19" s="217">
        <f t="shared" si="3"/>
        <v>2</v>
      </c>
      <c r="AS19" s="32"/>
      <c r="AT19" s="50">
        <f t="shared" si="94"/>
        <v>0</v>
      </c>
      <c r="AU19" s="51">
        <f t="shared" si="33"/>
        <v>0</v>
      </c>
      <c r="AV19" s="52">
        <f t="shared" si="34"/>
        <v>0</v>
      </c>
      <c r="AW19" s="53">
        <f t="shared" si="72"/>
        <v>0</v>
      </c>
      <c r="AX19" s="51">
        <f t="shared" si="73"/>
        <v>0</v>
      </c>
      <c r="AY19" s="40">
        <f t="shared" si="35"/>
        <v>0</v>
      </c>
      <c r="AZ19" s="41">
        <f t="shared" si="10"/>
        <v>0</v>
      </c>
      <c r="BA19" s="59"/>
      <c r="BB19" s="219">
        <f t="shared" si="20"/>
        <v>0</v>
      </c>
      <c r="BC19" s="292">
        <f>IFERROR(VLOOKUP($A19,'Stats  1'!$A$4:$D$62,2,FALSE),0)</f>
        <v>3</v>
      </c>
      <c r="BD19" s="219">
        <f t="shared" si="21"/>
        <v>0</v>
      </c>
      <c r="BE19" s="295">
        <f>IFERROR(VLOOKUP($A19,'Stats  1'!$A$4:$D$62,3,FALSE),0)</f>
        <v>1</v>
      </c>
      <c r="BF19" s="219">
        <f t="shared" si="22"/>
        <v>0</v>
      </c>
      <c r="BG19" s="296">
        <f>IFERROR(VLOOKUP($A19,'Stats  1'!$A$4:$D$62,4,FALSE),0)</f>
        <v>0</v>
      </c>
      <c r="BH19" s="59"/>
      <c r="BI19" s="33">
        <f t="shared" si="11"/>
        <v>0</v>
      </c>
      <c r="BJ19" s="54">
        <f t="shared" si="12"/>
        <v>0</v>
      </c>
      <c r="BK19" s="55">
        <f t="shared" si="13"/>
        <v>0</v>
      </c>
      <c r="BL19" s="49">
        <f t="shared" si="14"/>
        <v>0</v>
      </c>
      <c r="BM19" s="46">
        <f t="shared" si="15"/>
        <v>0</v>
      </c>
      <c r="BN19" s="59"/>
      <c r="BO19" s="59"/>
      <c r="BP19" s="59"/>
      <c r="BR19" s="15"/>
      <c r="BT19" s="191" t="str">
        <f>IFERROR(INDEX($A$7:$A$96,MATCH("A10",C$7:C$96,0)),"")</f>
        <v/>
      </c>
      <c r="BU19" s="120" t="str">
        <f>IFERROR(INDEX($A$7:$A$96,MATCH("A10",D$7:D$96,0)),"")</f>
        <v/>
      </c>
      <c r="BV19" s="120" t="str">
        <f>IFERROR(INDEX($A$7:$A$96,MATCH("A9",E$7:E$96,0)),"")</f>
        <v/>
      </c>
      <c r="BW19" s="120" t="str">
        <f>IFERROR(INDEX($A$7:$A$96,MATCH("A7",F$7:F$96,0)),"")</f>
        <v/>
      </c>
      <c r="BX19" s="198" t="str">
        <f>IFERROR(INDEX($A$7:$A$96,MATCH("A12",G$7:G$96,0)),"")</f>
        <v/>
      </c>
      <c r="BY19" s="191" t="str">
        <f>IFERROR(INDEX($A$7:$A$96,MATCH("A10",H$7:H$96,0)),"")</f>
        <v/>
      </c>
      <c r="BZ19" s="120" t="str">
        <f>IFERROR(INDEX($A$7:$A$96,MATCH("A10",I$7:I$96,0)),"")</f>
        <v/>
      </c>
      <c r="CA19" s="120" t="str">
        <f t="shared" ref="CA19" si="221">IFERROR(INDEX($A$7:$A$96,MATCH("A9",J$7:J$96,0)),"")</f>
        <v/>
      </c>
      <c r="CB19" s="120" t="str">
        <f t="shared" ref="CB19" si="222">IFERROR(INDEX($A$7:$A$96,MATCH("A7",K$7:K$96,0)),"")</f>
        <v/>
      </c>
      <c r="CC19" s="198" t="str">
        <f t="shared" ref="CC19" si="223">IFERROR(INDEX($A$7:$A$96,MATCH("A12",L$7:L$96,0)),"")</f>
        <v/>
      </c>
      <c r="CD19" s="191" t="str">
        <f>IFERROR(INDEX($A$7:$A$96,MATCH("A10",M$7:M$96,0)),"")</f>
        <v/>
      </c>
      <c r="CE19" s="120" t="str">
        <f>IFERROR(INDEX($A$7:$A$96,MATCH("A10",N$7:N$96,0)),"")</f>
        <v/>
      </c>
      <c r="CF19" s="120" t="str">
        <f t="shared" ref="CF19" si="224">IFERROR(INDEX($A$7:$A$96,MATCH("A9",O$7:O$96,0)),"")</f>
        <v/>
      </c>
      <c r="CG19" s="120" t="str">
        <f t="shared" ref="CG19" si="225">IFERROR(INDEX($A$7:$A$96,MATCH("A7",P$7:P$96,0)),"")</f>
        <v/>
      </c>
      <c r="CH19" s="198" t="str">
        <f t="shared" ref="CH19" si="226">IFERROR(INDEX($A$7:$A$96,MATCH("A12",Q$7:Q$96,0)),"")</f>
        <v/>
      </c>
      <c r="CI19" s="191" t="str">
        <f>IFERROR(INDEX($A$7:$A$96,MATCH("A10",R$7:R$96,0)),"")</f>
        <v/>
      </c>
      <c r="CJ19" s="120" t="str">
        <f>IFERROR(INDEX($A$7:$A$96,MATCH("A10",S$7:S$96,0)),"")</f>
        <v/>
      </c>
      <c r="CK19" s="120" t="str">
        <f t="shared" ref="CK19" si="227">IFERROR(INDEX($A$7:$A$96,MATCH("A9",T$7:T$96,0)),"")</f>
        <v/>
      </c>
      <c r="CL19" s="120" t="str">
        <f t="shared" ref="CL19" si="228">IFERROR(INDEX($A$7:$A$96,MATCH("A7",U$7:U$96,0)),"")</f>
        <v/>
      </c>
      <c r="CM19" s="198" t="str">
        <f t="shared" ref="CM19" si="229">IFERROR(INDEX($A$7:$A$96,MATCH("A12",V$7:V$96,0)),"")</f>
        <v/>
      </c>
      <c r="CN19" s="191" t="str">
        <f>IFERROR(INDEX($A$7:$A$96,MATCH("A10",W$7:W$96,0)),"")</f>
        <v/>
      </c>
      <c r="CO19" s="120" t="str">
        <f>IFERROR(INDEX($A$7:$A$96,MATCH("A10",X$7:X$96,0)),"")</f>
        <v/>
      </c>
      <c r="CP19" s="120" t="str">
        <f t="shared" ref="CP19" si="230">IFERROR(INDEX($A$7:$A$96,MATCH("A9",Y$7:Y$96,0)),"")</f>
        <v/>
      </c>
      <c r="CQ19" s="120" t="str">
        <f t="shared" ref="CQ19" si="231">IFERROR(INDEX($A$7:$A$96,MATCH("A7",Z$7:Z$96,0)),"")</f>
        <v/>
      </c>
      <c r="CR19" s="144" t="str">
        <f t="shared" ref="CR19" si="232">IFERROR(INDEX($A$7:$A$96,MATCH("A12",AA$7:AA$96,0)),"")</f>
        <v/>
      </c>
      <c r="CS19" s="192" t="str">
        <f t="shared" ref="CS19" si="233">IFERROR(INDEX($A$7:$A$96,MATCH("A12",AB$7:AB$96,0)),"")</f>
        <v/>
      </c>
      <c r="CT19" s="144" t="str">
        <f t="shared" ref="CT19" si="234">IFERROR(INDEX($A$7:$A$96,MATCH("A12",AC$7:AC$96,0)),"")</f>
        <v/>
      </c>
      <c r="CU19" s="120" t="str">
        <f>IFERROR(INDEX($A$7:$A$96,MATCH(9,AD$7:AD$96,0)),"")</f>
        <v/>
      </c>
      <c r="CV19" s="120" t="str">
        <f>IFERROR(INDEX($A$7:$A$96,MATCH(7,AE$7:AE$96,0)),"")</f>
        <v/>
      </c>
      <c r="CW19" s="198" t="str">
        <f t="shared" ref="CW19" si="235">IFERROR(INDEX($A$7:$A$96,MATCH("A12",AF$7:AF$96,0)),"")</f>
        <v/>
      </c>
      <c r="CX19" s="192" t="str">
        <f t="shared" ref="CX19" si="236">IFERROR(INDEX($A$7:$A$96,MATCH("A12",AG$7:AG$96,0)),"")</f>
        <v/>
      </c>
      <c r="CY19" s="144" t="str">
        <f t="shared" ref="CY19" si="237">IFERROR(INDEX($A$7:$A$96,MATCH("A12",AH$7:AH$96,0)),"")</f>
        <v/>
      </c>
      <c r="CZ19" s="120" t="str">
        <f>IFERROR(INDEX($A$7:$A$96,MATCH(9,AI$7:AI$96,0)),"")</f>
        <v/>
      </c>
      <c r="DA19" s="120" t="str">
        <f>IFERROR(INDEX($A$7:$A$96,MATCH(7,AJ$7:AJ$96,0)),"")</f>
        <v/>
      </c>
      <c r="DB19" s="132" t="str">
        <f t="shared" ref="DB19" si="238">IFERROR(INDEX($A$7:$A$96,MATCH("A12",AK$7:AK$96,0)),"")</f>
        <v/>
      </c>
      <c r="DD19" s="109"/>
      <c r="DE19" s="106" t="s">
        <v>34</v>
      </c>
      <c r="DF19" s="107" t="str">
        <v/>
      </c>
      <c r="DG19" s="107" t="str">
        <v/>
      </c>
      <c r="DH19" s="107" t="str">
        <v/>
      </c>
      <c r="DI19" s="107" t="str">
        <v/>
      </c>
      <c r="DJ19" s="107" t="str">
        <v/>
      </c>
      <c r="DK19" s="107" t="str">
        <v/>
      </c>
      <c r="DL19" s="107" t="str">
        <v/>
      </c>
      <c r="DM19" s="107" t="str">
        <v/>
      </c>
      <c r="DN19" s="107" t="str">
        <v/>
      </c>
      <c r="DO19" s="107" t="str">
        <v/>
      </c>
      <c r="DP19" s="107" t="str">
        <v/>
      </c>
      <c r="DQ19" s="107" t="str">
        <v/>
      </c>
      <c r="DR19" s="107" t="str">
        <v/>
      </c>
      <c r="DS19" s="107">
        <v>0</v>
      </c>
      <c r="DT19" s="107">
        <v>0</v>
      </c>
      <c r="DU19" s="107">
        <v>0</v>
      </c>
      <c r="DV19" s="107">
        <v>0</v>
      </c>
      <c r="DW19" s="107">
        <v>0</v>
      </c>
      <c r="DX19" s="107">
        <v>0</v>
      </c>
      <c r="DY19" s="107">
        <v>0</v>
      </c>
      <c r="DZ19" s="107" t="s">
        <v>25</v>
      </c>
      <c r="EA19" s="102"/>
    </row>
    <row r="20" spans="1:131" ht="15" customHeight="1" x14ac:dyDescent="0.15">
      <c r="A20" s="28" t="s">
        <v>97</v>
      </c>
      <c r="B20" s="29">
        <v>1</v>
      </c>
      <c r="C20" s="47"/>
      <c r="D20" s="47"/>
      <c r="E20" s="47"/>
      <c r="F20" s="47"/>
      <c r="G20" s="48"/>
      <c r="H20" s="47"/>
      <c r="I20" s="47"/>
      <c r="J20" s="47"/>
      <c r="K20" s="47"/>
      <c r="L20" s="48"/>
      <c r="M20" s="47"/>
      <c r="N20" s="47"/>
      <c r="O20" s="47"/>
      <c r="P20" s="47" t="s">
        <v>157</v>
      </c>
      <c r="Q20" s="48"/>
      <c r="R20" s="47"/>
      <c r="S20" s="47"/>
      <c r="T20" s="47"/>
      <c r="U20" s="47"/>
      <c r="V20" s="48"/>
      <c r="W20" s="47"/>
      <c r="X20" s="47"/>
      <c r="Y20" s="47" t="s">
        <v>158</v>
      </c>
      <c r="Z20" s="47"/>
      <c r="AA20" s="48"/>
      <c r="AB20" s="47"/>
      <c r="AC20" s="47"/>
      <c r="AD20" s="47"/>
      <c r="AE20" s="47"/>
      <c r="AF20" s="48"/>
      <c r="AG20" s="47"/>
      <c r="AH20" s="47"/>
      <c r="AI20" s="47"/>
      <c r="AJ20" s="47"/>
      <c r="AK20" s="48"/>
      <c r="AL20" s="32"/>
      <c r="AM20" s="33">
        <f t="shared" si="92"/>
        <v>0</v>
      </c>
      <c r="AN20" s="34">
        <f t="shared" si="92"/>
        <v>0</v>
      </c>
      <c r="AO20" s="35">
        <f t="shared" si="1"/>
        <v>0</v>
      </c>
      <c r="AP20" s="35">
        <f t="shared" si="1"/>
        <v>1</v>
      </c>
      <c r="AQ20" s="34">
        <f t="shared" si="93"/>
        <v>0</v>
      </c>
      <c r="AR20" s="217">
        <f t="shared" si="3"/>
        <v>1</v>
      </c>
      <c r="AS20" s="32"/>
      <c r="AT20" s="50">
        <f t="shared" si="94"/>
        <v>0</v>
      </c>
      <c r="AU20" s="51">
        <f t="shared" si="33"/>
        <v>0</v>
      </c>
      <c r="AV20" s="52">
        <f t="shared" si="34"/>
        <v>0</v>
      </c>
      <c r="AW20" s="53">
        <f t="shared" si="72"/>
        <v>0</v>
      </c>
      <c r="AX20" s="51">
        <f t="shared" si="73"/>
        <v>0</v>
      </c>
      <c r="AY20" s="40">
        <f t="shared" si="35"/>
        <v>0</v>
      </c>
      <c r="AZ20" s="41">
        <f t="shared" si="10"/>
        <v>0</v>
      </c>
      <c r="BB20" s="219">
        <f t="shared" si="20"/>
        <v>0</v>
      </c>
      <c r="BC20" s="292">
        <f>IFERROR(VLOOKUP($A20,'Stats  1'!$A$4:$D$62,2,FALSE),0)</f>
        <v>1</v>
      </c>
      <c r="BD20" s="219">
        <f t="shared" si="21"/>
        <v>0</v>
      </c>
      <c r="BE20" s="295">
        <f>IFERROR(VLOOKUP($A20,'Stats  1'!$A$4:$D$62,3,FALSE),0)</f>
        <v>1</v>
      </c>
      <c r="BF20" s="219">
        <f t="shared" si="22"/>
        <v>0</v>
      </c>
      <c r="BG20" s="296">
        <f>IFERROR(VLOOKUP($A20,'Stats  1'!$A$4:$D$62,4,FALSE),0)</f>
        <v>0</v>
      </c>
      <c r="BI20" s="33">
        <f t="shared" si="11"/>
        <v>0</v>
      </c>
      <c r="BJ20" s="54">
        <f t="shared" si="12"/>
        <v>0</v>
      </c>
      <c r="BK20" s="55">
        <f t="shared" si="13"/>
        <v>0</v>
      </c>
      <c r="BL20" s="49">
        <f t="shared" si="14"/>
        <v>0</v>
      </c>
      <c r="BM20" s="46">
        <f t="shared" si="15"/>
        <v>0</v>
      </c>
      <c r="BR20" s="15"/>
      <c r="BT20" s="191" t="str">
        <f>IFERROR(INDEX($A$7:$A$96,MATCH("A11",C$7:C$96,0)),"")</f>
        <v/>
      </c>
      <c r="BU20" s="120" t="str">
        <f>IFERROR(INDEX($A$7:$A$96,MATCH("A11",D$7:D$96,0)),"")</f>
        <v/>
      </c>
      <c r="BV20" s="120" t="str">
        <f>IFERROR(INDEX($A$7:$A$96,MATCH("A10",E$7:E$96,0)),"")</f>
        <v/>
      </c>
      <c r="BW20" s="120" t="str">
        <f>IFERROR(INDEX($A$7:$A$96,MATCH("A8",F$7:F$96,0)),"")</f>
        <v/>
      </c>
      <c r="BX20" s="202"/>
      <c r="BY20" s="191" t="str">
        <f>IFERROR(INDEX($A$7:$A$96,MATCH("A11",H$7:H$96,0)),"")</f>
        <v/>
      </c>
      <c r="BZ20" s="120" t="str">
        <f>IFERROR(INDEX($A$7:$A$96,MATCH("A11",I$7:I$96,0)),"")</f>
        <v/>
      </c>
      <c r="CA20" s="120" t="str">
        <f t="shared" ref="CA20" si="239">IFERROR(INDEX($A$7:$A$96,MATCH("A10",J$7:J$96,0)),"")</f>
        <v/>
      </c>
      <c r="CB20" s="120" t="str">
        <f t="shared" ref="CB20" si="240">IFERROR(INDEX($A$7:$A$96,MATCH("A8",K$7:K$96,0)),"")</f>
        <v/>
      </c>
      <c r="CC20" s="202"/>
      <c r="CD20" s="191" t="str">
        <f>IFERROR(INDEX($A$7:$A$96,MATCH("A11",M$7:M$96,0)),"")</f>
        <v/>
      </c>
      <c r="CE20" s="120" t="str">
        <f>IFERROR(INDEX($A$7:$A$96,MATCH("A11",N$7:N$96,0)),"")</f>
        <v/>
      </c>
      <c r="CF20" s="120" t="str">
        <f t="shared" ref="CF20" si="241">IFERROR(INDEX($A$7:$A$96,MATCH("A10",O$7:O$96,0)),"")</f>
        <v/>
      </c>
      <c r="CG20" s="120" t="str">
        <f t="shared" ref="CG20" si="242">IFERROR(INDEX($A$7:$A$96,MATCH("A8",P$7:P$96,0)),"")</f>
        <v/>
      </c>
      <c r="CH20" s="202"/>
      <c r="CI20" s="191" t="str">
        <f>IFERROR(INDEX($A$7:$A$96,MATCH("A11",R$7:R$96,0)),"")</f>
        <v/>
      </c>
      <c r="CJ20" s="120" t="str">
        <f>IFERROR(INDEX($A$7:$A$96,MATCH("A11",S$7:S$96,0)),"")</f>
        <v/>
      </c>
      <c r="CK20" s="120" t="str">
        <f t="shared" ref="CK20" si="243">IFERROR(INDEX($A$7:$A$96,MATCH("A10",T$7:T$96,0)),"")</f>
        <v/>
      </c>
      <c r="CL20" s="120" t="str">
        <f t="shared" ref="CL20" si="244">IFERROR(INDEX($A$7:$A$96,MATCH("A8",U$7:U$96,0)),"")</f>
        <v/>
      </c>
      <c r="CM20" s="202"/>
      <c r="CN20" s="191" t="str">
        <f>IFERROR(INDEX($A$7:$A$96,MATCH("A11",W$7:W$96,0)),"")</f>
        <v/>
      </c>
      <c r="CO20" s="120" t="str">
        <f>IFERROR(INDEX($A$7:$A$96,MATCH("A11",X$7:X$96,0)),"")</f>
        <v/>
      </c>
      <c r="CP20" s="120" t="str">
        <f t="shared" ref="CP20" si="245">IFERROR(INDEX($A$7:$A$96,MATCH("A10",Y$7:Y$96,0)),"")</f>
        <v/>
      </c>
      <c r="CQ20" s="120" t="str">
        <f t="shared" ref="CQ20" si="246">IFERROR(INDEX($A$7:$A$96,MATCH("A8",Z$7:Z$96,0)),"")</f>
        <v/>
      </c>
      <c r="CR20" s="186"/>
      <c r="CS20" s="141" t="str">
        <f>IFERROR(INDEX($A$7:$A$96,MATCH(11,AB$7:AB$96,0)),"")</f>
        <v/>
      </c>
      <c r="CT20" s="141" t="str">
        <f>IFERROR(INDEX($A$7:$A$96,MATCH(11,AC$7:AC$96,0)),"")</f>
        <v/>
      </c>
      <c r="CU20" s="120" t="str">
        <f>IFERROR(INDEX($A$7:$A$96,MATCH(10,AD$7:AD$96,0)),"")</f>
        <v/>
      </c>
      <c r="CV20" s="120" t="str">
        <f>IFERROR(INDEX($A$7:$A$96,MATCH(8,AE$7:AE$96,0)),"")</f>
        <v/>
      </c>
      <c r="CW20" s="15"/>
      <c r="CX20" s="141" t="str">
        <f>IFERROR(INDEX($A$7:$A$96,MATCH(11,AG$7:AG$96,0)),"")</f>
        <v/>
      </c>
      <c r="CY20" s="141" t="str">
        <f>IFERROR(INDEX($A$7:$A$96,MATCH(11,AH$7:AH$96,0)),"")</f>
        <v/>
      </c>
      <c r="CZ20" s="120" t="str">
        <f>IFERROR(INDEX($A$7:$A$96,MATCH(10,AI$7:AI$96,0)),"")</f>
        <v/>
      </c>
      <c r="DA20" s="120" t="str">
        <f>IFERROR(INDEX($A$7:$A$96,MATCH(8,AJ$7:AJ$96,0)),"")</f>
        <v/>
      </c>
      <c r="DB20" s="15"/>
      <c r="DD20" s="109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8"/>
      <c r="DY20" s="108"/>
      <c r="DZ20" s="108"/>
      <c r="EA20" s="102"/>
    </row>
    <row r="21" spans="1:131" ht="15" customHeight="1" thickBot="1" x14ac:dyDescent="0.2">
      <c r="A21" s="57" t="s">
        <v>102</v>
      </c>
      <c r="B21" s="58">
        <v>2</v>
      </c>
      <c r="C21" s="47"/>
      <c r="D21" s="47" t="s">
        <v>157</v>
      </c>
      <c r="E21" s="47" t="s">
        <v>157</v>
      </c>
      <c r="F21" s="47" t="s">
        <v>157</v>
      </c>
      <c r="G21" s="48"/>
      <c r="H21" s="47"/>
      <c r="I21" s="47"/>
      <c r="J21" s="47"/>
      <c r="K21" s="47"/>
      <c r="L21" s="48"/>
      <c r="M21" s="47"/>
      <c r="N21" s="47"/>
      <c r="O21" s="47"/>
      <c r="P21" s="47"/>
      <c r="Q21" s="48"/>
      <c r="R21" s="47"/>
      <c r="S21" s="47"/>
      <c r="T21" s="47"/>
      <c r="U21" s="47"/>
      <c r="V21" s="48"/>
      <c r="W21" s="47"/>
      <c r="X21" s="47" t="s">
        <v>157</v>
      </c>
      <c r="Y21" s="47" t="s">
        <v>157</v>
      </c>
      <c r="Z21" s="47" t="s">
        <v>157</v>
      </c>
      <c r="AA21" s="48"/>
      <c r="AB21" s="47"/>
      <c r="AC21" s="47" t="s">
        <v>157</v>
      </c>
      <c r="AD21" s="47" t="s">
        <v>157</v>
      </c>
      <c r="AE21" s="47" t="s">
        <v>157</v>
      </c>
      <c r="AF21" s="48"/>
      <c r="AG21" s="47"/>
      <c r="AH21" s="47" t="s">
        <v>157</v>
      </c>
      <c r="AI21" s="47" t="s">
        <v>157</v>
      </c>
      <c r="AJ21" s="47" t="s">
        <v>157</v>
      </c>
      <c r="AK21" s="48"/>
      <c r="AL21" s="32"/>
      <c r="AM21" s="33">
        <f t="shared" si="92"/>
        <v>0</v>
      </c>
      <c r="AN21" s="34">
        <f t="shared" si="92"/>
        <v>4</v>
      </c>
      <c r="AO21" s="35">
        <f t="shared" si="1"/>
        <v>4</v>
      </c>
      <c r="AP21" s="35">
        <f t="shared" si="1"/>
        <v>4</v>
      </c>
      <c r="AQ21" s="34">
        <f t="shared" si="93"/>
        <v>0</v>
      </c>
      <c r="AR21" s="217">
        <f t="shared" si="3"/>
        <v>12</v>
      </c>
      <c r="AS21" s="32"/>
      <c r="AT21" s="50">
        <f t="shared" si="94"/>
        <v>0</v>
      </c>
      <c r="AU21" s="51">
        <f t="shared" si="33"/>
        <v>0</v>
      </c>
      <c r="AV21" s="52">
        <f t="shared" si="34"/>
        <v>0</v>
      </c>
      <c r="AW21" s="53">
        <f t="shared" si="72"/>
        <v>0</v>
      </c>
      <c r="AX21" s="51">
        <f t="shared" si="73"/>
        <v>0</v>
      </c>
      <c r="AY21" s="40">
        <f t="shared" si="35"/>
        <v>0</v>
      </c>
      <c r="AZ21" s="41">
        <f t="shared" si="10"/>
        <v>0</v>
      </c>
      <c r="BB21" s="219">
        <f t="shared" si="20"/>
        <v>0</v>
      </c>
      <c r="BC21" s="292">
        <f>IFERROR(VLOOKUP($A21,'Stats  1'!$A$4:$D$62,2,FALSE),0)</f>
        <v>3</v>
      </c>
      <c r="BD21" s="219">
        <f t="shared" si="21"/>
        <v>0</v>
      </c>
      <c r="BE21" s="295">
        <f>IFERROR(VLOOKUP($A21,'Stats  1'!$A$4:$D$62,3,FALSE),0)</f>
        <v>1</v>
      </c>
      <c r="BF21" s="219">
        <f t="shared" si="22"/>
        <v>0</v>
      </c>
      <c r="BG21" s="296">
        <f>IFERROR(VLOOKUP($A21,'Stats  1'!$A$4:$D$62,4,FALSE),0)</f>
        <v>0</v>
      </c>
      <c r="BI21" s="33">
        <f t="shared" si="11"/>
        <v>0</v>
      </c>
      <c r="BJ21" s="54">
        <f t="shared" si="12"/>
        <v>0</v>
      </c>
      <c r="BK21" s="55">
        <f t="shared" si="13"/>
        <v>0</v>
      </c>
      <c r="BL21" s="49">
        <f t="shared" si="14"/>
        <v>0</v>
      </c>
      <c r="BM21" s="46">
        <f t="shared" si="15"/>
        <v>0</v>
      </c>
      <c r="BR21" s="15"/>
      <c r="BT21" s="192" t="str">
        <f>IFERROR(INDEX($A$7:$A$96,MATCH("A12",C$7:C$96,0)),"")</f>
        <v/>
      </c>
      <c r="BU21" s="132" t="str">
        <f>IFERROR(INDEX($A$7:$A$96,MATCH("A12",D$7:D$96,0)),"")</f>
        <v/>
      </c>
      <c r="BV21" s="120" t="str">
        <f>IFERROR(INDEX($A$7:$A$96,MATCH("A11",E$7:E$96,0)),"")</f>
        <v/>
      </c>
      <c r="BW21" s="120" t="str">
        <f>IFERROR(INDEX($A$7:$A$96,MATCH("A9",F$7:F$96,0)),"")</f>
        <v/>
      </c>
      <c r="BX21" s="202"/>
      <c r="BY21" s="192" t="str">
        <f>IFERROR(INDEX($A$7:$A$96,MATCH("A12",H$7:H$96,0)),"")</f>
        <v/>
      </c>
      <c r="BZ21" s="132" t="str">
        <f>IFERROR(INDEX($A$7:$A$96,MATCH("A12",I$7:I$96,0)),"")</f>
        <v/>
      </c>
      <c r="CA21" s="120" t="str">
        <f t="shared" ref="CA21" si="247">IFERROR(INDEX($A$7:$A$96,MATCH("A11",J$7:J$96,0)),"")</f>
        <v/>
      </c>
      <c r="CB21" s="120" t="str">
        <f t="shared" ref="CB21" si="248">IFERROR(INDEX($A$7:$A$96,MATCH("A9",K$7:K$96,0)),"")</f>
        <v/>
      </c>
      <c r="CC21" s="202"/>
      <c r="CD21" s="192" t="str">
        <f>IFERROR(INDEX($A$7:$A$96,MATCH("A12",M$7:M$96,0)),"")</f>
        <v/>
      </c>
      <c r="CE21" s="132" t="str">
        <f>IFERROR(INDEX($A$7:$A$96,MATCH("A12",N$7:N$96,0)),"")</f>
        <v/>
      </c>
      <c r="CF21" s="120" t="str">
        <f t="shared" ref="CF21" si="249">IFERROR(INDEX($A$7:$A$96,MATCH("A11",O$7:O$96,0)),"")</f>
        <v/>
      </c>
      <c r="CG21" s="120" t="str">
        <f t="shared" ref="CG21" si="250">IFERROR(INDEX($A$7:$A$96,MATCH("A9",P$7:P$96,0)),"")</f>
        <v/>
      </c>
      <c r="CH21" s="202"/>
      <c r="CI21" s="192" t="str">
        <f>IFERROR(INDEX($A$7:$A$96,MATCH("A12",R$7:R$96,0)),"")</f>
        <v/>
      </c>
      <c r="CJ21" s="132" t="str">
        <f>IFERROR(INDEX($A$7:$A$96,MATCH("A12",S$7:S$96,0)),"")</f>
        <v/>
      </c>
      <c r="CK21" s="120" t="str">
        <f t="shared" ref="CK21" si="251">IFERROR(INDEX($A$7:$A$96,MATCH("A11",T$7:T$96,0)),"")</f>
        <v/>
      </c>
      <c r="CL21" s="120" t="str">
        <f t="shared" ref="CL21" si="252">IFERROR(INDEX($A$7:$A$96,MATCH("A9",U$7:U$96,0)),"")</f>
        <v/>
      </c>
      <c r="CM21" s="202"/>
      <c r="CN21" s="192" t="str">
        <f>IFERROR(INDEX($A$7:$A$96,MATCH("A12",W$7:W$96,0)),"")</f>
        <v/>
      </c>
      <c r="CO21" s="132" t="str">
        <f>IFERROR(INDEX($A$7:$A$96,MATCH("A12",X$7:X$96,0)),"")</f>
        <v/>
      </c>
      <c r="CP21" s="120" t="str">
        <f t="shared" ref="CP21" si="253">IFERROR(INDEX($A$7:$A$96,MATCH("A11",Y$7:Y$96,0)),"")</f>
        <v/>
      </c>
      <c r="CQ21" s="120" t="str">
        <f t="shared" ref="CQ21" si="254">IFERROR(INDEX($A$7:$A$96,MATCH("A9",Z$7:Z$96,0)),"")</f>
        <v/>
      </c>
      <c r="CR21" s="186"/>
      <c r="CS21" s="141" t="str">
        <f>IFERROR(INDEX($A$7:$A$96,MATCH(12,AB$7:AB$96,0)),"")</f>
        <v/>
      </c>
      <c r="CT21" s="141" t="str">
        <f>IFERROR(INDEX($A$7:$A$96,MATCH(12,AC$7:AC$96,0)),"")</f>
        <v/>
      </c>
      <c r="CU21" s="120" t="str">
        <f>IFERROR(INDEX($A$7:$A$96,MATCH(11,AD$7:AD$96,0)),"")</f>
        <v/>
      </c>
      <c r="CV21" s="120" t="str">
        <f>IFERROR(INDEX($A$7:$A$96,MATCH(9,AE$7:AE$96,0)),"")</f>
        <v/>
      </c>
      <c r="CW21" s="15"/>
      <c r="CX21" s="141" t="str">
        <f>IFERROR(INDEX($A$7:$A$96,MATCH(12,AG$7:AG$96,0)),"")</f>
        <v/>
      </c>
      <c r="CY21" s="141" t="str">
        <f>IFERROR(INDEX($A$7:$A$96,MATCH(12,AH$7:AH$96,0)),"")</f>
        <v/>
      </c>
      <c r="CZ21" s="120" t="str">
        <f>IFERROR(INDEX($A$7:$A$96,MATCH(11,AI$7:AI$96,0)),"")</f>
        <v/>
      </c>
      <c r="DA21" s="120" t="str">
        <f>IFERROR(INDEX($A$7:$A$96,MATCH(9,AJ$7:AJ$96,0)),"")</f>
        <v/>
      </c>
      <c r="DB21" s="15"/>
      <c r="DD21" s="109"/>
      <c r="DE21" s="307">
        <f>DE14+1</f>
        <v>43138</v>
      </c>
      <c r="DF21" s="308"/>
      <c r="DG21" s="308"/>
      <c r="DH21" s="308"/>
      <c r="DI21" s="308"/>
      <c r="DJ21" s="308"/>
      <c r="DK21" s="308"/>
      <c r="DL21" s="308"/>
      <c r="DM21" s="308"/>
      <c r="DN21" s="308"/>
      <c r="DO21" s="308"/>
      <c r="DP21" s="308"/>
      <c r="DQ21" s="308"/>
      <c r="DR21" s="308"/>
      <c r="DS21" s="308"/>
      <c r="DT21" s="308"/>
      <c r="DU21" s="308"/>
      <c r="DV21" s="308"/>
      <c r="DW21" s="308"/>
      <c r="DX21" s="308"/>
      <c r="DY21" s="308"/>
      <c r="DZ21" s="309"/>
      <c r="EA21" s="102"/>
    </row>
    <row r="22" spans="1:131" ht="15" customHeight="1" x14ac:dyDescent="0.15">
      <c r="A22" s="57" t="s">
        <v>70</v>
      </c>
      <c r="B22" s="58">
        <v>3</v>
      </c>
      <c r="C22" s="47"/>
      <c r="D22" s="47"/>
      <c r="E22" s="47"/>
      <c r="F22" s="47"/>
      <c r="G22" s="48"/>
      <c r="H22" s="47"/>
      <c r="I22" s="47"/>
      <c r="J22" s="47"/>
      <c r="K22" s="47"/>
      <c r="L22" s="48"/>
      <c r="M22" s="47"/>
      <c r="N22" s="47"/>
      <c r="O22" s="47"/>
      <c r="P22" s="47"/>
      <c r="Q22" s="48"/>
      <c r="R22" s="47"/>
      <c r="S22" s="47"/>
      <c r="T22" s="47"/>
      <c r="U22" s="47"/>
      <c r="V22" s="48"/>
      <c r="W22" s="47"/>
      <c r="X22" s="47"/>
      <c r="Y22" s="47"/>
      <c r="Z22" s="47" t="s">
        <v>157</v>
      </c>
      <c r="AA22" s="48"/>
      <c r="AB22" s="47"/>
      <c r="AC22" s="47"/>
      <c r="AD22" s="47"/>
      <c r="AE22" s="47"/>
      <c r="AF22" s="48"/>
      <c r="AG22" s="47"/>
      <c r="AH22" s="47"/>
      <c r="AI22" s="47"/>
      <c r="AJ22" s="47"/>
      <c r="AK22" s="48"/>
      <c r="AL22" s="32"/>
      <c r="AM22" s="33">
        <f t="shared" si="92"/>
        <v>0</v>
      </c>
      <c r="AN22" s="34">
        <f t="shared" si="92"/>
        <v>0</v>
      </c>
      <c r="AO22" s="35">
        <f t="shared" si="1"/>
        <v>0</v>
      </c>
      <c r="AP22" s="35">
        <f t="shared" si="1"/>
        <v>1</v>
      </c>
      <c r="AQ22" s="34">
        <f t="shared" si="93"/>
        <v>0</v>
      </c>
      <c r="AR22" s="217">
        <f t="shared" si="3"/>
        <v>1</v>
      </c>
      <c r="AS22" s="32"/>
      <c r="AT22" s="50">
        <f t="shared" si="94"/>
        <v>0</v>
      </c>
      <c r="AU22" s="51">
        <f t="shared" si="33"/>
        <v>0</v>
      </c>
      <c r="AV22" s="52">
        <f t="shared" si="34"/>
        <v>0</v>
      </c>
      <c r="AW22" s="53">
        <f t="shared" si="72"/>
        <v>0</v>
      </c>
      <c r="AX22" s="51">
        <f t="shared" si="73"/>
        <v>0</v>
      </c>
      <c r="AY22" s="40">
        <f t="shared" si="35"/>
        <v>0</v>
      </c>
      <c r="AZ22" s="41">
        <f t="shared" si="10"/>
        <v>0</v>
      </c>
      <c r="BB22" s="219">
        <f t="shared" si="20"/>
        <v>0</v>
      </c>
      <c r="BC22" s="292">
        <f>IFERROR(VLOOKUP($A22,'Stats  1'!$A$4:$D$62,2,FALSE),0)</f>
        <v>0</v>
      </c>
      <c r="BD22" s="219">
        <f t="shared" si="21"/>
        <v>0</v>
      </c>
      <c r="BE22" s="295">
        <f>IFERROR(VLOOKUP($A22,'Stats  1'!$A$4:$D$62,3,FALSE),0)</f>
        <v>1</v>
      </c>
      <c r="BF22" s="219">
        <f t="shared" si="22"/>
        <v>0</v>
      </c>
      <c r="BG22" s="296">
        <f>IFERROR(VLOOKUP($A22,'Stats  1'!$A$4:$D$62,4,FALSE),0)</f>
        <v>0</v>
      </c>
      <c r="BI22" s="33">
        <f t="shared" si="11"/>
        <v>0</v>
      </c>
      <c r="BJ22" s="54">
        <f t="shared" si="12"/>
        <v>0</v>
      </c>
      <c r="BK22" s="55">
        <f t="shared" si="13"/>
        <v>0</v>
      </c>
      <c r="BL22" s="49">
        <f t="shared" si="14"/>
        <v>0</v>
      </c>
      <c r="BM22" s="46">
        <f t="shared" si="15"/>
        <v>0</v>
      </c>
      <c r="BR22" s="15"/>
      <c r="BV22" s="120" t="str">
        <f>IFERROR(INDEX($A$7:$A$96,MATCH("A12",E$7:E$96,0)),"")</f>
        <v/>
      </c>
      <c r="BW22" s="120" t="str">
        <f>IFERROR(INDEX($A$7:$A$96,MATCH("A10",F$7:F$96,0)),"")</f>
        <v/>
      </c>
      <c r="BX22" s="15"/>
      <c r="CA22" s="120" t="str">
        <f t="shared" ref="CA22" si="255">IFERROR(INDEX($A$7:$A$96,MATCH("A12",J$7:J$96,0)),"")</f>
        <v/>
      </c>
      <c r="CB22" s="120" t="str">
        <f t="shared" ref="CB22" si="256">IFERROR(INDEX($A$7:$A$96,MATCH("A10",K$7:K$96,0)),"")</f>
        <v/>
      </c>
      <c r="CC22" s="15"/>
      <c r="CF22" s="120" t="str">
        <f t="shared" ref="CF22" si="257">IFERROR(INDEX($A$7:$A$96,MATCH("A12",O$7:O$96,0)),"")</f>
        <v/>
      </c>
      <c r="CG22" s="120" t="str">
        <f t="shared" ref="CG22" si="258">IFERROR(INDEX($A$7:$A$96,MATCH("A10",P$7:P$96,0)),"")</f>
        <v/>
      </c>
      <c r="CH22" s="15"/>
      <c r="CK22" s="120" t="str">
        <f t="shared" ref="CK22" si="259">IFERROR(INDEX($A$7:$A$96,MATCH("A12",T$7:T$96,0)),"")</f>
        <v/>
      </c>
      <c r="CL22" s="120" t="str">
        <f t="shared" ref="CL22" si="260">IFERROR(INDEX($A$7:$A$96,MATCH("A10",U$7:U$96,0)),"")</f>
        <v/>
      </c>
      <c r="CM22" s="15"/>
      <c r="CP22" s="120" t="str">
        <f t="shared" ref="CP22" si="261">IFERROR(INDEX($A$7:$A$96,MATCH("A12",Y$7:Y$96,0)),"")</f>
        <v/>
      </c>
      <c r="CQ22" s="120" t="str">
        <f t="shared" ref="CQ22" si="262">IFERROR(INDEX($A$7:$A$96,MATCH("A10",Z$7:Z$96,0)),"")</f>
        <v/>
      </c>
      <c r="CR22" s="15"/>
      <c r="CU22" s="120" t="str">
        <f>IFERROR(INDEX($A$7:$A$96,MATCH(12,AD$7:AD$96,0)),"")</f>
        <v/>
      </c>
      <c r="CV22" s="120" t="str">
        <f>IFERROR(INDEX($A$7:$A$96,MATCH(10,AE$7:AE$96,0)),"")</f>
        <v/>
      </c>
      <c r="CW22" s="15"/>
      <c r="CZ22" s="120" t="str">
        <f>IFERROR(INDEX($A$7:$A$96,MATCH(12,AI$7:AI$96,0)),"")</f>
        <v/>
      </c>
      <c r="DA22" s="120" t="str">
        <f>IFERROR(INDEX($A$7:$A$96,MATCH(10,AJ$7:AJ$96,0)),"")</f>
        <v/>
      </c>
      <c r="DB22" s="15"/>
      <c r="DD22" s="109"/>
      <c r="DE22" s="106" t="s">
        <v>30</v>
      </c>
      <c r="DF22" s="107" t="str">
        <f t="array" ref="DF22:DY26" ca="1">TRANSPOSE(CD29:CH48)</f>
        <v/>
      </c>
      <c r="DG22" s="107" t="str">
        <f ca="1"/>
        <v/>
      </c>
      <c r="DH22" s="107" t="str">
        <f ca="1"/>
        <v/>
      </c>
      <c r="DI22" s="107" t="str">
        <f ca="1"/>
        <v/>
      </c>
      <c r="DJ22" s="107" t="str">
        <f ca="1"/>
        <v/>
      </c>
      <c r="DK22" s="107" t="str">
        <f ca="1"/>
        <v/>
      </c>
      <c r="DL22" s="107" t="str">
        <f ca="1"/>
        <v/>
      </c>
      <c r="DM22" s="107" t="str">
        <f ca="1"/>
        <v/>
      </c>
      <c r="DN22" s="107" t="str">
        <f ca="1"/>
        <v/>
      </c>
      <c r="DO22" s="107" t="str">
        <f ca="1"/>
        <v/>
      </c>
      <c r="DP22" s="107" t="str">
        <f ca="1"/>
        <v/>
      </c>
      <c r="DQ22" s="107" t="str">
        <f ca="1"/>
        <v/>
      </c>
      <c r="DR22" s="107" t="str">
        <f ca="1"/>
        <v/>
      </c>
      <c r="DS22" s="107">
        <f ca="1"/>
        <v>0</v>
      </c>
      <c r="DT22" s="107">
        <f ca="1"/>
        <v>0</v>
      </c>
      <c r="DU22" s="107">
        <v>0</v>
      </c>
      <c r="DV22" s="107">
        <v>0</v>
      </c>
      <c r="DW22" s="107">
        <v>0</v>
      </c>
      <c r="DX22" s="107">
        <v>0</v>
      </c>
      <c r="DY22" s="107">
        <v>0</v>
      </c>
      <c r="DZ22" s="107" t="s">
        <v>25</v>
      </c>
      <c r="EA22" s="102"/>
    </row>
    <row r="23" spans="1:131" ht="15" customHeight="1" x14ac:dyDescent="0.15">
      <c r="A23" s="57" t="s">
        <v>126</v>
      </c>
      <c r="B23" s="58">
        <v>3</v>
      </c>
      <c r="C23" s="47" t="s">
        <v>157</v>
      </c>
      <c r="D23" s="47" t="s">
        <v>157</v>
      </c>
      <c r="E23" s="47" t="s">
        <v>158</v>
      </c>
      <c r="F23" s="47" t="s">
        <v>158</v>
      </c>
      <c r="G23" s="48" t="s">
        <v>158</v>
      </c>
      <c r="H23" s="47" t="s">
        <v>157</v>
      </c>
      <c r="I23" s="47" t="s">
        <v>157</v>
      </c>
      <c r="J23" s="47" t="s">
        <v>158</v>
      </c>
      <c r="K23" s="47" t="s">
        <v>158</v>
      </c>
      <c r="L23" s="48" t="s">
        <v>158</v>
      </c>
      <c r="M23" s="47"/>
      <c r="N23" s="47"/>
      <c r="O23" s="47"/>
      <c r="P23" s="47" t="s">
        <v>157</v>
      </c>
      <c r="Q23" s="48" t="s">
        <v>157</v>
      </c>
      <c r="R23" s="47" t="s">
        <v>157</v>
      </c>
      <c r="S23" s="47" t="s">
        <v>157</v>
      </c>
      <c r="T23" s="47" t="s">
        <v>157</v>
      </c>
      <c r="U23" s="47" t="s">
        <v>157</v>
      </c>
      <c r="V23" s="48" t="s">
        <v>157</v>
      </c>
      <c r="W23" s="47" t="s">
        <v>157</v>
      </c>
      <c r="X23" s="47"/>
      <c r="Y23" s="47"/>
      <c r="Z23" s="47" t="s">
        <v>158</v>
      </c>
      <c r="AA23" s="48" t="s">
        <v>157</v>
      </c>
      <c r="AB23" s="47" t="s">
        <v>158</v>
      </c>
      <c r="AC23" s="47"/>
      <c r="AD23" s="47"/>
      <c r="AE23" s="47" t="s">
        <v>158</v>
      </c>
      <c r="AF23" s="48" t="s">
        <v>158</v>
      </c>
      <c r="AG23" s="47"/>
      <c r="AH23" s="47"/>
      <c r="AI23" s="47"/>
      <c r="AJ23" s="47" t="s">
        <v>158</v>
      </c>
      <c r="AK23" s="48" t="s">
        <v>157</v>
      </c>
      <c r="AL23" s="32"/>
      <c r="AM23" s="33">
        <f t="shared" si="92"/>
        <v>4</v>
      </c>
      <c r="AN23" s="34">
        <f t="shared" si="92"/>
        <v>3</v>
      </c>
      <c r="AO23" s="35">
        <f t="shared" ref="AO23:AP38" si="263">COUNTIFS($C$5:$AK$5,AO$5,$C23:$AK23,"A*")+COUNTIFS($C$5:$AK$5,AO$5,$C23:$AK23,"v*")+COUNTIFS($C$5:$AK$5,AO$5,$C23:$AK23,"f*")+COUNTIFS($C$5:$AK$5,AO$5,$C23:$AK23,"g")+COUNTIFS($C$5:$AK$5,AO$5,$C23:$AK23,"oui")</f>
        <v>1</v>
      </c>
      <c r="AP23" s="35">
        <f t="shared" si="263"/>
        <v>2</v>
      </c>
      <c r="AQ23" s="34">
        <f t="shared" si="93"/>
        <v>4</v>
      </c>
      <c r="AR23" s="217">
        <f t="shared" si="3"/>
        <v>14</v>
      </c>
      <c r="AS23" s="32"/>
      <c r="AT23" s="50">
        <f t="shared" si="94"/>
        <v>0</v>
      </c>
      <c r="AU23" s="51">
        <f t="shared" si="33"/>
        <v>0</v>
      </c>
      <c r="AV23" s="52">
        <f t="shared" si="34"/>
        <v>0</v>
      </c>
      <c r="AW23" s="53">
        <f t="shared" si="72"/>
        <v>0</v>
      </c>
      <c r="AX23" s="51">
        <f t="shared" si="73"/>
        <v>0</v>
      </c>
      <c r="AY23" s="40">
        <f t="shared" si="35"/>
        <v>0</v>
      </c>
      <c r="AZ23" s="41">
        <f t="shared" si="10"/>
        <v>0</v>
      </c>
      <c r="BB23" s="219">
        <f t="shared" si="20"/>
        <v>0</v>
      </c>
      <c r="BC23" s="292">
        <f>IFERROR(VLOOKUP($A23,'Stats  1'!$A$4:$D$62,2,FALSE),0)</f>
        <v>13</v>
      </c>
      <c r="BD23" s="219">
        <f t="shared" si="21"/>
        <v>0</v>
      </c>
      <c r="BE23" s="295">
        <f>IFERROR(VLOOKUP($A23,'Stats  1'!$A$4:$D$62,3,FALSE),0)</f>
        <v>2</v>
      </c>
      <c r="BF23" s="219">
        <f t="shared" si="22"/>
        <v>0</v>
      </c>
      <c r="BG23" s="296">
        <f>IFERROR(VLOOKUP($A23,'Stats  1'!$A$4:$D$62,4,FALSE),0)</f>
        <v>0</v>
      </c>
      <c r="BI23" s="33">
        <f t="shared" si="11"/>
        <v>0</v>
      </c>
      <c r="BJ23" s="54">
        <f t="shared" si="12"/>
        <v>0</v>
      </c>
      <c r="BK23" s="55">
        <f t="shared" si="13"/>
        <v>0</v>
      </c>
      <c r="BL23" s="49">
        <f t="shared" si="14"/>
        <v>0</v>
      </c>
      <c r="BM23" s="46">
        <f t="shared" si="15"/>
        <v>0</v>
      </c>
      <c r="BR23" s="15"/>
      <c r="BV23" s="120" t="str">
        <f>IFERROR(INDEX($A$7:$A$96,MATCH("A13",E$7:E$96,0)),"")</f>
        <v/>
      </c>
      <c r="BW23" s="120" t="str">
        <f>IFERROR(INDEX($A$7:$A$96,MATCH("A11",F$7:F$96,0)),"")</f>
        <v/>
      </c>
      <c r="BX23" s="15"/>
      <c r="CA23" s="120" t="str">
        <f t="shared" ref="CA23" si="264">IFERROR(INDEX($A$7:$A$96,MATCH("A13",J$7:J$96,0)),"")</f>
        <v/>
      </c>
      <c r="CB23" s="120" t="str">
        <f t="shared" ref="CB23" si="265">IFERROR(INDEX($A$7:$A$96,MATCH("A11",K$7:K$96,0)),"")</f>
        <v/>
      </c>
      <c r="CC23" s="15"/>
      <c r="CF23" s="120" t="str">
        <f t="shared" ref="CF23" si="266">IFERROR(INDEX($A$7:$A$96,MATCH("A13",O$7:O$96,0)),"")</f>
        <v/>
      </c>
      <c r="CG23" s="120" t="str">
        <f t="shared" ref="CG23" si="267">IFERROR(INDEX($A$7:$A$96,MATCH("A11",P$7:P$96,0)),"")</f>
        <v/>
      </c>
      <c r="CH23" s="15"/>
      <c r="CK23" s="120" t="str">
        <f t="shared" ref="CK23" si="268">IFERROR(INDEX($A$7:$A$96,MATCH("A13",T$7:T$96,0)),"")</f>
        <v/>
      </c>
      <c r="CL23" s="120" t="str">
        <f t="shared" ref="CL23" si="269">IFERROR(INDEX($A$7:$A$96,MATCH("A11",U$7:U$96,0)),"")</f>
        <v/>
      </c>
      <c r="CM23" s="15"/>
      <c r="CP23" s="120" t="str">
        <f t="shared" ref="CP23" si="270">IFERROR(INDEX($A$7:$A$96,MATCH("A13",Y$7:Y$96,0)),"")</f>
        <v/>
      </c>
      <c r="CQ23" s="120" t="str">
        <f t="shared" ref="CQ23" si="271">IFERROR(INDEX($A$7:$A$96,MATCH("A11",Z$7:Z$96,0)),"")</f>
        <v/>
      </c>
      <c r="CR23" s="15"/>
      <c r="CU23" s="120" t="str">
        <f>IFERROR(INDEX($A$7:$A$96,MATCH(13,AD$7:AD$96,0)),"")</f>
        <v/>
      </c>
      <c r="CV23" s="120" t="str">
        <f>IFERROR(INDEX($A$7:$A$96,MATCH(11,AE$7:AE$96,0)),"")</f>
        <v/>
      </c>
      <c r="CW23" s="15"/>
      <c r="CZ23" s="120" t="str">
        <f>IFERROR(INDEX($A$7:$A$96,MATCH(13,AI$7:AI$96,0)),"")</f>
        <v/>
      </c>
      <c r="DA23" s="120" t="str">
        <f>IFERROR(INDEX($A$7:$A$96,MATCH(11,AJ$7:AJ$96,0)),"")</f>
        <v/>
      </c>
      <c r="DB23" s="15"/>
      <c r="DD23" s="109"/>
      <c r="DE23" s="106" t="s">
        <v>31</v>
      </c>
      <c r="DF23" s="107" t="str">
        <f ca="1"/>
        <v/>
      </c>
      <c r="DG23" s="107" t="str">
        <f ca="1"/>
        <v/>
      </c>
      <c r="DH23" s="107" t="str">
        <f ca="1"/>
        <v/>
      </c>
      <c r="DI23" s="107" t="str">
        <f ca="1"/>
        <v/>
      </c>
      <c r="DJ23" s="107" t="str">
        <f ca="1"/>
        <v/>
      </c>
      <c r="DK23" s="107" t="str">
        <f ca="1"/>
        <v/>
      </c>
      <c r="DL23" s="107" t="str">
        <f ca="1"/>
        <v/>
      </c>
      <c r="DM23" s="107" t="str">
        <f ca="1"/>
        <v/>
      </c>
      <c r="DN23" s="107" t="str">
        <f ca="1"/>
        <v/>
      </c>
      <c r="DO23" s="107" t="str">
        <f ca="1"/>
        <v/>
      </c>
      <c r="DP23" s="107" t="str">
        <f ca="1"/>
        <v/>
      </c>
      <c r="DQ23" s="107" t="str">
        <f ca="1"/>
        <v/>
      </c>
      <c r="DR23" s="107" t="str">
        <f ca="1"/>
        <v/>
      </c>
      <c r="DS23" s="107">
        <f ca="1"/>
        <v>0</v>
      </c>
      <c r="DT23" s="107">
        <f ca="1"/>
        <v>0</v>
      </c>
      <c r="DU23" s="107">
        <v>0</v>
      </c>
      <c r="DV23" s="107">
        <v>0</v>
      </c>
      <c r="DW23" s="107">
        <v>0</v>
      </c>
      <c r="DX23" s="107">
        <v>0</v>
      </c>
      <c r="DY23" s="107">
        <v>0</v>
      </c>
      <c r="DZ23" s="107" t="s">
        <v>25</v>
      </c>
      <c r="EA23" s="102"/>
    </row>
    <row r="24" spans="1:131" ht="15" customHeight="1" thickBot="1" x14ac:dyDescent="0.2">
      <c r="A24" s="57" t="s">
        <v>117</v>
      </c>
      <c r="B24" s="58">
        <v>3</v>
      </c>
      <c r="C24" s="47"/>
      <c r="D24" s="47"/>
      <c r="E24" s="47"/>
      <c r="F24" s="47"/>
      <c r="G24" s="48"/>
      <c r="H24" s="47"/>
      <c r="I24" s="47"/>
      <c r="J24" s="47"/>
      <c r="K24" s="47"/>
      <c r="L24" s="48"/>
      <c r="M24" s="47"/>
      <c r="N24" s="47"/>
      <c r="O24" s="47"/>
      <c r="P24" s="47"/>
      <c r="Q24" s="48"/>
      <c r="R24" s="47"/>
      <c r="S24" s="47"/>
      <c r="T24" s="47"/>
      <c r="U24" s="47" t="s">
        <v>157</v>
      </c>
      <c r="V24" s="48"/>
      <c r="W24" s="47"/>
      <c r="X24" s="47"/>
      <c r="Y24" s="47"/>
      <c r="Z24" s="47" t="s">
        <v>158</v>
      </c>
      <c r="AA24" s="48"/>
      <c r="AB24" s="47"/>
      <c r="AC24" s="47" t="s">
        <v>157</v>
      </c>
      <c r="AD24" s="47" t="s">
        <v>157</v>
      </c>
      <c r="AE24" s="47"/>
      <c r="AF24" s="48"/>
      <c r="AG24" s="47"/>
      <c r="AH24" s="47" t="s">
        <v>157</v>
      </c>
      <c r="AI24" s="47" t="s">
        <v>157</v>
      </c>
      <c r="AJ24" s="47"/>
      <c r="AK24" s="48"/>
      <c r="AL24" s="32"/>
      <c r="AM24" s="33">
        <f t="shared" si="92"/>
        <v>0</v>
      </c>
      <c r="AN24" s="34">
        <f t="shared" si="92"/>
        <v>2</v>
      </c>
      <c r="AO24" s="35">
        <f t="shared" si="263"/>
        <v>2</v>
      </c>
      <c r="AP24" s="35">
        <f t="shared" si="263"/>
        <v>1</v>
      </c>
      <c r="AQ24" s="34">
        <f t="shared" si="93"/>
        <v>0</v>
      </c>
      <c r="AR24" s="217">
        <f t="shared" si="3"/>
        <v>5</v>
      </c>
      <c r="AS24" s="32"/>
      <c r="AT24" s="50">
        <f t="shared" si="94"/>
        <v>0</v>
      </c>
      <c r="AU24" s="51">
        <f t="shared" si="33"/>
        <v>0</v>
      </c>
      <c r="AV24" s="52">
        <f t="shared" si="34"/>
        <v>0</v>
      </c>
      <c r="AW24" s="53">
        <f t="shared" si="72"/>
        <v>0</v>
      </c>
      <c r="AX24" s="51">
        <f t="shared" si="73"/>
        <v>0</v>
      </c>
      <c r="AY24" s="40">
        <f t="shared" si="35"/>
        <v>0</v>
      </c>
      <c r="AZ24" s="41">
        <f t="shared" si="10"/>
        <v>0</v>
      </c>
      <c r="BA24" s="59"/>
      <c r="BB24" s="219">
        <f t="shared" si="20"/>
        <v>0</v>
      </c>
      <c r="BC24" s="292">
        <f>IFERROR(VLOOKUP($A24,'Stats  1'!$A$4:$D$62,2,FALSE),0)</f>
        <v>3</v>
      </c>
      <c r="BD24" s="219">
        <f t="shared" si="21"/>
        <v>0</v>
      </c>
      <c r="BE24" s="295">
        <f>IFERROR(VLOOKUP($A24,'Stats  1'!$A$4:$D$62,3,FALSE),0)</f>
        <v>0</v>
      </c>
      <c r="BF24" s="219">
        <f t="shared" si="22"/>
        <v>0</v>
      </c>
      <c r="BG24" s="296">
        <f>IFERROR(VLOOKUP($A24,'Stats  1'!$A$4:$D$62,4,FALSE),0)</f>
        <v>0</v>
      </c>
      <c r="BH24" s="59"/>
      <c r="BI24" s="33">
        <f t="shared" si="11"/>
        <v>0</v>
      </c>
      <c r="BJ24" s="54">
        <f t="shared" si="12"/>
        <v>0</v>
      </c>
      <c r="BK24" s="55">
        <f t="shared" si="13"/>
        <v>0</v>
      </c>
      <c r="BL24" s="49">
        <f t="shared" si="14"/>
        <v>0</v>
      </c>
      <c r="BM24" s="46">
        <f t="shared" si="15"/>
        <v>0</v>
      </c>
      <c r="BN24" s="59"/>
      <c r="BO24" s="59"/>
      <c r="BP24" s="59"/>
      <c r="BR24" s="15"/>
      <c r="BV24" s="132" t="str">
        <f>IFERROR(INDEX($A$7:$A$96,MATCH("A14",E$7:E$96,0)),"")</f>
        <v/>
      </c>
      <c r="BW24" s="132" t="str">
        <f>IFERROR(INDEX($A$7:$A$96,MATCH("A12",F$7:F$96,0)),"")</f>
        <v/>
      </c>
      <c r="BX24" s="15"/>
      <c r="CA24" s="132" t="str">
        <f t="shared" ref="CA24" si="272">IFERROR(INDEX($A$7:$A$96,MATCH("A14",J$7:J$96,0)),"")</f>
        <v/>
      </c>
      <c r="CB24" s="132" t="str">
        <f t="shared" ref="CB24" si="273">IFERROR(INDEX($A$7:$A$96,MATCH("A12",K$7:K$96,0)),"")</f>
        <v/>
      </c>
      <c r="CC24" s="15"/>
      <c r="CF24" s="132" t="str">
        <f t="shared" ref="CF24" si="274">IFERROR(INDEX($A$7:$A$96,MATCH("A14",O$7:O$96,0)),"")</f>
        <v/>
      </c>
      <c r="CG24" s="132" t="str">
        <f t="shared" ref="CG24" si="275">IFERROR(INDEX($A$7:$A$96,MATCH("A12",P$7:P$96,0)),"")</f>
        <v/>
      </c>
      <c r="CH24" s="15"/>
      <c r="CK24" s="132" t="str">
        <f t="shared" ref="CK24" si="276">IFERROR(INDEX($A$7:$A$96,MATCH("A14",T$7:T$96,0)),"")</f>
        <v/>
      </c>
      <c r="CL24" s="132" t="str">
        <f t="shared" ref="CL24" si="277">IFERROR(INDEX($A$7:$A$96,MATCH("A12",U$7:U$96,0)),"")</f>
        <v/>
      </c>
      <c r="CM24" s="15"/>
      <c r="CP24" s="132" t="str">
        <f t="shared" ref="CP24" si="278">IFERROR(INDEX($A$7:$A$96,MATCH("A14",Y$7:Y$96,0)),"")</f>
        <v/>
      </c>
      <c r="CQ24" s="132" t="str">
        <f t="shared" ref="CQ24" si="279">IFERROR(INDEX($A$7:$A$96,MATCH("A12",Z$7:Z$96,0)),"")</f>
        <v/>
      </c>
      <c r="CR24" s="15"/>
      <c r="CU24" s="132" t="str">
        <f>IFERROR(INDEX($A$7:$A$96,MATCH(14,AD$7:AD$96,0)),"")</f>
        <v/>
      </c>
      <c r="CV24" s="132" t="str">
        <f>IFERROR(INDEX($A$7:$A$96,MATCH(12,AE$7:AE$96,0)),"")</f>
        <v/>
      </c>
      <c r="CW24" s="15"/>
      <c r="CZ24" s="132" t="str">
        <f>IFERROR(INDEX($A$7:$A$96,MATCH(14,AI$7:AI$96,0)),"")</f>
        <v/>
      </c>
      <c r="DA24" s="132" t="str">
        <f>IFERROR(INDEX($A$7:$A$96,MATCH(12,AJ$7:AJ$96,0)),"")</f>
        <v/>
      </c>
      <c r="DB24" s="15"/>
      <c r="DD24" s="109">
        <f>'06'!$O100</f>
        <v>3</v>
      </c>
      <c r="DE24" s="106" t="s">
        <v>32</v>
      </c>
      <c r="DF24" s="112" t="str">
        <v/>
      </c>
      <c r="DG24" s="113" t="str">
        <f ca="1"/>
        <v/>
      </c>
      <c r="DH24" s="113" t="str">
        <f ca="1"/>
        <v/>
      </c>
      <c r="DI24" s="114" t="str">
        <f ca="1"/>
        <v/>
      </c>
      <c r="DJ24" s="107" t="str">
        <f ca="1"/>
        <v/>
      </c>
      <c r="DK24" s="107" t="str">
        <f ca="1"/>
        <v/>
      </c>
      <c r="DL24" s="107" t="str">
        <f ca="1"/>
        <v/>
      </c>
      <c r="DM24" s="107" t="str">
        <f ca="1"/>
        <v/>
      </c>
      <c r="DN24" s="107" t="str">
        <f ca="1"/>
        <v/>
      </c>
      <c r="DO24" s="107" t="str">
        <f ca="1"/>
        <v/>
      </c>
      <c r="DP24" s="107" t="str">
        <f ca="1"/>
        <v/>
      </c>
      <c r="DQ24" s="107" t="str">
        <f ca="1"/>
        <v/>
      </c>
      <c r="DR24" s="107" t="str">
        <f ca="1"/>
        <v/>
      </c>
      <c r="DS24" s="107" t="str">
        <f ca="1"/>
        <v/>
      </c>
      <c r="DT24" s="107" t="str">
        <f ca="1"/>
        <v/>
      </c>
      <c r="DU24" s="107" t="str">
        <f ca="1"/>
        <v/>
      </c>
      <c r="DV24" s="107" t="str">
        <f ca="1"/>
        <v/>
      </c>
      <c r="DW24" s="107" t="str">
        <f ca="1"/>
        <v/>
      </c>
      <c r="DX24" s="107">
        <v>0</v>
      </c>
      <c r="DY24" s="107">
        <v>0</v>
      </c>
      <c r="DZ24" s="107" t="s">
        <v>25</v>
      </c>
      <c r="EA24" s="102"/>
    </row>
    <row r="25" spans="1:131" ht="15" customHeight="1" x14ac:dyDescent="0.15">
      <c r="A25" s="57" t="s">
        <v>132</v>
      </c>
      <c r="B25" s="58">
        <v>2</v>
      </c>
      <c r="C25" s="47"/>
      <c r="D25" s="47"/>
      <c r="E25" s="47"/>
      <c r="F25" s="47"/>
      <c r="G25" s="48"/>
      <c r="H25" s="47"/>
      <c r="I25" s="47"/>
      <c r="J25" s="47"/>
      <c r="K25" s="47"/>
      <c r="L25" s="48"/>
      <c r="M25" s="47"/>
      <c r="N25" s="47"/>
      <c r="O25" s="47"/>
      <c r="P25" s="47"/>
      <c r="Q25" s="48"/>
      <c r="R25" s="47"/>
      <c r="S25" s="47"/>
      <c r="T25" s="47"/>
      <c r="U25" s="47"/>
      <c r="V25" s="48"/>
      <c r="W25" s="47"/>
      <c r="X25" s="47"/>
      <c r="Y25" s="47"/>
      <c r="Z25" s="47"/>
      <c r="AA25" s="48"/>
      <c r="AB25" s="47"/>
      <c r="AC25" s="47"/>
      <c r="AD25" s="47"/>
      <c r="AE25" s="47"/>
      <c r="AF25" s="48"/>
      <c r="AG25" s="47"/>
      <c r="AH25" s="47" t="s">
        <v>157</v>
      </c>
      <c r="AI25" s="47" t="s">
        <v>157</v>
      </c>
      <c r="AJ25" s="47"/>
      <c r="AK25" s="48"/>
      <c r="AL25" s="32"/>
      <c r="AM25" s="33">
        <f t="shared" si="92"/>
        <v>0</v>
      </c>
      <c r="AN25" s="34">
        <f t="shared" si="92"/>
        <v>1</v>
      </c>
      <c r="AO25" s="35">
        <f t="shared" si="263"/>
        <v>1</v>
      </c>
      <c r="AP25" s="35">
        <f t="shared" si="263"/>
        <v>0</v>
      </c>
      <c r="AQ25" s="34">
        <f t="shared" si="93"/>
        <v>0</v>
      </c>
      <c r="AR25" s="217">
        <f t="shared" si="3"/>
        <v>2</v>
      </c>
      <c r="AS25" s="32"/>
      <c r="AT25" s="50">
        <f t="shared" si="94"/>
        <v>0</v>
      </c>
      <c r="AU25" s="51">
        <f t="shared" si="33"/>
        <v>0</v>
      </c>
      <c r="AV25" s="52">
        <f t="shared" si="34"/>
        <v>0</v>
      </c>
      <c r="AW25" s="53">
        <f t="shared" si="72"/>
        <v>0</v>
      </c>
      <c r="AX25" s="51">
        <f t="shared" si="73"/>
        <v>0</v>
      </c>
      <c r="AY25" s="40">
        <f t="shared" si="35"/>
        <v>0</v>
      </c>
      <c r="AZ25" s="41">
        <f t="shared" si="10"/>
        <v>0</v>
      </c>
      <c r="BB25" s="219">
        <f t="shared" si="20"/>
        <v>0</v>
      </c>
      <c r="BC25" s="292">
        <f>IFERROR(VLOOKUP($A25,'Stats  1'!$A$4:$D$62,2,FALSE),0)</f>
        <v>0</v>
      </c>
      <c r="BD25" s="219">
        <f t="shared" si="21"/>
        <v>0</v>
      </c>
      <c r="BE25" s="295">
        <f>IFERROR(VLOOKUP($A25,'Stats  1'!$A$4:$D$62,3,FALSE),0)</f>
        <v>0</v>
      </c>
      <c r="BF25" s="219">
        <f t="shared" si="22"/>
        <v>0</v>
      </c>
      <c r="BG25" s="296">
        <f>IFERROR(VLOOKUP($A25,'Stats  1'!$A$4:$D$62,4,FALSE),0)</f>
        <v>0</v>
      </c>
      <c r="BI25" s="33">
        <f t="shared" si="11"/>
        <v>0</v>
      </c>
      <c r="BJ25" s="54">
        <f t="shared" si="12"/>
        <v>0</v>
      </c>
      <c r="BK25" s="55">
        <f t="shared" si="13"/>
        <v>0</v>
      </c>
      <c r="BL25" s="49">
        <f t="shared" si="14"/>
        <v>0</v>
      </c>
      <c r="BM25" s="46">
        <f t="shared" si="15"/>
        <v>0</v>
      </c>
      <c r="DD25" s="109">
        <f>'06'!$P100</f>
        <v>5</v>
      </c>
      <c r="DE25" s="106" t="s">
        <v>33</v>
      </c>
      <c r="DF25" s="115" t="str">
        <v/>
      </c>
      <c r="DG25" s="116" t="str">
        <v/>
      </c>
      <c r="DH25" s="116" t="str">
        <v/>
      </c>
      <c r="DI25" s="113" t="str">
        <f ca="1"/>
        <v/>
      </c>
      <c r="DJ25" s="113" t="str">
        <f ca="1"/>
        <v/>
      </c>
      <c r="DK25" s="107" t="str">
        <f ca="1"/>
        <v/>
      </c>
      <c r="DL25" s="107" t="str">
        <f ca="1"/>
        <v/>
      </c>
      <c r="DM25" s="107" t="str">
        <f ca="1"/>
        <v/>
      </c>
      <c r="DN25" s="107" t="str">
        <f ca="1"/>
        <v/>
      </c>
      <c r="DO25" s="107" t="str">
        <f ca="1"/>
        <v/>
      </c>
      <c r="DP25" s="107" t="str">
        <f ca="1"/>
        <v/>
      </c>
      <c r="DQ25" s="107" t="str">
        <f ca="1"/>
        <v/>
      </c>
      <c r="DR25" s="107" t="str">
        <f ca="1"/>
        <v/>
      </c>
      <c r="DS25" s="107" t="str">
        <f ca="1"/>
        <v/>
      </c>
      <c r="DT25" s="107" t="str">
        <f ca="1"/>
        <v/>
      </c>
      <c r="DU25" s="107" t="str">
        <f ca="1"/>
        <v/>
      </c>
      <c r="DV25" s="107" t="str">
        <f ca="1"/>
        <v/>
      </c>
      <c r="DW25" s="107" t="str">
        <f ca="1"/>
        <v/>
      </c>
      <c r="DX25" s="107">
        <v>0</v>
      </c>
      <c r="DY25" s="107">
        <v>0</v>
      </c>
      <c r="DZ25" s="107" t="s">
        <v>25</v>
      </c>
      <c r="EA25" s="102"/>
    </row>
    <row r="26" spans="1:131" ht="15" customHeight="1" thickBot="1" x14ac:dyDescent="0.2">
      <c r="A26" s="28" t="s">
        <v>84</v>
      </c>
      <c r="B26" s="29">
        <v>2</v>
      </c>
      <c r="C26" s="47"/>
      <c r="D26" s="47"/>
      <c r="E26" s="47"/>
      <c r="F26" s="47"/>
      <c r="G26" s="48"/>
      <c r="H26" s="47"/>
      <c r="I26" s="47"/>
      <c r="J26" s="47"/>
      <c r="K26" s="47"/>
      <c r="L26" s="48"/>
      <c r="M26" s="47"/>
      <c r="N26" s="47"/>
      <c r="O26" s="47"/>
      <c r="P26" s="47"/>
      <c r="Q26" s="48"/>
      <c r="R26" s="47"/>
      <c r="S26" s="47"/>
      <c r="T26" s="47"/>
      <c r="U26" s="47" t="s">
        <v>157</v>
      </c>
      <c r="V26" s="48"/>
      <c r="W26" s="47"/>
      <c r="X26" s="47"/>
      <c r="Y26" s="47"/>
      <c r="Z26" s="47"/>
      <c r="AA26" s="48"/>
      <c r="AB26" s="47"/>
      <c r="AC26" s="47"/>
      <c r="AD26" s="47"/>
      <c r="AE26" s="47"/>
      <c r="AF26" s="48"/>
      <c r="AG26" s="47"/>
      <c r="AH26" s="47"/>
      <c r="AI26" s="47"/>
      <c r="AJ26" s="47"/>
      <c r="AK26" s="48"/>
      <c r="AL26" s="32"/>
      <c r="AM26" s="33">
        <f t="shared" si="92"/>
        <v>0</v>
      </c>
      <c r="AN26" s="34">
        <f t="shared" si="92"/>
        <v>0</v>
      </c>
      <c r="AO26" s="35">
        <f t="shared" si="263"/>
        <v>0</v>
      </c>
      <c r="AP26" s="35">
        <f t="shared" si="263"/>
        <v>1</v>
      </c>
      <c r="AQ26" s="34">
        <f t="shared" si="93"/>
        <v>0</v>
      </c>
      <c r="AR26" s="217">
        <f t="shared" si="3"/>
        <v>1</v>
      </c>
      <c r="AS26" s="32"/>
      <c r="AT26" s="50">
        <f t="shared" si="94"/>
        <v>0</v>
      </c>
      <c r="AU26" s="51">
        <f t="shared" si="33"/>
        <v>0</v>
      </c>
      <c r="AV26" s="52">
        <f t="shared" si="34"/>
        <v>0</v>
      </c>
      <c r="AW26" s="53">
        <f t="shared" si="72"/>
        <v>0</v>
      </c>
      <c r="AX26" s="51">
        <f t="shared" si="73"/>
        <v>0</v>
      </c>
      <c r="AY26" s="40">
        <f t="shared" si="35"/>
        <v>0</v>
      </c>
      <c r="AZ26" s="41">
        <f t="shared" si="10"/>
        <v>0</v>
      </c>
      <c r="BB26" s="219">
        <f t="shared" si="20"/>
        <v>0</v>
      </c>
      <c r="BC26" s="292">
        <f>IFERROR(VLOOKUP($A26,'Stats  1'!$A$4:$D$62,2,FALSE),0)</f>
        <v>1</v>
      </c>
      <c r="BD26" s="219">
        <f t="shared" si="21"/>
        <v>0</v>
      </c>
      <c r="BE26" s="295">
        <f>IFERROR(VLOOKUP($A26,'Stats  1'!$A$4:$D$62,3,FALSE),0)</f>
        <v>0</v>
      </c>
      <c r="BF26" s="219">
        <f t="shared" si="22"/>
        <v>0</v>
      </c>
      <c r="BG26" s="296">
        <f>IFERROR(VLOOKUP($A26,'Stats  1'!$A$4:$D$62,4,FALSE),0)</f>
        <v>0</v>
      </c>
      <c r="BI26" s="33">
        <f t="shared" si="11"/>
        <v>0</v>
      </c>
      <c r="BJ26" s="54">
        <f t="shared" si="12"/>
        <v>0</v>
      </c>
      <c r="BK26" s="55">
        <f t="shared" si="13"/>
        <v>0</v>
      </c>
      <c r="BL26" s="49">
        <f t="shared" si="14"/>
        <v>0</v>
      </c>
      <c r="BM26" s="46">
        <f t="shared" si="15"/>
        <v>0</v>
      </c>
      <c r="DD26" s="109"/>
      <c r="DE26" s="106" t="s">
        <v>34</v>
      </c>
      <c r="DF26" s="107" t="str">
        <v/>
      </c>
      <c r="DG26" s="107" t="str">
        <v/>
      </c>
      <c r="DH26" s="107" t="str">
        <v/>
      </c>
      <c r="DI26" s="107" t="str">
        <v/>
      </c>
      <c r="DJ26" s="107" t="str">
        <v/>
      </c>
      <c r="DK26" s="107" t="str">
        <v/>
      </c>
      <c r="DL26" s="107" t="str">
        <v/>
      </c>
      <c r="DM26" s="107" t="str">
        <v/>
      </c>
      <c r="DN26" s="107" t="str">
        <v/>
      </c>
      <c r="DO26" s="107" t="str">
        <v/>
      </c>
      <c r="DP26" s="107" t="str">
        <v/>
      </c>
      <c r="DQ26" s="107" t="str">
        <v/>
      </c>
      <c r="DR26" s="107" t="str">
        <v/>
      </c>
      <c r="DS26" s="107">
        <v>0</v>
      </c>
      <c r="DT26" s="107">
        <v>0</v>
      </c>
      <c r="DU26" s="107">
        <v>0</v>
      </c>
      <c r="DV26" s="107">
        <v>0</v>
      </c>
      <c r="DW26" s="107">
        <v>0</v>
      </c>
      <c r="DX26" s="107">
        <v>0</v>
      </c>
      <c r="DY26" s="107">
        <v>0</v>
      </c>
      <c r="DZ26" s="107" t="s">
        <v>25</v>
      </c>
      <c r="EA26" s="102"/>
    </row>
    <row r="27" spans="1:131" ht="15" customHeight="1" x14ac:dyDescent="0.15">
      <c r="A27" s="57" t="s">
        <v>91</v>
      </c>
      <c r="B27" s="58">
        <v>3</v>
      </c>
      <c r="C27" s="47"/>
      <c r="D27" s="47" t="s">
        <v>157</v>
      </c>
      <c r="E27" s="47" t="s">
        <v>157</v>
      </c>
      <c r="F27" s="47"/>
      <c r="G27" s="48"/>
      <c r="H27" s="47"/>
      <c r="I27" s="47"/>
      <c r="J27" s="47"/>
      <c r="K27" s="47"/>
      <c r="L27" s="48"/>
      <c r="M27" s="47"/>
      <c r="N27" s="47"/>
      <c r="O27" s="47"/>
      <c r="P27" s="47"/>
      <c r="Q27" s="48"/>
      <c r="R27" s="47"/>
      <c r="S27" s="47"/>
      <c r="T27" s="47"/>
      <c r="U27" s="47"/>
      <c r="V27" s="48"/>
      <c r="W27" s="47"/>
      <c r="X27" s="47"/>
      <c r="Y27" s="47"/>
      <c r="Z27" s="47"/>
      <c r="AA27" s="48"/>
      <c r="AB27" s="47"/>
      <c r="AC27" s="47"/>
      <c r="AD27" s="47"/>
      <c r="AE27" s="47"/>
      <c r="AF27" s="48"/>
      <c r="AG27" s="47"/>
      <c r="AH27" s="47"/>
      <c r="AI27" s="47"/>
      <c r="AJ27" s="47"/>
      <c r="AK27" s="48"/>
      <c r="AL27" s="32"/>
      <c r="AM27" s="33">
        <f t="shared" si="92"/>
        <v>0</v>
      </c>
      <c r="AN27" s="34">
        <f t="shared" si="92"/>
        <v>1</v>
      </c>
      <c r="AO27" s="35">
        <f t="shared" si="263"/>
        <v>1</v>
      </c>
      <c r="AP27" s="35">
        <f t="shared" si="263"/>
        <v>0</v>
      </c>
      <c r="AQ27" s="34">
        <f t="shared" si="93"/>
        <v>0</v>
      </c>
      <c r="AR27" s="217">
        <f t="shared" si="3"/>
        <v>2</v>
      </c>
      <c r="AS27" s="32"/>
      <c r="AT27" s="50">
        <f t="shared" si="94"/>
        <v>0</v>
      </c>
      <c r="AU27" s="51">
        <f t="shared" si="33"/>
        <v>0</v>
      </c>
      <c r="AV27" s="52">
        <f t="shared" si="34"/>
        <v>0</v>
      </c>
      <c r="AW27" s="53">
        <f t="shared" si="72"/>
        <v>0</v>
      </c>
      <c r="AX27" s="51">
        <f t="shared" si="73"/>
        <v>0</v>
      </c>
      <c r="AY27" s="40">
        <f t="shared" si="35"/>
        <v>0</v>
      </c>
      <c r="AZ27" s="41">
        <f t="shared" si="10"/>
        <v>0</v>
      </c>
      <c r="BB27" s="219">
        <f t="shared" si="20"/>
        <v>0</v>
      </c>
      <c r="BC27" s="292">
        <f>IFERROR(VLOOKUP($A27,'Stats  1'!$A$4:$D$62,2,FALSE),0)</f>
        <v>1</v>
      </c>
      <c r="BD27" s="219">
        <f t="shared" si="21"/>
        <v>0</v>
      </c>
      <c r="BE27" s="295">
        <f>IFERROR(VLOOKUP($A27,'Stats  1'!$A$4:$D$62,3,FALSE),0)</f>
        <v>1</v>
      </c>
      <c r="BF27" s="219">
        <f t="shared" si="22"/>
        <v>0</v>
      </c>
      <c r="BG27" s="296">
        <f>IFERROR(VLOOKUP($A27,'Stats  1'!$A$4:$D$62,4,FALSE),0)</f>
        <v>0</v>
      </c>
      <c r="BI27" s="33">
        <f t="shared" si="11"/>
        <v>0</v>
      </c>
      <c r="BJ27" s="54">
        <f t="shared" si="12"/>
        <v>0</v>
      </c>
      <c r="BK27" s="55">
        <f t="shared" si="13"/>
        <v>0</v>
      </c>
      <c r="BL27" s="49">
        <f t="shared" si="14"/>
        <v>0</v>
      </c>
      <c r="BM27" s="46">
        <f t="shared" si="15"/>
        <v>0</v>
      </c>
      <c r="BT27" s="188" t="s">
        <v>8</v>
      </c>
      <c r="BU27" s="100" t="s">
        <v>9</v>
      </c>
      <c r="BV27" s="100" t="s">
        <v>10</v>
      </c>
      <c r="BW27" s="100" t="s">
        <v>11</v>
      </c>
      <c r="BX27" s="194" t="s">
        <v>12</v>
      </c>
      <c r="BY27" s="188" t="s">
        <v>8</v>
      </c>
      <c r="BZ27" s="100" t="s">
        <v>9</v>
      </c>
      <c r="CA27" s="100" t="s">
        <v>10</v>
      </c>
      <c r="CB27" s="100" t="s">
        <v>11</v>
      </c>
      <c r="CC27" s="194" t="s">
        <v>12</v>
      </c>
      <c r="CD27" s="188" t="s">
        <v>8</v>
      </c>
      <c r="CE27" s="100" t="s">
        <v>9</v>
      </c>
      <c r="CF27" s="100" t="s">
        <v>10</v>
      </c>
      <c r="CG27" s="100" t="s">
        <v>11</v>
      </c>
      <c r="CH27" s="194" t="s">
        <v>12</v>
      </c>
      <c r="CI27" s="188" t="s">
        <v>8</v>
      </c>
      <c r="CJ27" s="100" t="s">
        <v>9</v>
      </c>
      <c r="CK27" s="100" t="s">
        <v>10</v>
      </c>
      <c r="CL27" s="100" t="s">
        <v>11</v>
      </c>
      <c r="CM27" s="194" t="s">
        <v>12</v>
      </c>
      <c r="CN27" s="188" t="s">
        <v>8</v>
      </c>
      <c r="CO27" s="100" t="s">
        <v>9</v>
      </c>
      <c r="CP27" s="100" t="s">
        <v>10</v>
      </c>
      <c r="CQ27" s="100" t="s">
        <v>11</v>
      </c>
      <c r="CR27" s="183" t="s">
        <v>12</v>
      </c>
      <c r="CS27" s="188" t="s">
        <v>8</v>
      </c>
      <c r="CT27" s="100" t="s">
        <v>9</v>
      </c>
      <c r="CU27" s="100" t="s">
        <v>10</v>
      </c>
      <c r="CV27" s="100" t="s">
        <v>11</v>
      </c>
      <c r="CW27" s="194" t="s">
        <v>12</v>
      </c>
      <c r="CX27" s="188" t="s">
        <v>8</v>
      </c>
      <c r="CY27" s="100" t="s">
        <v>9</v>
      </c>
      <c r="CZ27" s="100" t="s">
        <v>10</v>
      </c>
      <c r="DA27" s="100" t="s">
        <v>11</v>
      </c>
      <c r="DB27" s="100" t="s">
        <v>12</v>
      </c>
      <c r="DD27" s="109"/>
      <c r="DE27" s="108"/>
      <c r="DF27" s="108"/>
      <c r="DG27" s="108"/>
      <c r="DH27" s="108"/>
      <c r="DI27" s="108"/>
      <c r="DJ27" s="108"/>
      <c r="DK27" s="108"/>
      <c r="DL27" s="108"/>
      <c r="DM27" s="108"/>
      <c r="DN27" s="108"/>
      <c r="DO27" s="108"/>
      <c r="DP27" s="108"/>
      <c r="DQ27" s="108"/>
      <c r="DR27" s="108"/>
      <c r="DS27" s="108"/>
      <c r="DT27" s="108"/>
      <c r="DU27" s="108"/>
      <c r="DV27" s="108"/>
      <c r="DW27" s="108"/>
      <c r="DX27" s="108"/>
      <c r="DY27" s="108"/>
      <c r="DZ27" s="108"/>
      <c r="EA27" s="102"/>
    </row>
    <row r="28" spans="1:131" ht="15" customHeight="1" thickBot="1" x14ac:dyDescent="0.2">
      <c r="A28" s="28"/>
      <c r="B28" s="29"/>
      <c r="C28" s="47"/>
      <c r="D28" s="47"/>
      <c r="E28" s="47"/>
      <c r="F28" s="47"/>
      <c r="G28" s="48"/>
      <c r="H28" s="47"/>
      <c r="I28" s="47"/>
      <c r="J28" s="47"/>
      <c r="K28" s="47"/>
      <c r="L28" s="48"/>
      <c r="M28" s="47"/>
      <c r="N28" s="47"/>
      <c r="O28" s="47"/>
      <c r="P28" s="47"/>
      <c r="Q28" s="48"/>
      <c r="R28" s="47"/>
      <c r="S28" s="47"/>
      <c r="T28" s="47"/>
      <c r="U28" s="47"/>
      <c r="V28" s="48"/>
      <c r="W28" s="47"/>
      <c r="X28" s="47"/>
      <c r="Y28" s="47"/>
      <c r="Z28" s="47"/>
      <c r="AA28" s="48"/>
      <c r="AB28" s="47"/>
      <c r="AC28" s="47"/>
      <c r="AD28" s="47"/>
      <c r="AE28" s="47"/>
      <c r="AF28" s="48"/>
      <c r="AG28" s="47"/>
      <c r="AH28" s="47"/>
      <c r="AI28" s="47"/>
      <c r="AJ28" s="47"/>
      <c r="AK28" s="48"/>
      <c r="AL28" s="32"/>
      <c r="AM28" s="33">
        <f t="shared" si="92"/>
        <v>0</v>
      </c>
      <c r="AN28" s="34">
        <f t="shared" si="92"/>
        <v>0</v>
      </c>
      <c r="AO28" s="35">
        <f t="shared" si="263"/>
        <v>0</v>
      </c>
      <c r="AP28" s="35">
        <f t="shared" si="263"/>
        <v>0</v>
      </c>
      <c r="AQ28" s="34">
        <f t="shared" si="93"/>
        <v>0</v>
      </c>
      <c r="AR28" s="217">
        <f t="shared" si="3"/>
        <v>0</v>
      </c>
      <c r="AS28" s="32"/>
      <c r="AT28" s="50">
        <f t="shared" si="94"/>
        <v>0</v>
      </c>
      <c r="AU28" s="51">
        <f t="shared" si="33"/>
        <v>0</v>
      </c>
      <c r="AV28" s="52">
        <f t="shared" si="34"/>
        <v>0</v>
      </c>
      <c r="AW28" s="53">
        <f t="shared" si="72"/>
        <v>0</v>
      </c>
      <c r="AX28" s="51">
        <f t="shared" si="73"/>
        <v>0</v>
      </c>
      <c r="AY28" s="40">
        <f t="shared" si="35"/>
        <v>0</v>
      </c>
      <c r="AZ28" s="41">
        <f t="shared" si="10"/>
        <v>0</v>
      </c>
      <c r="BA28" s="56"/>
      <c r="BB28" s="219">
        <f t="shared" si="20"/>
        <v>0</v>
      </c>
      <c r="BC28" s="292">
        <f>IFERROR(VLOOKUP($A28,'Stats  1'!$A$4:$D$62,2,FALSE),0)</f>
        <v>0</v>
      </c>
      <c r="BD28" s="219">
        <f t="shared" si="21"/>
        <v>0</v>
      </c>
      <c r="BE28" s="295">
        <f>IFERROR(VLOOKUP($A28,'Stats  1'!$A$4:$D$62,3,FALSE),0)</f>
        <v>0</v>
      </c>
      <c r="BF28" s="219">
        <f t="shared" si="22"/>
        <v>0</v>
      </c>
      <c r="BG28" s="296">
        <f>IFERROR(VLOOKUP($A28,'Stats  1'!$A$4:$D$62,4,FALSE),0)</f>
        <v>0</v>
      </c>
      <c r="BH28" s="56"/>
      <c r="BI28" s="33">
        <f t="shared" si="11"/>
        <v>0</v>
      </c>
      <c r="BJ28" s="54">
        <f t="shared" si="12"/>
        <v>0</v>
      </c>
      <c r="BK28" s="55">
        <f t="shared" si="13"/>
        <v>0</v>
      </c>
      <c r="BL28" s="49">
        <f t="shared" si="14"/>
        <v>0</v>
      </c>
      <c r="BM28" s="46">
        <f t="shared" si="15"/>
        <v>0</v>
      </c>
      <c r="BN28" s="56"/>
      <c r="BO28" s="56"/>
      <c r="BP28" s="56"/>
      <c r="BT28" s="189" t="s">
        <v>9</v>
      </c>
      <c r="BU28" s="101" t="s">
        <v>10</v>
      </c>
      <c r="BV28" s="101" t="s">
        <v>11</v>
      </c>
      <c r="BW28" s="101" t="s">
        <v>12</v>
      </c>
      <c r="BX28" s="195" t="s">
        <v>8</v>
      </c>
      <c r="BY28" s="189" t="s">
        <v>9</v>
      </c>
      <c r="BZ28" s="101" t="s">
        <v>10</v>
      </c>
      <c r="CA28" s="101" t="s">
        <v>11</v>
      </c>
      <c r="CB28" s="101" t="s">
        <v>12</v>
      </c>
      <c r="CC28" s="195" t="s">
        <v>8</v>
      </c>
      <c r="CD28" s="189" t="s">
        <v>9</v>
      </c>
      <c r="CE28" s="101" t="s">
        <v>10</v>
      </c>
      <c r="CF28" s="101" t="s">
        <v>11</v>
      </c>
      <c r="CG28" s="101" t="s">
        <v>12</v>
      </c>
      <c r="CH28" s="195" t="s">
        <v>8</v>
      </c>
      <c r="CI28" s="189" t="s">
        <v>9</v>
      </c>
      <c r="CJ28" s="101" t="s">
        <v>10</v>
      </c>
      <c r="CK28" s="101" t="s">
        <v>11</v>
      </c>
      <c r="CL28" s="101" t="s">
        <v>12</v>
      </c>
      <c r="CM28" s="195" t="s">
        <v>8</v>
      </c>
      <c r="CN28" s="189" t="s">
        <v>9</v>
      </c>
      <c r="CO28" s="101" t="s">
        <v>10</v>
      </c>
      <c r="CP28" s="101" t="s">
        <v>11</v>
      </c>
      <c r="CQ28" s="101" t="s">
        <v>12</v>
      </c>
      <c r="CR28" s="184" t="s">
        <v>8</v>
      </c>
      <c r="CS28" s="189" t="s">
        <v>9</v>
      </c>
      <c r="CT28" s="101" t="s">
        <v>10</v>
      </c>
      <c r="CU28" s="101" t="s">
        <v>11</v>
      </c>
      <c r="CV28" s="101" t="s">
        <v>12</v>
      </c>
      <c r="CW28" s="195" t="s">
        <v>8</v>
      </c>
      <c r="CX28" s="189" t="s">
        <v>9</v>
      </c>
      <c r="CY28" s="101" t="s">
        <v>10</v>
      </c>
      <c r="CZ28" s="101" t="s">
        <v>11</v>
      </c>
      <c r="DA28" s="101" t="s">
        <v>12</v>
      </c>
      <c r="DB28" s="101" t="s">
        <v>8</v>
      </c>
      <c r="DD28" s="109"/>
      <c r="DE28" s="307">
        <f>DE21+1</f>
        <v>43139</v>
      </c>
      <c r="DF28" s="308"/>
      <c r="DG28" s="308"/>
      <c r="DH28" s="308"/>
      <c r="DI28" s="308"/>
      <c r="DJ28" s="308"/>
      <c r="DK28" s="308"/>
      <c r="DL28" s="308"/>
      <c r="DM28" s="308"/>
      <c r="DN28" s="308"/>
      <c r="DO28" s="308"/>
      <c r="DP28" s="308"/>
      <c r="DQ28" s="308"/>
      <c r="DR28" s="308"/>
      <c r="DS28" s="308"/>
      <c r="DT28" s="308"/>
      <c r="DU28" s="308"/>
      <c r="DV28" s="308"/>
      <c r="DW28" s="308"/>
      <c r="DX28" s="308"/>
      <c r="DY28" s="308"/>
      <c r="DZ28" s="309"/>
      <c r="EA28" s="102"/>
    </row>
    <row r="29" spans="1:131" ht="15" customHeight="1" x14ac:dyDescent="0.2">
      <c r="A29" s="57"/>
      <c r="B29" s="58"/>
      <c r="C29" s="47"/>
      <c r="D29" s="47"/>
      <c r="E29" s="47"/>
      <c r="F29" s="47"/>
      <c r="G29" s="48"/>
      <c r="H29" s="47"/>
      <c r="I29" s="47"/>
      <c r="J29" s="47"/>
      <c r="K29" s="47"/>
      <c r="L29" s="48"/>
      <c r="M29" s="47"/>
      <c r="N29" s="47"/>
      <c r="O29" s="47"/>
      <c r="P29" s="47"/>
      <c r="Q29" s="48"/>
      <c r="R29" s="47"/>
      <c r="S29" s="47"/>
      <c r="T29" s="47"/>
      <c r="U29" s="47"/>
      <c r="V29" s="48"/>
      <c r="W29" s="47"/>
      <c r="X29" s="47"/>
      <c r="Y29" s="47"/>
      <c r="Z29" s="47"/>
      <c r="AA29" s="48"/>
      <c r="AB29" s="47"/>
      <c r="AC29" s="47"/>
      <c r="AD29" s="47"/>
      <c r="AE29" s="47"/>
      <c r="AF29" s="48"/>
      <c r="AG29" s="47"/>
      <c r="AH29" s="47"/>
      <c r="AI29" s="47"/>
      <c r="AJ29" s="47"/>
      <c r="AK29" s="48"/>
      <c r="AL29" s="32"/>
      <c r="AM29" s="33">
        <f t="shared" si="92"/>
        <v>0</v>
      </c>
      <c r="AN29" s="34">
        <f t="shared" si="92"/>
        <v>0</v>
      </c>
      <c r="AO29" s="35">
        <f t="shared" si="263"/>
        <v>0</v>
      </c>
      <c r="AP29" s="35">
        <f t="shared" si="263"/>
        <v>0</v>
      </c>
      <c r="AQ29" s="34">
        <f t="shared" si="93"/>
        <v>0</v>
      </c>
      <c r="AR29" s="217">
        <f t="shared" si="3"/>
        <v>0</v>
      </c>
      <c r="AS29" s="32"/>
      <c r="AT29" s="50">
        <f t="shared" si="94"/>
        <v>0</v>
      </c>
      <c r="AU29" s="51">
        <f t="shared" si="33"/>
        <v>0</v>
      </c>
      <c r="AV29" s="60">
        <f t="shared" si="34"/>
        <v>0</v>
      </c>
      <c r="AW29" s="53">
        <f t="shared" si="72"/>
        <v>0</v>
      </c>
      <c r="AX29" s="51">
        <f t="shared" si="73"/>
        <v>0</v>
      </c>
      <c r="AY29" s="40">
        <f t="shared" si="35"/>
        <v>0</v>
      </c>
      <c r="AZ29" s="41">
        <f t="shared" si="10"/>
        <v>0</v>
      </c>
      <c r="BB29" s="219">
        <f t="shared" si="20"/>
        <v>0</v>
      </c>
      <c r="BC29" s="292">
        <f>IFERROR(VLOOKUP($A29,'Stats  1'!$A$4:$D$62,2,FALSE),0)</f>
        <v>0</v>
      </c>
      <c r="BD29" s="219">
        <f t="shared" si="21"/>
        <v>0</v>
      </c>
      <c r="BE29" s="295">
        <f>IFERROR(VLOOKUP($A29,'Stats  1'!$A$4:$D$62,3,FALSE),0)</f>
        <v>0</v>
      </c>
      <c r="BF29" s="219">
        <f t="shared" si="22"/>
        <v>0</v>
      </c>
      <c r="BG29" s="296">
        <f>IFERROR(VLOOKUP($A29,'Stats  1'!$A$4:$D$62,4,FALSE),0)</f>
        <v>0</v>
      </c>
      <c r="BI29" s="33">
        <f t="shared" si="11"/>
        <v>0</v>
      </c>
      <c r="BJ29" s="54">
        <f t="shared" si="12"/>
        <v>0</v>
      </c>
      <c r="BK29" s="55">
        <f t="shared" si="13"/>
        <v>0</v>
      </c>
      <c r="BL29" s="49">
        <f t="shared" si="14"/>
        <v>0</v>
      </c>
      <c r="BM29" s="46">
        <f t="shared" si="15"/>
        <v>0</v>
      </c>
      <c r="BR29" s="15"/>
      <c r="BS29" s="97"/>
      <c r="BT29" s="204" t="str">
        <f t="shared" ref="BT29:BU43" ca="1" si="280">IF($BR$5="BI",BT7,OFFSET(BT7,2,0))</f>
        <v/>
      </c>
      <c r="BU29" s="205" t="str">
        <f t="shared" ca="1" si="280"/>
        <v/>
      </c>
      <c r="BV29" s="133" t="str">
        <f>IFERROR(INDEX($A$7:$A$96,MATCH("V1",E$7:E$96,0)),"")</f>
        <v/>
      </c>
      <c r="BW29" s="133" t="str">
        <f>IFERROR(INDEX($A$7:$A$96,MATCH("V1",F$7:F$96,0)),"")</f>
        <v/>
      </c>
      <c r="BX29" s="196" t="str">
        <f>IFERROR(INDEX($A$7:$A$96,MATCH("VT",G$7:G$96,0)),"")</f>
        <v/>
      </c>
      <c r="BY29" s="210" t="str">
        <f t="shared" ref="BY29:BZ43" ca="1" si="281">IF($BR$5="BI",BY7,OFFSET(BY7,2,0))</f>
        <v/>
      </c>
      <c r="BZ29" s="211" t="str">
        <f t="shared" ca="1" si="281"/>
        <v/>
      </c>
      <c r="CA29" s="133" t="str">
        <f>IFERROR(INDEX($A$7:$A$96,MATCH("V1",J$7:J$96,0)),"")</f>
        <v/>
      </c>
      <c r="CB29" s="133" t="str">
        <f>IFERROR(INDEX($A$7:$A$96,MATCH("V1",K$7:K$96,0)),"")</f>
        <v/>
      </c>
      <c r="CC29" s="196" t="str">
        <f>IFERROR(INDEX($A$7:$A$96,MATCH("VT",L$7:L$96,0)),"")</f>
        <v/>
      </c>
      <c r="CD29" s="210" t="str">
        <f t="shared" ref="CD29:CE43" ca="1" si="282">IF($BR$5="BI",CD7,OFFSET(CD7,2,0))</f>
        <v/>
      </c>
      <c r="CE29" s="211" t="str">
        <f t="shared" ca="1" si="282"/>
        <v/>
      </c>
      <c r="CF29" s="133" t="str">
        <f>IFERROR(INDEX($A$7:$A$96,MATCH("V1",O$7:O$96,0)),"")</f>
        <v/>
      </c>
      <c r="CG29" s="133" t="str">
        <f>IFERROR(INDEX($A$7:$A$96,MATCH("V1",P$7:P$96,0)),"")</f>
        <v/>
      </c>
      <c r="CH29" s="196" t="str">
        <f>IFERROR(INDEX($A$7:$A$96,MATCH("VT",Q$7:Q$96,0)),"")</f>
        <v/>
      </c>
      <c r="CI29" s="210" t="str">
        <f t="shared" ref="CI29:CJ43" ca="1" si="283">IF($BR$5="BI",CI7,OFFSET(CI7,2,0))</f>
        <v/>
      </c>
      <c r="CJ29" s="211" t="str">
        <f t="shared" ca="1" si="283"/>
        <v/>
      </c>
      <c r="CK29" s="133" t="str">
        <f>IFERROR(INDEX($A$7:$A$96,MATCH("V1",T$7:T$96,0)),"")</f>
        <v/>
      </c>
      <c r="CL29" s="133" t="str">
        <f>IFERROR(INDEX($A$7:$A$96,MATCH("V1",U$7:U$96,0)),"")</f>
        <v/>
      </c>
      <c r="CM29" s="196" t="str">
        <f>IFERROR(INDEX($A$7:$A$96,MATCH("VT",V$7:V$96,0)),"")</f>
        <v/>
      </c>
      <c r="CN29" s="210" t="str">
        <f t="shared" ref="CN29:CO43" ca="1" si="284">IF($BR$5="BI",CN7,OFFSET(CN7,2,0))</f>
        <v/>
      </c>
      <c r="CO29" s="211" t="str">
        <f t="shared" ca="1" si="284"/>
        <v/>
      </c>
      <c r="CP29" s="133" t="str">
        <f>IFERROR(INDEX($A$7:$A$96,MATCH("V1",Y$7:Y$96,0)),"")</f>
        <v/>
      </c>
      <c r="CQ29" s="133" t="str">
        <f>IFERROR(INDEX($A$7:$A$96,MATCH("V1",Z$7:Z$96,0)),"")</f>
        <v/>
      </c>
      <c r="CR29" s="185" t="str">
        <f>IFERROR(INDEX($A$7:$A$96,MATCH("VT",AA$7:AA$96,0)),"")</f>
        <v/>
      </c>
      <c r="CS29" s="190" t="str">
        <f>IFERROR(INDEX($A$7:$A$96,MATCH("VT",AB$7:AB$96,0)),"")</f>
        <v/>
      </c>
      <c r="CT29" s="142" t="str">
        <f>IFERROR(INDEX($A$7:$A$96,MATCH("VT",AC$7:AC$96,0)),"")</f>
        <v/>
      </c>
      <c r="CU29" s="133" t="str">
        <f>IFERROR(INDEX($A$7:$A$96,MATCH("V1",AD$7:AD$96,0)),"")</f>
        <v/>
      </c>
      <c r="CV29" s="133" t="str">
        <f>IFERROR(INDEX($A$7:$A$96,MATCH("V1",AE$7:AE$96,0)),"")</f>
        <v/>
      </c>
      <c r="CW29" s="196" t="str">
        <f>IFERROR(INDEX($A$7:$A$96,MATCH("VT",AF$7:AF$96,0)),"")</f>
        <v/>
      </c>
      <c r="CX29" s="190" t="str">
        <f>IFERROR(INDEX($A$7:$A$96,MATCH("VT",AG$7:AG$96,0)),"")</f>
        <v/>
      </c>
      <c r="CY29" s="142" t="str">
        <f>IFERROR(INDEX($A$7:$A$96,MATCH("VT",AH$7:AH$96,0)),"")</f>
        <v/>
      </c>
      <c r="CZ29" s="133" t="str">
        <f>IFERROR(INDEX($A$7:$A$96,MATCH("V1",AI$7:AI$96,0)),"")</f>
        <v/>
      </c>
      <c r="DA29" s="133" t="str">
        <f>IFERROR(INDEX($A$7:$A$96,MATCH("V1",AJ$7:AJ$96,0)),"")</f>
        <v/>
      </c>
      <c r="DB29" s="140" t="str">
        <f>IFERROR(INDEX($A$7:$A$96,MATCH("VT",AK$7:AK$96,0)),"")</f>
        <v/>
      </c>
      <c r="DD29" s="109"/>
      <c r="DE29" s="106" t="s">
        <v>30</v>
      </c>
      <c r="DF29" s="107" t="str">
        <f t="array" ref="DF29:DY33" ca="1">TRANSPOSE(CI29:CM48)</f>
        <v/>
      </c>
      <c r="DG29" s="107" t="str">
        <f ca="1"/>
        <v/>
      </c>
      <c r="DH29" s="107" t="str">
        <f ca="1"/>
        <v/>
      </c>
      <c r="DI29" s="107" t="str">
        <f ca="1"/>
        <v/>
      </c>
      <c r="DJ29" s="107" t="str">
        <f ca="1"/>
        <v/>
      </c>
      <c r="DK29" s="107" t="str">
        <f ca="1"/>
        <v/>
      </c>
      <c r="DL29" s="107" t="str">
        <f ca="1"/>
        <v/>
      </c>
      <c r="DM29" s="107" t="str">
        <f ca="1"/>
        <v/>
      </c>
      <c r="DN29" s="107" t="str">
        <f ca="1"/>
        <v/>
      </c>
      <c r="DO29" s="107" t="str">
        <f ca="1"/>
        <v/>
      </c>
      <c r="DP29" s="107" t="str">
        <f ca="1"/>
        <v/>
      </c>
      <c r="DQ29" s="107" t="str">
        <f ca="1"/>
        <v/>
      </c>
      <c r="DR29" s="107" t="str">
        <f ca="1"/>
        <v/>
      </c>
      <c r="DS29" s="107">
        <f ca="1"/>
        <v>0</v>
      </c>
      <c r="DT29" s="107">
        <f ca="1"/>
        <v>0</v>
      </c>
      <c r="DU29" s="107">
        <v>0</v>
      </c>
      <c r="DV29" s="107">
        <v>0</v>
      </c>
      <c r="DW29" s="107">
        <v>0</v>
      </c>
      <c r="DX29" s="107">
        <v>0</v>
      </c>
      <c r="DY29" s="107">
        <v>0</v>
      </c>
      <c r="DZ29" s="107" t="s">
        <v>25</v>
      </c>
      <c r="EA29" s="102"/>
    </row>
    <row r="30" spans="1:131" ht="15" customHeight="1" x14ac:dyDescent="0.2">
      <c r="A30" s="57"/>
      <c r="B30" s="58"/>
      <c r="C30" s="47"/>
      <c r="D30" s="47"/>
      <c r="E30" s="47"/>
      <c r="F30" s="47"/>
      <c r="G30" s="48"/>
      <c r="H30" s="47"/>
      <c r="I30" s="47"/>
      <c r="J30" s="47"/>
      <c r="K30" s="47"/>
      <c r="L30" s="48"/>
      <c r="M30" s="47"/>
      <c r="N30" s="47"/>
      <c r="O30" s="47"/>
      <c r="P30" s="47"/>
      <c r="Q30" s="48"/>
      <c r="R30" s="47"/>
      <c r="S30" s="47"/>
      <c r="T30" s="47"/>
      <c r="U30" s="47"/>
      <c r="V30" s="48"/>
      <c r="W30" s="47"/>
      <c r="X30" s="47"/>
      <c r="Y30" s="47"/>
      <c r="Z30" s="47"/>
      <c r="AA30" s="48"/>
      <c r="AB30" s="47"/>
      <c r="AC30" s="47"/>
      <c r="AD30" s="47"/>
      <c r="AE30" s="47"/>
      <c r="AF30" s="48"/>
      <c r="AG30" s="47"/>
      <c r="AH30" s="47"/>
      <c r="AI30" s="47"/>
      <c r="AJ30" s="47"/>
      <c r="AK30" s="48"/>
      <c r="AL30" s="32"/>
      <c r="AM30" s="33">
        <f t="shared" si="92"/>
        <v>0</v>
      </c>
      <c r="AN30" s="34">
        <f t="shared" si="92"/>
        <v>0</v>
      </c>
      <c r="AO30" s="35">
        <f t="shared" si="263"/>
        <v>0</v>
      </c>
      <c r="AP30" s="35">
        <f t="shared" si="263"/>
        <v>0</v>
      </c>
      <c r="AQ30" s="34">
        <f t="shared" si="93"/>
        <v>0</v>
      </c>
      <c r="AR30" s="217">
        <f t="shared" si="3"/>
        <v>0</v>
      </c>
      <c r="AS30" s="32"/>
      <c r="AT30" s="50">
        <f t="shared" si="94"/>
        <v>0</v>
      </c>
      <c r="AU30" s="51">
        <f t="shared" si="33"/>
        <v>0</v>
      </c>
      <c r="AV30" s="52">
        <f t="shared" si="34"/>
        <v>0</v>
      </c>
      <c r="AW30" s="53">
        <f t="shared" si="72"/>
        <v>0</v>
      </c>
      <c r="AX30" s="51">
        <f t="shared" si="73"/>
        <v>0</v>
      </c>
      <c r="AY30" s="40">
        <f t="shared" si="35"/>
        <v>0</v>
      </c>
      <c r="AZ30" s="41">
        <f t="shared" si="10"/>
        <v>0</v>
      </c>
      <c r="BB30" s="219">
        <f t="shared" si="20"/>
        <v>0</v>
      </c>
      <c r="BC30" s="292">
        <f>IFERROR(VLOOKUP($A30,'Stats  1'!$A$4:$D$62,2,FALSE),0)</f>
        <v>0</v>
      </c>
      <c r="BD30" s="219">
        <f t="shared" si="21"/>
        <v>0</v>
      </c>
      <c r="BE30" s="295">
        <f>IFERROR(VLOOKUP($A30,'Stats  1'!$A$4:$D$62,3,FALSE),0)</f>
        <v>0</v>
      </c>
      <c r="BF30" s="219">
        <f t="shared" si="22"/>
        <v>0</v>
      </c>
      <c r="BG30" s="296">
        <f>IFERROR(VLOOKUP($A30,'Stats  1'!$A$4:$D$62,4,FALSE),0)</f>
        <v>0</v>
      </c>
      <c r="BI30" s="33">
        <f t="shared" si="11"/>
        <v>0</v>
      </c>
      <c r="BJ30" s="54">
        <f t="shared" si="12"/>
        <v>0</v>
      </c>
      <c r="BK30" s="55">
        <f t="shared" si="13"/>
        <v>0</v>
      </c>
      <c r="BL30" s="49">
        <f t="shared" si="14"/>
        <v>0</v>
      </c>
      <c r="BM30" s="46">
        <f t="shared" si="15"/>
        <v>0</v>
      </c>
      <c r="BR30" s="15"/>
      <c r="BS30" s="97"/>
      <c r="BT30" s="206" t="str">
        <f t="shared" ca="1" si="280"/>
        <v/>
      </c>
      <c r="BU30" s="207" t="str">
        <f t="shared" ca="1" si="280"/>
        <v/>
      </c>
      <c r="BV30" s="209" t="str">
        <f ca="1">IF(BV$4&gt;=2,BV8,OFFSET(BV8,2,0))</f>
        <v/>
      </c>
      <c r="BW30" s="133" t="str">
        <f>IFERROR(INDEX($A$7:$A$96,MATCH("V2",F$7:F$96,0)),"")</f>
        <v/>
      </c>
      <c r="BX30" s="197" t="str">
        <f>IFERROR(INDEX($A$7:$A$96,MATCH(1,G$7:G$96,0)),"")</f>
        <v/>
      </c>
      <c r="BY30" s="212" t="str">
        <f t="shared" ca="1" si="281"/>
        <v/>
      </c>
      <c r="BZ30" s="209" t="str">
        <f t="shared" ca="1" si="281"/>
        <v/>
      </c>
      <c r="CA30" s="209" t="str">
        <f ca="1">IF(CA$4&gt;=2,CA8,OFFSET(CA8,2,0))</f>
        <v/>
      </c>
      <c r="CB30" s="133" t="str">
        <f>IFERROR(INDEX($A$7:$A$96,MATCH("V2",K$7:K$96,0)),"")</f>
        <v/>
      </c>
      <c r="CC30" s="197" t="str">
        <f>IFERROR(INDEX($A$7:$A$96,MATCH(1,L$7:L$96,0)),"")</f>
        <v/>
      </c>
      <c r="CD30" s="212" t="str">
        <f t="shared" ca="1" si="282"/>
        <v/>
      </c>
      <c r="CE30" s="209" t="str">
        <f t="shared" ca="1" si="282"/>
        <v/>
      </c>
      <c r="CF30" s="209" t="str">
        <f ca="1">IF(CF$4&gt;=2,CF8,OFFSET(CF8,2,0))</f>
        <v/>
      </c>
      <c r="CG30" s="133" t="str">
        <f>IFERROR(INDEX($A$7:$A$96,MATCH("V2",P$7:P$96,0)),"")</f>
        <v/>
      </c>
      <c r="CH30" s="197" t="str">
        <f>IFERROR(INDEX($A$7:$A$96,MATCH(1,Q$7:Q$96,0)),"")</f>
        <v/>
      </c>
      <c r="CI30" s="212" t="str">
        <f t="shared" ca="1" si="283"/>
        <v/>
      </c>
      <c r="CJ30" s="209" t="str">
        <f t="shared" ca="1" si="283"/>
        <v/>
      </c>
      <c r="CK30" s="209" t="str">
        <f ca="1">IF(CK$4&gt;=2,CK8,OFFSET(CK8,2,0))</f>
        <v/>
      </c>
      <c r="CL30" s="133" t="str">
        <f>IFERROR(INDEX($A$7:$A$96,MATCH("V2",U$7:U$96,0)),"")</f>
        <v/>
      </c>
      <c r="CM30" s="197" t="str">
        <f>IFERROR(INDEX($A$7:$A$96,MATCH(1,V$7:V$96,0)),"")</f>
        <v/>
      </c>
      <c r="CN30" s="212" t="str">
        <f t="shared" ca="1" si="284"/>
        <v/>
      </c>
      <c r="CO30" s="209" t="str">
        <f t="shared" ca="1" si="284"/>
        <v/>
      </c>
      <c r="CP30" s="209" t="str">
        <f ca="1">IF(CP$4&gt;=2,CP8,OFFSET(CP8,2,0))</f>
        <v/>
      </c>
      <c r="CQ30" s="133" t="str">
        <f>IFERROR(INDEX($A$7:$A$96,MATCH("V2",Z$7:Z$96,0)),"")</f>
        <v/>
      </c>
      <c r="CR30" s="143" t="str">
        <f>IFERROR(INDEX($A$7:$A$96,MATCH(1,AA$7:AA$96,0)),"")</f>
        <v/>
      </c>
      <c r="CS30" s="191" t="str">
        <f>IFERROR(INDEX($A$7:$A$96,MATCH(1,AB$7:AB$96,0)),"")</f>
        <v/>
      </c>
      <c r="CT30" s="143" t="str">
        <f>IFERROR(INDEX($A$7:$A$96,MATCH(1,AC$7:AC$96,0)),"")</f>
        <v/>
      </c>
      <c r="CU30" s="209" t="str">
        <f ca="1">IF(CU$4&gt;=2,CU8,OFFSET(CU8,2,0))</f>
        <v/>
      </c>
      <c r="CV30" s="133" t="str">
        <f>IFERROR(INDEX($A$7:$A$96,MATCH("V2",AE$7:AE$96,0)),"")</f>
        <v/>
      </c>
      <c r="CW30" s="197" t="str">
        <f>IFERROR(INDEX($A$7:$A$96,MATCH(1,AF$7:AF$96,0)),"")</f>
        <v/>
      </c>
      <c r="CX30" s="191" t="str">
        <f>IFERROR(INDEX($A$7:$A$96,MATCH(1,AG$7:AG$96,0)),"")</f>
        <v/>
      </c>
      <c r="CY30" s="143" t="str">
        <f>IFERROR(INDEX($A$7:$A$96,MATCH(1,AH$7:AH$96,0)),"")</f>
        <v/>
      </c>
      <c r="CZ30" s="209" t="str">
        <f ca="1">IF(CZ$4&gt;=2,CZ8,OFFSET(CZ8,2,0))</f>
        <v/>
      </c>
      <c r="DA30" s="133" t="str">
        <f>IFERROR(INDEX($A$7:$A$96,MATCH("V2",AJ$7:AJ$96,0)),"")</f>
        <v/>
      </c>
      <c r="DB30" s="120" t="str">
        <f>IFERROR(INDEX($A$7:$A$96,MATCH(1,AK$7:AK$96,0)),"")</f>
        <v/>
      </c>
      <c r="DD30" s="109"/>
      <c r="DE30" s="106" t="s">
        <v>31</v>
      </c>
      <c r="DF30" s="107" t="str">
        <f ca="1"/>
        <v/>
      </c>
      <c r="DG30" s="107" t="str">
        <f ca="1"/>
        <v/>
      </c>
      <c r="DH30" s="107" t="str">
        <f ca="1"/>
        <v/>
      </c>
      <c r="DI30" s="107" t="str">
        <f ca="1"/>
        <v/>
      </c>
      <c r="DJ30" s="107" t="str">
        <f ca="1"/>
        <v/>
      </c>
      <c r="DK30" s="107" t="str">
        <f ca="1"/>
        <v/>
      </c>
      <c r="DL30" s="107" t="str">
        <f ca="1"/>
        <v/>
      </c>
      <c r="DM30" s="107" t="str">
        <f ca="1"/>
        <v/>
      </c>
      <c r="DN30" s="107" t="str">
        <f ca="1"/>
        <v/>
      </c>
      <c r="DO30" s="107" t="str">
        <f ca="1"/>
        <v/>
      </c>
      <c r="DP30" s="107" t="str">
        <f ca="1"/>
        <v/>
      </c>
      <c r="DQ30" s="107" t="str">
        <f ca="1"/>
        <v/>
      </c>
      <c r="DR30" s="107" t="str">
        <f ca="1"/>
        <v/>
      </c>
      <c r="DS30" s="107">
        <f ca="1"/>
        <v>0</v>
      </c>
      <c r="DT30" s="107">
        <f ca="1"/>
        <v>0</v>
      </c>
      <c r="DU30" s="107">
        <v>0</v>
      </c>
      <c r="DV30" s="107">
        <v>0</v>
      </c>
      <c r="DW30" s="107">
        <v>0</v>
      </c>
      <c r="DX30" s="107">
        <v>0</v>
      </c>
      <c r="DY30" s="107">
        <v>0</v>
      </c>
      <c r="DZ30" s="107" t="s">
        <v>25</v>
      </c>
      <c r="EA30" s="102"/>
    </row>
    <row r="31" spans="1:131" ht="15" customHeight="1" x14ac:dyDescent="0.15">
      <c r="A31" s="28"/>
      <c r="B31" s="29"/>
      <c r="C31" s="47"/>
      <c r="D31" s="47"/>
      <c r="E31" s="47"/>
      <c r="F31" s="47"/>
      <c r="G31" s="48"/>
      <c r="H31" s="47"/>
      <c r="I31" s="47"/>
      <c r="J31" s="47"/>
      <c r="K31" s="47"/>
      <c r="L31" s="48"/>
      <c r="M31" s="47"/>
      <c r="N31" s="47"/>
      <c r="O31" s="47"/>
      <c r="P31" s="47"/>
      <c r="Q31" s="48"/>
      <c r="R31" s="47"/>
      <c r="S31" s="47"/>
      <c r="T31" s="47"/>
      <c r="U31" s="47"/>
      <c r="V31" s="48"/>
      <c r="W31" s="47"/>
      <c r="X31" s="47"/>
      <c r="Y31" s="47"/>
      <c r="Z31" s="47"/>
      <c r="AA31" s="48"/>
      <c r="AB31" s="47"/>
      <c r="AC31" s="47"/>
      <c r="AD31" s="47"/>
      <c r="AE31" s="47"/>
      <c r="AF31" s="48"/>
      <c r="AG31" s="47"/>
      <c r="AH31" s="47"/>
      <c r="AI31" s="47"/>
      <c r="AJ31" s="47"/>
      <c r="AK31" s="48"/>
      <c r="AL31" s="32"/>
      <c r="AM31" s="33">
        <f t="shared" si="92"/>
        <v>0</v>
      </c>
      <c r="AN31" s="34">
        <f t="shared" si="92"/>
        <v>0</v>
      </c>
      <c r="AO31" s="35">
        <f t="shared" si="263"/>
        <v>0</v>
      </c>
      <c r="AP31" s="35">
        <f t="shared" si="263"/>
        <v>0</v>
      </c>
      <c r="AQ31" s="34">
        <f t="shared" si="93"/>
        <v>0</v>
      </c>
      <c r="AR31" s="217">
        <f t="shared" si="3"/>
        <v>0</v>
      </c>
      <c r="AS31" s="32"/>
      <c r="AT31" s="50">
        <f t="shared" si="94"/>
        <v>0</v>
      </c>
      <c r="AU31" s="51">
        <f t="shared" si="33"/>
        <v>0</v>
      </c>
      <c r="AV31" s="52">
        <f t="shared" si="34"/>
        <v>0</v>
      </c>
      <c r="AW31" s="53">
        <f t="shared" si="72"/>
        <v>0</v>
      </c>
      <c r="AX31" s="51">
        <f t="shared" si="73"/>
        <v>0</v>
      </c>
      <c r="AY31" s="40">
        <f t="shared" si="35"/>
        <v>0</v>
      </c>
      <c r="AZ31" s="41">
        <f t="shared" si="10"/>
        <v>0</v>
      </c>
      <c r="BA31" s="59"/>
      <c r="BB31" s="219">
        <f t="shared" si="20"/>
        <v>0</v>
      </c>
      <c r="BC31" s="292">
        <f>IFERROR(VLOOKUP($A31,'Stats  1'!$A$4:$D$62,2,FALSE),0)</f>
        <v>0</v>
      </c>
      <c r="BD31" s="219">
        <f t="shared" si="21"/>
        <v>0</v>
      </c>
      <c r="BE31" s="295">
        <f>IFERROR(VLOOKUP($A31,'Stats  1'!$A$4:$D$62,3,FALSE),0)</f>
        <v>0</v>
      </c>
      <c r="BF31" s="219">
        <f t="shared" si="22"/>
        <v>0</v>
      </c>
      <c r="BG31" s="296">
        <f>IFERROR(VLOOKUP($A31,'Stats  1'!$A$4:$D$62,4,FALSE),0)</f>
        <v>0</v>
      </c>
      <c r="BH31" s="59"/>
      <c r="BI31" s="33">
        <f t="shared" si="11"/>
        <v>0</v>
      </c>
      <c r="BJ31" s="54">
        <f t="shared" si="12"/>
        <v>0</v>
      </c>
      <c r="BK31" s="55">
        <f t="shared" si="13"/>
        <v>0</v>
      </c>
      <c r="BL31" s="49">
        <f t="shared" si="14"/>
        <v>0</v>
      </c>
      <c r="BM31" s="46">
        <f t="shared" si="15"/>
        <v>0</v>
      </c>
      <c r="BN31" s="59"/>
      <c r="BO31" s="59"/>
      <c r="BP31" s="59"/>
      <c r="BT31" s="206" t="str">
        <f t="shared" ca="1" si="280"/>
        <v/>
      </c>
      <c r="BU31" s="207" t="str">
        <f t="shared" ca="1" si="280"/>
        <v/>
      </c>
      <c r="BV31" s="209" t="str">
        <f ca="1">IF(BV$4=3,BV9,IF(BV$4=2,OFFSET(BV9,1,0),OFFSET(BV9,2,0)))</f>
        <v/>
      </c>
      <c r="BW31" s="133" t="str">
        <f>IFERROR(INDEX($A$7:$A$96,MATCH("V3",F$7:F$96,0)),"")</f>
        <v/>
      </c>
      <c r="BX31" s="197" t="str">
        <f>IFERROR(INDEX($A$7:$A$96,MATCH(2,G$7:G$96,0)),"")</f>
        <v/>
      </c>
      <c r="BY31" s="212" t="str">
        <f t="shared" ca="1" si="281"/>
        <v/>
      </c>
      <c r="BZ31" s="209" t="str">
        <f t="shared" ca="1" si="281"/>
        <v/>
      </c>
      <c r="CA31" s="209" t="str">
        <f ca="1">IF(CA$4=3,CA9,IF(CA$4=2,OFFSET(CA9,1,0),OFFSET(CA9,2,0)))</f>
        <v/>
      </c>
      <c r="CB31" s="133" t="str">
        <f>IFERROR(INDEX($A$7:$A$96,MATCH("V3",K$7:K$96,0)),"")</f>
        <v/>
      </c>
      <c r="CC31" s="197" t="str">
        <f>IFERROR(INDEX($A$7:$A$96,MATCH(2,L$7:L$96,0)),"")</f>
        <v/>
      </c>
      <c r="CD31" s="212" t="str">
        <f t="shared" ca="1" si="282"/>
        <v/>
      </c>
      <c r="CE31" s="209" t="str">
        <f t="shared" ca="1" si="282"/>
        <v/>
      </c>
      <c r="CF31" s="209" t="str">
        <f ca="1">IF(CF$4=3,CF9,IF(CF$4=2,OFFSET(CF9,1,0),OFFSET(CF9,2,0)))</f>
        <v/>
      </c>
      <c r="CG31" s="133" t="str">
        <f>IFERROR(INDEX($A$7:$A$96,MATCH("V3",P$7:P$96,0)),"")</f>
        <v/>
      </c>
      <c r="CH31" s="197" t="str">
        <f>IFERROR(INDEX($A$7:$A$96,MATCH(2,Q$7:Q$96,0)),"")</f>
        <v/>
      </c>
      <c r="CI31" s="212" t="str">
        <f t="shared" ca="1" si="283"/>
        <v/>
      </c>
      <c r="CJ31" s="209" t="str">
        <f t="shared" ca="1" si="283"/>
        <v/>
      </c>
      <c r="CK31" s="209" t="str">
        <f ca="1">IF(CK$4=3,CK9,IF(CK$4=2,OFFSET(CK9,1,0),OFFSET(CK9,2,0)))</f>
        <v/>
      </c>
      <c r="CL31" s="133" t="str">
        <f>IFERROR(INDEX($A$7:$A$96,MATCH("V3",U$7:U$96,0)),"")</f>
        <v/>
      </c>
      <c r="CM31" s="197" t="str">
        <f>IFERROR(INDEX($A$7:$A$96,MATCH(2,V$7:V$96,0)),"")</f>
        <v/>
      </c>
      <c r="CN31" s="212" t="str">
        <f t="shared" ca="1" si="284"/>
        <v/>
      </c>
      <c r="CO31" s="209" t="str">
        <f t="shared" ca="1" si="284"/>
        <v/>
      </c>
      <c r="CP31" s="209" t="str">
        <f ca="1">IF(CP$4=3,CP9,IF(CP$4=2,OFFSET(CP9,1,0),OFFSET(CP9,2,0)))</f>
        <v/>
      </c>
      <c r="CQ31" s="133" t="str">
        <f>IFERROR(INDEX($A$7:$A$96,MATCH("V3",Z$7:Z$96,0)),"")</f>
        <v/>
      </c>
      <c r="CR31" s="143" t="str">
        <f>IFERROR(INDEX($A$7:$A$96,MATCH(2,AA$7:AA$96,0)),"")</f>
        <v/>
      </c>
      <c r="CS31" s="191" t="str">
        <f>IFERROR(INDEX($A$7:$A$96,MATCH(2,AB$7:AB$96,0)),"")</f>
        <v/>
      </c>
      <c r="CT31" s="143" t="str">
        <f>IFERROR(INDEX($A$7:$A$96,MATCH(2,AC$7:AC$96,0)),"")</f>
        <v/>
      </c>
      <c r="CU31" s="209" t="str">
        <f ca="1">IF(CU$4=3,CU9,IF(CU$4=2,OFFSET(CU9,1,0),OFFSET(CU9,2,0)))</f>
        <v/>
      </c>
      <c r="CV31" s="133" t="str">
        <f>IFERROR(INDEX($A$7:$A$96,MATCH("V3",AE$7:AE$96,0)),"")</f>
        <v/>
      </c>
      <c r="CW31" s="197" t="str">
        <f>IFERROR(INDEX($A$7:$A$96,MATCH(2,AF$7:AF$96,0)),"")</f>
        <v/>
      </c>
      <c r="CX31" s="191" t="str">
        <f>IFERROR(INDEX($A$7:$A$96,MATCH(2,AG$7:AG$96,0)),"")</f>
        <v/>
      </c>
      <c r="CY31" s="143" t="str">
        <f>IFERROR(INDEX($A$7:$A$96,MATCH(2,AH$7:AH$96,0)),"")</f>
        <v/>
      </c>
      <c r="CZ31" s="209" t="str">
        <f ca="1">IF(CZ$4=3,CZ9,IF(CZ$4=2,OFFSET(CZ9,1,0),OFFSET(CZ9,2,0)))</f>
        <v/>
      </c>
      <c r="DA31" s="133" t="str">
        <f>IFERROR(INDEX($A$7:$A$96,MATCH("V3",AJ$7:AJ$96,0)),"")</f>
        <v/>
      </c>
      <c r="DB31" s="120" t="str">
        <f>IFERROR(INDEX($A$7:$A$96,MATCH(2,AK$7:AK$96,0)),"")</f>
        <v/>
      </c>
      <c r="DD31" s="109">
        <f>'06'!$T100</f>
        <v>3</v>
      </c>
      <c r="DE31" s="106" t="s">
        <v>32</v>
      </c>
      <c r="DF31" s="112" t="str">
        <v/>
      </c>
      <c r="DG31" s="113" t="str">
        <f ca="1"/>
        <v/>
      </c>
      <c r="DH31" s="113" t="str">
        <f ca="1"/>
        <v/>
      </c>
      <c r="DI31" s="114" t="str">
        <f ca="1"/>
        <v/>
      </c>
      <c r="DJ31" s="107" t="str">
        <f ca="1"/>
        <v/>
      </c>
      <c r="DK31" s="107" t="str">
        <f ca="1"/>
        <v/>
      </c>
      <c r="DL31" s="107" t="str">
        <f ca="1"/>
        <v/>
      </c>
      <c r="DM31" s="107" t="str">
        <f ca="1"/>
        <v/>
      </c>
      <c r="DN31" s="107" t="str">
        <f ca="1"/>
        <v/>
      </c>
      <c r="DO31" s="107" t="str">
        <f ca="1"/>
        <v/>
      </c>
      <c r="DP31" s="107" t="str">
        <f ca="1"/>
        <v/>
      </c>
      <c r="DQ31" s="107" t="str">
        <f ca="1"/>
        <v/>
      </c>
      <c r="DR31" s="107" t="str">
        <f ca="1"/>
        <v/>
      </c>
      <c r="DS31" s="107" t="str">
        <f ca="1"/>
        <v/>
      </c>
      <c r="DT31" s="107" t="str">
        <f ca="1"/>
        <v/>
      </c>
      <c r="DU31" s="107" t="str">
        <f ca="1"/>
        <v/>
      </c>
      <c r="DV31" s="107" t="str">
        <f ca="1"/>
        <v/>
      </c>
      <c r="DW31" s="107" t="str">
        <f ca="1"/>
        <v/>
      </c>
      <c r="DX31" s="107">
        <v>0</v>
      </c>
      <c r="DY31" s="107">
        <v>0</v>
      </c>
      <c r="DZ31" s="107" t="s">
        <v>25</v>
      </c>
      <c r="EA31" s="102"/>
    </row>
    <row r="32" spans="1:131" ht="15" customHeight="1" x14ac:dyDescent="0.15">
      <c r="A32" s="28"/>
      <c r="B32" s="29"/>
      <c r="C32" s="47"/>
      <c r="D32" s="47"/>
      <c r="E32" s="47"/>
      <c r="F32" s="47"/>
      <c r="G32" s="48"/>
      <c r="H32" s="47"/>
      <c r="I32" s="47"/>
      <c r="J32" s="47"/>
      <c r="K32" s="47"/>
      <c r="L32" s="48"/>
      <c r="M32" s="47"/>
      <c r="N32" s="47"/>
      <c r="O32" s="47"/>
      <c r="P32" s="47"/>
      <c r="Q32" s="48"/>
      <c r="R32" s="47"/>
      <c r="S32" s="47"/>
      <c r="T32" s="47"/>
      <c r="U32" s="47"/>
      <c r="V32" s="48"/>
      <c r="W32" s="47"/>
      <c r="X32" s="47"/>
      <c r="Y32" s="47"/>
      <c r="Z32" s="47"/>
      <c r="AA32" s="48"/>
      <c r="AB32" s="47"/>
      <c r="AC32" s="47"/>
      <c r="AD32" s="47"/>
      <c r="AE32" s="47"/>
      <c r="AF32" s="48"/>
      <c r="AG32" s="47"/>
      <c r="AH32" s="47"/>
      <c r="AI32" s="47"/>
      <c r="AJ32" s="47"/>
      <c r="AK32" s="48"/>
      <c r="AL32" s="32"/>
      <c r="AM32" s="33">
        <f t="shared" si="92"/>
        <v>0</v>
      </c>
      <c r="AN32" s="34">
        <f t="shared" si="92"/>
        <v>0</v>
      </c>
      <c r="AO32" s="35">
        <f t="shared" si="263"/>
        <v>0</v>
      </c>
      <c r="AP32" s="35">
        <f t="shared" si="263"/>
        <v>0</v>
      </c>
      <c r="AQ32" s="34">
        <f t="shared" si="93"/>
        <v>0</v>
      </c>
      <c r="AR32" s="217">
        <f t="shared" si="3"/>
        <v>0</v>
      </c>
      <c r="AS32" s="32"/>
      <c r="AT32" s="50">
        <f t="shared" si="94"/>
        <v>0</v>
      </c>
      <c r="AU32" s="51">
        <f t="shared" si="33"/>
        <v>0</v>
      </c>
      <c r="AV32" s="52">
        <f t="shared" si="34"/>
        <v>0</v>
      </c>
      <c r="AW32" s="53">
        <f t="shared" si="72"/>
        <v>0</v>
      </c>
      <c r="AX32" s="51">
        <f t="shared" si="73"/>
        <v>0</v>
      </c>
      <c r="AY32" s="40">
        <f t="shared" si="35"/>
        <v>0</v>
      </c>
      <c r="AZ32" s="41">
        <f t="shared" si="10"/>
        <v>0</v>
      </c>
      <c r="BB32" s="219">
        <f t="shared" si="20"/>
        <v>0</v>
      </c>
      <c r="BC32" s="292">
        <f>IFERROR(VLOOKUP($A32,'Stats  1'!$A$4:$D$62,2,FALSE),0)</f>
        <v>0</v>
      </c>
      <c r="BD32" s="219">
        <f t="shared" si="21"/>
        <v>0</v>
      </c>
      <c r="BE32" s="295">
        <f>IFERROR(VLOOKUP($A32,'Stats  1'!$A$4:$D$62,3,FALSE),0)</f>
        <v>0</v>
      </c>
      <c r="BF32" s="219">
        <f t="shared" si="22"/>
        <v>0</v>
      </c>
      <c r="BG32" s="296">
        <f>IFERROR(VLOOKUP($A32,'Stats  1'!$A$4:$D$62,4,FALSE),0)</f>
        <v>0</v>
      </c>
      <c r="BI32" s="33">
        <f t="shared" si="11"/>
        <v>0</v>
      </c>
      <c r="BJ32" s="54">
        <f t="shared" si="12"/>
        <v>0</v>
      </c>
      <c r="BK32" s="55">
        <f t="shared" si="13"/>
        <v>0</v>
      </c>
      <c r="BL32" s="49">
        <f t="shared" si="14"/>
        <v>0</v>
      </c>
      <c r="BM32" s="46">
        <f t="shared" si="15"/>
        <v>0</v>
      </c>
      <c r="BR32" s="15"/>
      <c r="BT32" s="206" t="str">
        <f t="shared" ca="1" si="280"/>
        <v/>
      </c>
      <c r="BU32" s="207" t="str">
        <f t="shared" ca="1" si="280"/>
        <v/>
      </c>
      <c r="BV32" s="209" t="str">
        <f t="shared" ref="BV32:BV46" ca="1" si="285">IF(BV$4=3,BV10,IF(BV$4=2,OFFSET(BV10,1,0),OFFSET(BV10,2,0)))</f>
        <v/>
      </c>
      <c r="BW32" s="209" t="str">
        <f ca="1">IF(BW$4&gt;=4,BW10,OFFSET(BW10,2,0))</f>
        <v/>
      </c>
      <c r="BX32" s="197" t="str">
        <f>IFERROR(INDEX($A$7:$A$96,MATCH(3,G$7:G$96,0)),"")</f>
        <v/>
      </c>
      <c r="BY32" s="212" t="str">
        <f t="shared" ca="1" si="281"/>
        <v/>
      </c>
      <c r="BZ32" s="209" t="str">
        <f t="shared" ca="1" si="281"/>
        <v/>
      </c>
      <c r="CA32" s="209" t="str">
        <f t="shared" ref="CA32:CA46" ca="1" si="286">IF(CA$4=3,CA10,IF(CA$4=2,OFFSET(CA10,1,0),OFFSET(CA10,2,0)))</f>
        <v/>
      </c>
      <c r="CB32" s="209" t="str">
        <f ca="1">IF(CB$4&gt;=4,CB10,OFFSET(CB10,2,0))</f>
        <v/>
      </c>
      <c r="CC32" s="197" t="str">
        <f>IFERROR(INDEX($A$7:$A$96,MATCH(3,L$7:L$96,0)),"")</f>
        <v/>
      </c>
      <c r="CD32" s="212" t="str">
        <f t="shared" ca="1" si="282"/>
        <v/>
      </c>
      <c r="CE32" s="209" t="str">
        <f t="shared" ca="1" si="282"/>
        <v/>
      </c>
      <c r="CF32" s="209" t="str">
        <f t="shared" ref="CF32:CF46" ca="1" si="287">IF(CF$4=3,CF10,IF(CF$4=2,OFFSET(CF10,1,0),OFFSET(CF10,2,0)))</f>
        <v/>
      </c>
      <c r="CG32" s="209" t="str">
        <f ca="1">IF(CG$4&gt;=4,CG10,OFFSET(CG10,2,0))</f>
        <v/>
      </c>
      <c r="CH32" s="197" t="str">
        <f>IFERROR(INDEX($A$7:$A$96,MATCH(3,Q$7:Q$96,0)),"")</f>
        <v/>
      </c>
      <c r="CI32" s="212" t="str">
        <f t="shared" ca="1" si="283"/>
        <v/>
      </c>
      <c r="CJ32" s="209" t="str">
        <f t="shared" ca="1" si="283"/>
        <v/>
      </c>
      <c r="CK32" s="209" t="str">
        <f t="shared" ref="CK32:CK46" ca="1" si="288">IF(CK$4=3,CK10,IF(CK$4=2,OFFSET(CK10,1,0),OFFSET(CK10,2,0)))</f>
        <v/>
      </c>
      <c r="CL32" s="209" t="str">
        <f ca="1">IF(CL$4&gt;=4,CL10,OFFSET(CL10,2,0))</f>
        <v/>
      </c>
      <c r="CM32" s="197" t="str">
        <f>IFERROR(INDEX($A$7:$A$96,MATCH(3,V$7:V$96,0)),"")</f>
        <v/>
      </c>
      <c r="CN32" s="212" t="str">
        <f t="shared" ca="1" si="284"/>
        <v/>
      </c>
      <c r="CO32" s="209" t="str">
        <f t="shared" ca="1" si="284"/>
        <v/>
      </c>
      <c r="CP32" s="209" t="str">
        <f t="shared" ref="CP32:CP46" ca="1" si="289">IF(CP$4=3,CP10,IF(CP$4=2,OFFSET(CP10,1,0),OFFSET(CP10,2,0)))</f>
        <v/>
      </c>
      <c r="CQ32" s="209" t="str">
        <f ca="1">IF(CQ$4&gt;=4,CQ10,OFFSET(CQ10,2,0))</f>
        <v/>
      </c>
      <c r="CR32" s="143" t="str">
        <f>IFERROR(INDEX($A$7:$A$96,MATCH(3,AA$7:AA$96,0)),"")</f>
        <v/>
      </c>
      <c r="CS32" s="191" t="str">
        <f>IFERROR(INDEX($A$7:$A$96,MATCH(3,AB$7:AB$96,0)),"")</f>
        <v/>
      </c>
      <c r="CT32" s="143" t="str">
        <f>IFERROR(INDEX($A$7:$A$96,MATCH(3,AC$7:AC$96,0)),"")</f>
        <v/>
      </c>
      <c r="CU32" s="209" t="str">
        <f t="shared" ref="CU32:CU46" ca="1" si="290">IF(CU$4=3,CU10,IF(CU$4=2,OFFSET(CU10,1,0),OFFSET(CU10,2,0)))</f>
        <v/>
      </c>
      <c r="CV32" s="209" t="str">
        <f ca="1">IF(CV$4&gt;=4,CV10,OFFSET(CV10,2,0))</f>
        <v/>
      </c>
      <c r="CW32" s="197" t="str">
        <f>IFERROR(INDEX($A$7:$A$96,MATCH(3,AF$7:AF$96,0)),"")</f>
        <v/>
      </c>
      <c r="CX32" s="191" t="str">
        <f>IFERROR(INDEX($A$7:$A$96,MATCH(3,AG$7:AG$96,0)),"")</f>
        <v/>
      </c>
      <c r="CY32" s="143" t="str">
        <f>IFERROR(INDEX($A$7:$A$96,MATCH(3,AH$7:AH$96,0)),"")</f>
        <v/>
      </c>
      <c r="CZ32" s="209" t="str">
        <f t="shared" ref="CZ32:CZ46" ca="1" si="291">IF(CZ$4=3,CZ10,IF(CZ$4=2,OFFSET(CZ10,1,0),OFFSET(CZ10,2,0)))</f>
        <v/>
      </c>
      <c r="DA32" s="209" t="str">
        <f ca="1">IF(DA$4&gt;=4,DA10,OFFSET(DA10,2,0))</f>
        <v/>
      </c>
      <c r="DB32" s="120" t="str">
        <f>IFERROR(INDEX($A$7:$A$96,MATCH(3,AK$7:AK$96,0)),"")</f>
        <v/>
      </c>
      <c r="DD32" s="109">
        <f>'06'!$U100</f>
        <v>5</v>
      </c>
      <c r="DE32" s="106" t="s">
        <v>33</v>
      </c>
      <c r="DF32" s="115" t="str">
        <v/>
      </c>
      <c r="DG32" s="116" t="str">
        <v/>
      </c>
      <c r="DH32" s="116" t="str">
        <v/>
      </c>
      <c r="DI32" s="113" t="str">
        <f ca="1"/>
        <v/>
      </c>
      <c r="DJ32" s="113" t="str">
        <f ca="1"/>
        <v/>
      </c>
      <c r="DK32" s="107" t="str">
        <f ca="1"/>
        <v/>
      </c>
      <c r="DL32" s="107" t="str">
        <f ca="1"/>
        <v/>
      </c>
      <c r="DM32" s="107" t="str">
        <f ca="1"/>
        <v/>
      </c>
      <c r="DN32" s="107" t="str">
        <f ca="1"/>
        <v/>
      </c>
      <c r="DO32" s="107" t="str">
        <f ca="1"/>
        <v/>
      </c>
      <c r="DP32" s="107" t="str">
        <f ca="1"/>
        <v/>
      </c>
      <c r="DQ32" s="107" t="str">
        <f ca="1"/>
        <v/>
      </c>
      <c r="DR32" s="107" t="str">
        <f ca="1"/>
        <v/>
      </c>
      <c r="DS32" s="107" t="str">
        <f ca="1"/>
        <v/>
      </c>
      <c r="DT32" s="107" t="str">
        <f ca="1"/>
        <v/>
      </c>
      <c r="DU32" s="107" t="str">
        <f ca="1"/>
        <v/>
      </c>
      <c r="DV32" s="107" t="str">
        <f ca="1"/>
        <v/>
      </c>
      <c r="DW32" s="107" t="str">
        <f ca="1"/>
        <v/>
      </c>
      <c r="DX32" s="107">
        <v>0</v>
      </c>
      <c r="DY32" s="107">
        <v>0</v>
      </c>
      <c r="DZ32" s="107" t="s">
        <v>25</v>
      </c>
      <c r="EA32" s="102"/>
    </row>
    <row r="33" spans="1:131" ht="15" customHeight="1" x14ac:dyDescent="0.15">
      <c r="A33" s="28"/>
      <c r="B33" s="29"/>
      <c r="C33" s="47"/>
      <c r="D33" s="47"/>
      <c r="E33" s="47"/>
      <c r="F33" s="47"/>
      <c r="G33" s="48"/>
      <c r="H33" s="47"/>
      <c r="I33" s="47"/>
      <c r="J33" s="47"/>
      <c r="K33" s="47"/>
      <c r="L33" s="48"/>
      <c r="M33" s="47"/>
      <c r="N33" s="47"/>
      <c r="O33" s="47"/>
      <c r="P33" s="47"/>
      <c r="Q33" s="48"/>
      <c r="R33" s="47"/>
      <c r="S33" s="47"/>
      <c r="T33" s="47"/>
      <c r="U33" s="47"/>
      <c r="V33" s="48"/>
      <c r="W33" s="47"/>
      <c r="X33" s="47"/>
      <c r="Y33" s="47"/>
      <c r="Z33" s="47"/>
      <c r="AA33" s="48"/>
      <c r="AB33" s="47"/>
      <c r="AC33" s="47"/>
      <c r="AD33" s="47"/>
      <c r="AE33" s="47"/>
      <c r="AF33" s="48"/>
      <c r="AG33" s="47"/>
      <c r="AH33" s="47"/>
      <c r="AI33" s="47"/>
      <c r="AJ33" s="47"/>
      <c r="AK33" s="48"/>
      <c r="AL33" s="32"/>
      <c r="AM33" s="33">
        <f t="shared" si="92"/>
        <v>0</v>
      </c>
      <c r="AN33" s="34">
        <f t="shared" si="92"/>
        <v>0</v>
      </c>
      <c r="AO33" s="35">
        <f t="shared" si="263"/>
        <v>0</v>
      </c>
      <c r="AP33" s="35">
        <f t="shared" si="263"/>
        <v>0</v>
      </c>
      <c r="AQ33" s="34">
        <f t="shared" si="93"/>
        <v>0</v>
      </c>
      <c r="AR33" s="217">
        <f t="shared" si="3"/>
        <v>0</v>
      </c>
      <c r="AS33" s="32"/>
      <c r="AT33" s="50">
        <f t="shared" si="94"/>
        <v>0</v>
      </c>
      <c r="AU33" s="51">
        <f t="shared" si="33"/>
        <v>0</v>
      </c>
      <c r="AV33" s="52">
        <f t="shared" si="34"/>
        <v>0</v>
      </c>
      <c r="AW33" s="53">
        <f t="shared" si="72"/>
        <v>0</v>
      </c>
      <c r="AX33" s="51">
        <f t="shared" si="73"/>
        <v>0</v>
      </c>
      <c r="AY33" s="40">
        <f t="shared" si="35"/>
        <v>0</v>
      </c>
      <c r="AZ33" s="41">
        <f t="shared" si="10"/>
        <v>0</v>
      </c>
      <c r="BB33" s="219">
        <f t="shared" si="20"/>
        <v>0</v>
      </c>
      <c r="BC33" s="292">
        <f>IFERROR(VLOOKUP($A33,'Stats  1'!$A$4:$D$62,2,FALSE),0)</f>
        <v>0</v>
      </c>
      <c r="BD33" s="219">
        <f t="shared" si="21"/>
        <v>0</v>
      </c>
      <c r="BE33" s="295">
        <f>IFERROR(VLOOKUP($A33,'Stats  1'!$A$4:$D$62,3,FALSE),0)</f>
        <v>0</v>
      </c>
      <c r="BF33" s="219">
        <f t="shared" si="22"/>
        <v>0</v>
      </c>
      <c r="BG33" s="296">
        <f>IFERROR(VLOOKUP($A33,'Stats  1'!$A$4:$D$62,4,FALSE),0)</f>
        <v>0</v>
      </c>
      <c r="BI33" s="33">
        <f t="shared" si="11"/>
        <v>0</v>
      </c>
      <c r="BJ33" s="54">
        <f t="shared" si="12"/>
        <v>0</v>
      </c>
      <c r="BK33" s="55">
        <f t="shared" si="13"/>
        <v>0</v>
      </c>
      <c r="BL33" s="49">
        <f t="shared" si="14"/>
        <v>0</v>
      </c>
      <c r="BM33" s="46">
        <f t="shared" si="15"/>
        <v>0</v>
      </c>
      <c r="BR33" s="15"/>
      <c r="BT33" s="206" t="str">
        <f t="shared" ca="1" si="280"/>
        <v/>
      </c>
      <c r="BU33" s="207" t="str">
        <f t="shared" ca="1" si="280"/>
        <v/>
      </c>
      <c r="BV33" s="209" t="str">
        <f t="shared" ca="1" si="285"/>
        <v/>
      </c>
      <c r="BW33" s="209" t="str">
        <f ca="1">IF(BW$4=5,BW11,IF(BW$4=4,OFFSET(BW11,1,0),OFFSET(BW11,2,0)))</f>
        <v/>
      </c>
      <c r="BX33" s="197" t="str">
        <f>IFERROR(INDEX($A$7:$A$96,MATCH(4,G$7:G$96,0)),"")</f>
        <v/>
      </c>
      <c r="BY33" s="212" t="str">
        <f t="shared" ca="1" si="281"/>
        <v/>
      </c>
      <c r="BZ33" s="209" t="str">
        <f t="shared" ca="1" si="281"/>
        <v/>
      </c>
      <c r="CA33" s="209" t="str">
        <f t="shared" ca="1" si="286"/>
        <v/>
      </c>
      <c r="CB33" s="209" t="str">
        <f ca="1">IF(CB$4=5,CB11,IF(CB$4=4,OFFSET(CB11,1,0),OFFSET(CB11,2,0)))</f>
        <v/>
      </c>
      <c r="CC33" s="197" t="str">
        <f>IFERROR(INDEX($A$7:$A$96,MATCH(4,L$7:L$96,0)),"")</f>
        <v/>
      </c>
      <c r="CD33" s="212" t="str">
        <f t="shared" ca="1" si="282"/>
        <v/>
      </c>
      <c r="CE33" s="209" t="str">
        <f t="shared" ca="1" si="282"/>
        <v/>
      </c>
      <c r="CF33" s="209" t="str">
        <f t="shared" ca="1" si="287"/>
        <v/>
      </c>
      <c r="CG33" s="209" t="str">
        <f ca="1">IF(CG$4=5,CG11,IF(CG$4=4,OFFSET(CG11,1,0),OFFSET(CG11,2,0)))</f>
        <v/>
      </c>
      <c r="CH33" s="197" t="str">
        <f>IFERROR(INDEX($A$7:$A$96,MATCH(4,Q$7:Q$96,0)),"")</f>
        <v/>
      </c>
      <c r="CI33" s="212" t="str">
        <f t="shared" ca="1" si="283"/>
        <v/>
      </c>
      <c r="CJ33" s="209" t="str">
        <f t="shared" ca="1" si="283"/>
        <v/>
      </c>
      <c r="CK33" s="209" t="str">
        <f t="shared" ca="1" si="288"/>
        <v/>
      </c>
      <c r="CL33" s="209" t="str">
        <f ca="1">IF(CL$4=5,CL11,IF(CL$4=4,OFFSET(CL11,1,0),OFFSET(CL11,2,0)))</f>
        <v/>
      </c>
      <c r="CM33" s="197" t="str">
        <f>IFERROR(INDEX($A$7:$A$96,MATCH(4,V$7:V$96,0)),"")</f>
        <v/>
      </c>
      <c r="CN33" s="212" t="str">
        <f t="shared" ca="1" si="284"/>
        <v/>
      </c>
      <c r="CO33" s="209" t="str">
        <f t="shared" ca="1" si="284"/>
        <v/>
      </c>
      <c r="CP33" s="209" t="str">
        <f t="shared" ca="1" si="289"/>
        <v/>
      </c>
      <c r="CQ33" s="209" t="str">
        <f ca="1">IF(CQ$4=5,CQ11,IF(CQ$4=4,OFFSET(CQ11,1,0),OFFSET(CQ11,2,0)))</f>
        <v/>
      </c>
      <c r="CR33" s="143" t="str">
        <f>IFERROR(INDEX($A$7:$A$96,MATCH(4,AA$7:AA$96,0)),"")</f>
        <v/>
      </c>
      <c r="CS33" s="191" t="str">
        <f>IFERROR(INDEX($A$7:$A$96,MATCH(4,AB$7:AB$96,0)),"")</f>
        <v/>
      </c>
      <c r="CT33" s="143" t="str">
        <f>IFERROR(INDEX($A$7:$A$96,MATCH(4,AC$7:AC$96,0)),"")</f>
        <v/>
      </c>
      <c r="CU33" s="209" t="str">
        <f t="shared" ca="1" si="290"/>
        <v/>
      </c>
      <c r="CV33" s="209" t="str">
        <f ca="1">IF(CV$4=5,CV11,IF(CV$4=4,OFFSET(CV11,1,0),OFFSET(CV11,2,0)))</f>
        <v/>
      </c>
      <c r="CW33" s="197" t="str">
        <f>IFERROR(INDEX($A$7:$A$96,MATCH(4,AF$7:AF$96,0)),"")</f>
        <v/>
      </c>
      <c r="CX33" s="191" t="str">
        <f>IFERROR(INDEX($A$7:$A$96,MATCH(4,AG$7:AG$96,0)),"")</f>
        <v/>
      </c>
      <c r="CY33" s="143" t="str">
        <f>IFERROR(INDEX($A$7:$A$96,MATCH(4,AH$7:AH$96,0)),"")</f>
        <v/>
      </c>
      <c r="CZ33" s="209" t="str">
        <f t="shared" ca="1" si="291"/>
        <v/>
      </c>
      <c r="DA33" s="209" t="str">
        <f ca="1">IF(DA$4=5,DA11,IF(DA$4=4,OFFSET(DA11,1,0),OFFSET(DA11,2,0)))</f>
        <v/>
      </c>
      <c r="DB33" s="120" t="str">
        <f>IFERROR(INDEX($A$7:$A$96,MATCH(4,AK$7:AK$96,0)),"")</f>
        <v/>
      </c>
      <c r="DD33" s="109"/>
      <c r="DE33" s="106" t="s">
        <v>34</v>
      </c>
      <c r="DF33" s="107" t="str">
        <v/>
      </c>
      <c r="DG33" s="107" t="str">
        <v/>
      </c>
      <c r="DH33" s="107" t="str">
        <v/>
      </c>
      <c r="DI33" s="107" t="str">
        <v/>
      </c>
      <c r="DJ33" s="107" t="str">
        <v/>
      </c>
      <c r="DK33" s="107" t="str">
        <v/>
      </c>
      <c r="DL33" s="107" t="str">
        <v/>
      </c>
      <c r="DM33" s="107" t="str">
        <v/>
      </c>
      <c r="DN33" s="107" t="str">
        <v/>
      </c>
      <c r="DO33" s="107" t="str">
        <v/>
      </c>
      <c r="DP33" s="107" t="str">
        <v/>
      </c>
      <c r="DQ33" s="107" t="str">
        <v/>
      </c>
      <c r="DR33" s="107" t="str">
        <v/>
      </c>
      <c r="DS33" s="107">
        <v>0</v>
      </c>
      <c r="DT33" s="107">
        <v>0</v>
      </c>
      <c r="DU33" s="107">
        <v>0</v>
      </c>
      <c r="DV33" s="107">
        <v>0</v>
      </c>
      <c r="DW33" s="107">
        <v>0</v>
      </c>
      <c r="DX33" s="107">
        <v>0</v>
      </c>
      <c r="DY33" s="107">
        <v>0</v>
      </c>
      <c r="DZ33" s="107" t="s">
        <v>25</v>
      </c>
      <c r="EA33" s="102"/>
    </row>
    <row r="34" spans="1:131" ht="15" customHeight="1" x14ac:dyDescent="0.15">
      <c r="A34" s="28"/>
      <c r="B34" s="29"/>
      <c r="C34" s="47"/>
      <c r="D34" s="47"/>
      <c r="E34" s="47"/>
      <c r="F34" s="47"/>
      <c r="G34" s="48"/>
      <c r="H34" s="47"/>
      <c r="I34" s="47"/>
      <c r="J34" s="47"/>
      <c r="K34" s="47"/>
      <c r="L34" s="48"/>
      <c r="M34" s="47"/>
      <c r="N34" s="47"/>
      <c r="O34" s="47"/>
      <c r="P34" s="47"/>
      <c r="Q34" s="48"/>
      <c r="R34" s="47"/>
      <c r="S34" s="47"/>
      <c r="T34" s="47"/>
      <c r="U34" s="47"/>
      <c r="V34" s="48"/>
      <c r="W34" s="47"/>
      <c r="X34" s="47"/>
      <c r="Y34" s="47"/>
      <c r="Z34" s="47"/>
      <c r="AA34" s="48"/>
      <c r="AB34" s="47"/>
      <c r="AC34" s="47"/>
      <c r="AD34" s="47"/>
      <c r="AE34" s="47"/>
      <c r="AF34" s="48"/>
      <c r="AG34" s="47"/>
      <c r="AH34" s="47"/>
      <c r="AI34" s="47"/>
      <c r="AJ34" s="47"/>
      <c r="AK34" s="48"/>
      <c r="AL34" s="32"/>
      <c r="AM34" s="33">
        <f t="shared" si="92"/>
        <v>0</v>
      </c>
      <c r="AN34" s="34">
        <f t="shared" si="92"/>
        <v>0</v>
      </c>
      <c r="AO34" s="35">
        <f t="shared" si="263"/>
        <v>0</v>
      </c>
      <c r="AP34" s="35">
        <f t="shared" si="263"/>
        <v>0</v>
      </c>
      <c r="AQ34" s="34">
        <f t="shared" si="93"/>
        <v>0</v>
      </c>
      <c r="AR34" s="217">
        <f t="shared" si="3"/>
        <v>0</v>
      </c>
      <c r="AS34" s="32"/>
      <c r="AT34" s="50">
        <f t="shared" si="94"/>
        <v>0</v>
      </c>
      <c r="AU34" s="51">
        <f t="shared" si="33"/>
        <v>0</v>
      </c>
      <c r="AV34" s="52">
        <f t="shared" si="34"/>
        <v>0</v>
      </c>
      <c r="AW34" s="53">
        <f t="shared" si="72"/>
        <v>0</v>
      </c>
      <c r="AX34" s="51">
        <f t="shared" si="73"/>
        <v>0</v>
      </c>
      <c r="AY34" s="40">
        <f t="shared" si="35"/>
        <v>0</v>
      </c>
      <c r="AZ34" s="41">
        <f t="shared" si="10"/>
        <v>0</v>
      </c>
      <c r="BA34" s="59"/>
      <c r="BB34" s="219">
        <f t="shared" si="20"/>
        <v>0</v>
      </c>
      <c r="BC34" s="292">
        <f>IFERROR(VLOOKUP($A34,'Stats  1'!$A$4:$D$62,2,FALSE),0)</f>
        <v>0</v>
      </c>
      <c r="BD34" s="219">
        <f t="shared" si="21"/>
        <v>0</v>
      </c>
      <c r="BE34" s="295">
        <f>IFERROR(VLOOKUP($A34,'Stats  1'!$A$4:$D$62,3,FALSE),0)</f>
        <v>0</v>
      </c>
      <c r="BF34" s="219">
        <f t="shared" si="22"/>
        <v>0</v>
      </c>
      <c r="BG34" s="296">
        <f>IFERROR(VLOOKUP($A34,'Stats  1'!$A$4:$D$62,4,FALSE),0)</f>
        <v>0</v>
      </c>
      <c r="BH34" s="59"/>
      <c r="BI34" s="33">
        <f t="shared" si="11"/>
        <v>0</v>
      </c>
      <c r="BJ34" s="54">
        <f t="shared" si="12"/>
        <v>0</v>
      </c>
      <c r="BK34" s="55">
        <f t="shared" si="13"/>
        <v>0</v>
      </c>
      <c r="BL34" s="49">
        <f t="shared" si="14"/>
        <v>0</v>
      </c>
      <c r="BM34" s="46">
        <f t="shared" si="15"/>
        <v>0</v>
      </c>
      <c r="BN34" s="59"/>
      <c r="BO34" s="59"/>
      <c r="BP34" s="59"/>
      <c r="BR34" s="15"/>
      <c r="BT34" s="206" t="str">
        <f t="shared" ca="1" si="280"/>
        <v/>
      </c>
      <c r="BU34" s="207" t="str">
        <f t="shared" ca="1" si="280"/>
        <v/>
      </c>
      <c r="BV34" s="209" t="str">
        <f t="shared" ca="1" si="285"/>
        <v/>
      </c>
      <c r="BW34" s="209" t="str">
        <f t="shared" ref="BW34:BW46" ca="1" si="292">IF(BW$4=5,BW12,IF(BW$4=4,OFFSET(BW12,1,0),OFFSET(BW12,2,0)))</f>
        <v/>
      </c>
      <c r="BX34" s="197" t="str">
        <f>IFERROR(INDEX($A$7:$A$96,MATCH(5,G$7:G$96,0)),"")</f>
        <v/>
      </c>
      <c r="BY34" s="212" t="str">
        <f t="shared" ca="1" si="281"/>
        <v/>
      </c>
      <c r="BZ34" s="209" t="str">
        <f t="shared" ca="1" si="281"/>
        <v/>
      </c>
      <c r="CA34" s="209" t="str">
        <f t="shared" ca="1" si="286"/>
        <v/>
      </c>
      <c r="CB34" s="209" t="str">
        <f t="shared" ref="CB34:CB46" ca="1" si="293">IF(CB$4=5,CB12,IF(CB$4=4,OFFSET(CB12,1,0),OFFSET(CB12,2,0)))</f>
        <v/>
      </c>
      <c r="CC34" s="197" t="str">
        <f>IFERROR(INDEX($A$7:$A$96,MATCH(5,L$7:L$96,0)),"")</f>
        <v/>
      </c>
      <c r="CD34" s="212" t="str">
        <f t="shared" ca="1" si="282"/>
        <v/>
      </c>
      <c r="CE34" s="209" t="str">
        <f t="shared" ca="1" si="282"/>
        <v/>
      </c>
      <c r="CF34" s="209" t="str">
        <f t="shared" ca="1" si="287"/>
        <v/>
      </c>
      <c r="CG34" s="209" t="str">
        <f t="shared" ref="CG34:CG46" ca="1" si="294">IF(CG$4=5,CG12,IF(CG$4=4,OFFSET(CG12,1,0),OFFSET(CG12,2,0)))</f>
        <v/>
      </c>
      <c r="CH34" s="197" t="str">
        <f>IFERROR(INDEX($A$7:$A$96,MATCH(5,Q$7:Q$96,0)),"")</f>
        <v/>
      </c>
      <c r="CI34" s="212" t="str">
        <f t="shared" ca="1" si="283"/>
        <v/>
      </c>
      <c r="CJ34" s="209" t="str">
        <f t="shared" ca="1" si="283"/>
        <v/>
      </c>
      <c r="CK34" s="209" t="str">
        <f t="shared" ca="1" si="288"/>
        <v/>
      </c>
      <c r="CL34" s="209" t="str">
        <f t="shared" ref="CL34:CL46" ca="1" si="295">IF(CL$4=5,CL12,IF(CL$4=4,OFFSET(CL12,1,0),OFFSET(CL12,2,0)))</f>
        <v/>
      </c>
      <c r="CM34" s="197" t="str">
        <f>IFERROR(INDEX($A$7:$A$96,MATCH(5,V$7:V$96,0)),"")</f>
        <v/>
      </c>
      <c r="CN34" s="212" t="str">
        <f t="shared" ca="1" si="284"/>
        <v/>
      </c>
      <c r="CO34" s="209" t="str">
        <f t="shared" ca="1" si="284"/>
        <v/>
      </c>
      <c r="CP34" s="209" t="str">
        <f t="shared" ca="1" si="289"/>
        <v/>
      </c>
      <c r="CQ34" s="209" t="str">
        <f t="shared" ref="CQ34:CQ46" ca="1" si="296">IF(CQ$4=5,CQ12,IF(CQ$4=4,OFFSET(CQ12,1,0),OFFSET(CQ12,2,0)))</f>
        <v/>
      </c>
      <c r="CR34" s="143" t="str">
        <f>IFERROR(INDEX($A$7:$A$96,MATCH(5,AA$7:AA$96,0)),"")</f>
        <v/>
      </c>
      <c r="CS34" s="191" t="str">
        <f>IFERROR(INDEX($A$7:$A$96,MATCH(5,AB$7:AB$96,0)),"")</f>
        <v/>
      </c>
      <c r="CT34" s="143" t="str">
        <f>IFERROR(INDEX($A$7:$A$96,MATCH(5,AC$7:AC$96,0)),"")</f>
        <v/>
      </c>
      <c r="CU34" s="209" t="str">
        <f t="shared" ca="1" si="290"/>
        <v/>
      </c>
      <c r="CV34" s="209" t="str">
        <f t="shared" ref="CV34:CV46" ca="1" si="297">IF(CV$4=5,CV12,IF(CV$4=4,OFFSET(CV12,1,0),OFFSET(CV12,2,0)))</f>
        <v/>
      </c>
      <c r="CW34" s="197" t="str">
        <f>IFERROR(INDEX($A$7:$A$96,MATCH(5,AF$7:AF$96,0)),"")</f>
        <v/>
      </c>
      <c r="CX34" s="191" t="str">
        <f>IFERROR(INDEX($A$7:$A$96,MATCH(5,AG$7:AG$96,0)),"")</f>
        <v/>
      </c>
      <c r="CY34" s="143" t="str">
        <f>IFERROR(INDEX($A$7:$A$96,MATCH(5,AH$7:AH$96,0)),"")</f>
        <v/>
      </c>
      <c r="CZ34" s="209" t="str">
        <f t="shared" ca="1" si="291"/>
        <v/>
      </c>
      <c r="DA34" s="209" t="str">
        <f t="shared" ref="DA34:DA46" ca="1" si="298">IF(DA$4=5,DA12,IF(DA$4=4,OFFSET(DA12,1,0),OFFSET(DA12,2,0)))</f>
        <v/>
      </c>
      <c r="DB34" s="120" t="str">
        <f>IFERROR(INDEX($A$7:$A$96,MATCH(5,AK$7:AK$96,0)),"")</f>
        <v/>
      </c>
      <c r="DD34" s="109"/>
      <c r="DE34" s="108"/>
      <c r="DF34" s="108"/>
      <c r="DG34" s="108"/>
      <c r="DH34" s="108"/>
      <c r="DI34" s="108"/>
      <c r="DJ34" s="108"/>
      <c r="DK34" s="108"/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8"/>
      <c r="DW34" s="108"/>
      <c r="DX34" s="108"/>
      <c r="DY34" s="108"/>
      <c r="DZ34" s="108"/>
      <c r="EA34" s="102"/>
    </row>
    <row r="35" spans="1:131" ht="15" customHeight="1" x14ac:dyDescent="0.15">
      <c r="A35" s="28"/>
      <c r="B35" s="29"/>
      <c r="C35" s="47"/>
      <c r="D35" s="47"/>
      <c r="E35" s="47"/>
      <c r="F35" s="47"/>
      <c r="G35" s="48"/>
      <c r="H35" s="47"/>
      <c r="I35" s="47"/>
      <c r="J35" s="47"/>
      <c r="K35" s="47"/>
      <c r="L35" s="48"/>
      <c r="M35" s="47"/>
      <c r="N35" s="47"/>
      <c r="O35" s="47"/>
      <c r="P35" s="47"/>
      <c r="Q35" s="48"/>
      <c r="R35" s="47"/>
      <c r="S35" s="47"/>
      <c r="T35" s="47"/>
      <c r="U35" s="47"/>
      <c r="V35" s="48"/>
      <c r="W35" s="47"/>
      <c r="X35" s="47"/>
      <c r="Y35" s="47"/>
      <c r="Z35" s="47"/>
      <c r="AA35" s="48"/>
      <c r="AB35" s="47"/>
      <c r="AC35" s="47"/>
      <c r="AD35" s="47"/>
      <c r="AE35" s="47"/>
      <c r="AF35" s="48"/>
      <c r="AG35" s="47"/>
      <c r="AH35" s="47"/>
      <c r="AI35" s="47"/>
      <c r="AJ35" s="47"/>
      <c r="AK35" s="48"/>
      <c r="AL35" s="32"/>
      <c r="AM35" s="33">
        <f t="shared" si="92"/>
        <v>0</v>
      </c>
      <c r="AN35" s="34">
        <f t="shared" si="92"/>
        <v>0</v>
      </c>
      <c r="AO35" s="35">
        <f t="shared" si="263"/>
        <v>0</v>
      </c>
      <c r="AP35" s="35">
        <f t="shared" si="263"/>
        <v>0</v>
      </c>
      <c r="AQ35" s="34">
        <f t="shared" si="93"/>
        <v>0</v>
      </c>
      <c r="AR35" s="217">
        <f t="shared" si="3"/>
        <v>0</v>
      </c>
      <c r="AS35" s="32"/>
      <c r="AT35" s="50">
        <f t="shared" si="94"/>
        <v>0</v>
      </c>
      <c r="AU35" s="51">
        <f t="shared" si="33"/>
        <v>0</v>
      </c>
      <c r="AV35" s="52">
        <f t="shared" si="34"/>
        <v>0</v>
      </c>
      <c r="AW35" s="53">
        <f t="shared" si="72"/>
        <v>0</v>
      </c>
      <c r="AX35" s="51">
        <f t="shared" si="73"/>
        <v>0</v>
      </c>
      <c r="AY35" s="40">
        <f t="shared" si="35"/>
        <v>0</v>
      </c>
      <c r="AZ35" s="41">
        <f t="shared" si="10"/>
        <v>0</v>
      </c>
      <c r="BB35" s="219">
        <f t="shared" si="20"/>
        <v>0</v>
      </c>
      <c r="BC35" s="292">
        <f>IFERROR(VLOOKUP($A35,'Stats  1'!$A$4:$D$62,2,FALSE),0)</f>
        <v>0</v>
      </c>
      <c r="BD35" s="219">
        <f t="shared" si="21"/>
        <v>0</v>
      </c>
      <c r="BE35" s="295">
        <f>IFERROR(VLOOKUP($A35,'Stats  1'!$A$4:$D$62,3,FALSE),0)</f>
        <v>0</v>
      </c>
      <c r="BF35" s="219">
        <f t="shared" si="22"/>
        <v>0</v>
      </c>
      <c r="BG35" s="296">
        <f>IFERROR(VLOOKUP($A35,'Stats  1'!$A$4:$D$62,4,FALSE),0)</f>
        <v>0</v>
      </c>
      <c r="BI35" s="33">
        <f t="shared" si="11"/>
        <v>0</v>
      </c>
      <c r="BJ35" s="54">
        <f t="shared" si="12"/>
        <v>0</v>
      </c>
      <c r="BK35" s="55">
        <f t="shared" si="13"/>
        <v>0</v>
      </c>
      <c r="BL35" s="49">
        <f t="shared" si="14"/>
        <v>0</v>
      </c>
      <c r="BM35" s="46">
        <f t="shared" si="15"/>
        <v>0</v>
      </c>
      <c r="BR35" s="15"/>
      <c r="BT35" s="206" t="str">
        <f t="shared" ca="1" si="280"/>
        <v/>
      </c>
      <c r="BU35" s="207" t="str">
        <f t="shared" ca="1" si="280"/>
        <v/>
      </c>
      <c r="BV35" s="209" t="str">
        <f t="shared" ca="1" si="285"/>
        <v/>
      </c>
      <c r="BW35" s="209" t="str">
        <f t="shared" ca="1" si="292"/>
        <v/>
      </c>
      <c r="BX35" s="197" t="str">
        <f>IFERROR(INDEX($A$7:$A$96,MATCH(6,G$7:G$96,0)),"")</f>
        <v/>
      </c>
      <c r="BY35" s="212" t="str">
        <f t="shared" ca="1" si="281"/>
        <v/>
      </c>
      <c r="BZ35" s="209" t="str">
        <f t="shared" ca="1" si="281"/>
        <v/>
      </c>
      <c r="CA35" s="209" t="str">
        <f t="shared" ca="1" si="286"/>
        <v/>
      </c>
      <c r="CB35" s="209" t="str">
        <f t="shared" ca="1" si="293"/>
        <v/>
      </c>
      <c r="CC35" s="197" t="str">
        <f>IFERROR(INDEX($A$7:$A$96,MATCH(6,L$7:L$96,0)),"")</f>
        <v/>
      </c>
      <c r="CD35" s="212" t="str">
        <f t="shared" ca="1" si="282"/>
        <v/>
      </c>
      <c r="CE35" s="209" t="str">
        <f t="shared" ca="1" si="282"/>
        <v/>
      </c>
      <c r="CF35" s="209" t="str">
        <f t="shared" ca="1" si="287"/>
        <v/>
      </c>
      <c r="CG35" s="209" t="str">
        <f t="shared" ca="1" si="294"/>
        <v/>
      </c>
      <c r="CH35" s="197" t="str">
        <f>IFERROR(INDEX($A$7:$A$96,MATCH(6,Q$7:Q$96,0)),"")</f>
        <v/>
      </c>
      <c r="CI35" s="212" t="str">
        <f t="shared" ca="1" si="283"/>
        <v/>
      </c>
      <c r="CJ35" s="209" t="str">
        <f t="shared" ca="1" si="283"/>
        <v/>
      </c>
      <c r="CK35" s="209" t="str">
        <f t="shared" ca="1" si="288"/>
        <v/>
      </c>
      <c r="CL35" s="209" t="str">
        <f t="shared" ca="1" si="295"/>
        <v/>
      </c>
      <c r="CM35" s="197" t="str">
        <f>IFERROR(INDEX($A$7:$A$96,MATCH(6,V$7:V$96,0)),"")</f>
        <v/>
      </c>
      <c r="CN35" s="212" t="str">
        <f t="shared" ca="1" si="284"/>
        <v/>
      </c>
      <c r="CO35" s="209" t="str">
        <f t="shared" ca="1" si="284"/>
        <v/>
      </c>
      <c r="CP35" s="209" t="str">
        <f t="shared" ca="1" si="289"/>
        <v/>
      </c>
      <c r="CQ35" s="209" t="str">
        <f t="shared" ca="1" si="296"/>
        <v/>
      </c>
      <c r="CR35" s="143" t="str">
        <f>IFERROR(INDEX($A$7:$A$96,MATCH(6,AA$7:AA$96,0)),"")</f>
        <v/>
      </c>
      <c r="CS35" s="191" t="str">
        <f>IFERROR(INDEX($A$7:$A$96,MATCH(6,AB$7:AB$96,0)),"")</f>
        <v/>
      </c>
      <c r="CT35" s="143" t="str">
        <f>IFERROR(INDEX($A$7:$A$96,MATCH(6,AC$7:AC$96,0)),"")</f>
        <v/>
      </c>
      <c r="CU35" s="209" t="str">
        <f t="shared" ca="1" si="290"/>
        <v/>
      </c>
      <c r="CV35" s="209" t="str">
        <f t="shared" ca="1" si="297"/>
        <v/>
      </c>
      <c r="CW35" s="197" t="str">
        <f>IFERROR(INDEX($A$7:$A$96,MATCH(6,AF$7:AF$96,0)),"")</f>
        <v/>
      </c>
      <c r="CX35" s="191" t="str">
        <f>IFERROR(INDEX($A$7:$A$96,MATCH(6,AG$7:AG$96,0)),"")</f>
        <v/>
      </c>
      <c r="CY35" s="143" t="str">
        <f>IFERROR(INDEX($A$7:$A$96,MATCH(6,AH$7:AH$96,0)),"")</f>
        <v/>
      </c>
      <c r="CZ35" s="209" t="str">
        <f t="shared" ca="1" si="291"/>
        <v/>
      </c>
      <c r="DA35" s="209" t="str">
        <f t="shared" ca="1" si="298"/>
        <v/>
      </c>
      <c r="DB35" s="120" t="str">
        <f>IFERROR(INDEX($A$7:$A$96,MATCH(6,AK$7:AK$96,0)),"")</f>
        <v/>
      </c>
      <c r="DD35" s="109"/>
      <c r="DE35" s="307">
        <f>DE28+1</f>
        <v>43140</v>
      </c>
      <c r="DF35" s="308"/>
      <c r="DG35" s="308"/>
      <c r="DH35" s="308"/>
      <c r="DI35" s="308"/>
      <c r="DJ35" s="308"/>
      <c r="DK35" s="308"/>
      <c r="DL35" s="308"/>
      <c r="DM35" s="308"/>
      <c r="DN35" s="308"/>
      <c r="DO35" s="308"/>
      <c r="DP35" s="308"/>
      <c r="DQ35" s="308"/>
      <c r="DR35" s="308"/>
      <c r="DS35" s="308"/>
      <c r="DT35" s="308"/>
      <c r="DU35" s="308"/>
      <c r="DV35" s="308"/>
      <c r="DW35" s="308"/>
      <c r="DX35" s="308"/>
      <c r="DY35" s="308"/>
      <c r="DZ35" s="309"/>
      <c r="EA35" s="102"/>
    </row>
    <row r="36" spans="1:131" ht="17" x14ac:dyDescent="0.15">
      <c r="A36" s="28"/>
      <c r="B36" s="29"/>
      <c r="C36" s="47"/>
      <c r="D36" s="47"/>
      <c r="E36" s="47"/>
      <c r="F36" s="47"/>
      <c r="G36" s="48"/>
      <c r="H36" s="47"/>
      <c r="I36" s="47"/>
      <c r="J36" s="47"/>
      <c r="K36" s="47"/>
      <c r="L36" s="48"/>
      <c r="M36" s="47"/>
      <c r="N36" s="47"/>
      <c r="O36" s="47"/>
      <c r="P36" s="47"/>
      <c r="Q36" s="48"/>
      <c r="R36" s="47"/>
      <c r="S36" s="47"/>
      <c r="T36" s="47"/>
      <c r="U36" s="47"/>
      <c r="V36" s="48"/>
      <c r="W36" s="47"/>
      <c r="X36" s="47"/>
      <c r="Y36" s="47"/>
      <c r="Z36" s="47"/>
      <c r="AA36" s="48"/>
      <c r="AB36" s="47"/>
      <c r="AC36" s="47"/>
      <c r="AD36" s="47"/>
      <c r="AE36" s="47"/>
      <c r="AF36" s="48"/>
      <c r="AG36" s="47"/>
      <c r="AH36" s="47"/>
      <c r="AI36" s="47"/>
      <c r="AJ36" s="47"/>
      <c r="AK36" s="48"/>
      <c r="AL36" s="32"/>
      <c r="AM36" s="33">
        <f t="shared" si="92"/>
        <v>0</v>
      </c>
      <c r="AN36" s="34">
        <f t="shared" si="92"/>
        <v>0</v>
      </c>
      <c r="AO36" s="35">
        <f t="shared" si="263"/>
        <v>0</v>
      </c>
      <c r="AP36" s="35">
        <f t="shared" si="263"/>
        <v>0</v>
      </c>
      <c r="AQ36" s="34">
        <f t="shared" si="93"/>
        <v>0</v>
      </c>
      <c r="AR36" s="217">
        <f t="shared" si="3"/>
        <v>0</v>
      </c>
      <c r="AS36" s="32"/>
      <c r="AT36" s="50">
        <f t="shared" si="94"/>
        <v>0</v>
      </c>
      <c r="AU36" s="51">
        <f t="shared" si="33"/>
        <v>0</v>
      </c>
      <c r="AV36" s="52">
        <f t="shared" si="34"/>
        <v>0</v>
      </c>
      <c r="AW36" s="53">
        <f t="shared" si="72"/>
        <v>0</v>
      </c>
      <c r="AX36" s="51">
        <f t="shared" si="73"/>
        <v>0</v>
      </c>
      <c r="AY36" s="40">
        <f t="shared" si="35"/>
        <v>0</v>
      </c>
      <c r="AZ36" s="41">
        <f t="shared" si="10"/>
        <v>0</v>
      </c>
      <c r="BB36" s="219">
        <f t="shared" si="20"/>
        <v>0</v>
      </c>
      <c r="BC36" s="292">
        <f>IFERROR(VLOOKUP($A36,'Stats  1'!$A$4:$D$62,2,FALSE),0)</f>
        <v>0</v>
      </c>
      <c r="BD36" s="219">
        <f t="shared" si="21"/>
        <v>0</v>
      </c>
      <c r="BE36" s="295">
        <f>IFERROR(VLOOKUP($A36,'Stats  1'!$A$4:$D$62,3,FALSE),0)</f>
        <v>0</v>
      </c>
      <c r="BF36" s="219">
        <f t="shared" si="22"/>
        <v>0</v>
      </c>
      <c r="BG36" s="296">
        <f>IFERROR(VLOOKUP($A36,'Stats  1'!$A$4:$D$62,4,FALSE),0)</f>
        <v>0</v>
      </c>
      <c r="BI36" s="33">
        <f t="shared" si="11"/>
        <v>0</v>
      </c>
      <c r="BJ36" s="54">
        <f t="shared" si="12"/>
        <v>0</v>
      </c>
      <c r="BK36" s="55">
        <f t="shared" si="13"/>
        <v>0</v>
      </c>
      <c r="BL36" s="49">
        <f t="shared" si="14"/>
        <v>0</v>
      </c>
      <c r="BM36" s="46">
        <f t="shared" si="15"/>
        <v>0</v>
      </c>
      <c r="BR36" s="15"/>
      <c r="BT36" s="206" t="str">
        <f t="shared" ca="1" si="280"/>
        <v/>
      </c>
      <c r="BU36" s="207" t="str">
        <f t="shared" ca="1" si="280"/>
        <v/>
      </c>
      <c r="BV36" s="209" t="str">
        <f t="shared" ca="1" si="285"/>
        <v/>
      </c>
      <c r="BW36" s="209" t="str">
        <f t="shared" ca="1" si="292"/>
        <v/>
      </c>
      <c r="BX36" s="197" t="str">
        <f>IFERROR(INDEX($A$7:$A$96,MATCH(7,G$7:G$96,0)),"")</f>
        <v/>
      </c>
      <c r="BY36" s="212" t="str">
        <f t="shared" ca="1" si="281"/>
        <v/>
      </c>
      <c r="BZ36" s="209" t="str">
        <f t="shared" ca="1" si="281"/>
        <v/>
      </c>
      <c r="CA36" s="209" t="str">
        <f t="shared" ca="1" si="286"/>
        <v/>
      </c>
      <c r="CB36" s="209" t="str">
        <f t="shared" ca="1" si="293"/>
        <v/>
      </c>
      <c r="CC36" s="197" t="str">
        <f>IFERROR(INDEX($A$7:$A$96,MATCH(7,L$7:L$96,0)),"")</f>
        <v/>
      </c>
      <c r="CD36" s="212" t="str">
        <f t="shared" ca="1" si="282"/>
        <v/>
      </c>
      <c r="CE36" s="209" t="str">
        <f t="shared" ca="1" si="282"/>
        <v/>
      </c>
      <c r="CF36" s="209" t="str">
        <f t="shared" ca="1" si="287"/>
        <v/>
      </c>
      <c r="CG36" s="209" t="str">
        <f t="shared" ca="1" si="294"/>
        <v/>
      </c>
      <c r="CH36" s="197" t="str">
        <f>IFERROR(INDEX($A$7:$A$96,MATCH(7,Q$7:Q$96,0)),"")</f>
        <v/>
      </c>
      <c r="CI36" s="212" t="str">
        <f t="shared" ca="1" si="283"/>
        <v/>
      </c>
      <c r="CJ36" s="209" t="str">
        <f t="shared" ca="1" si="283"/>
        <v/>
      </c>
      <c r="CK36" s="209" t="str">
        <f t="shared" ca="1" si="288"/>
        <v/>
      </c>
      <c r="CL36" s="209" t="str">
        <f t="shared" ca="1" si="295"/>
        <v/>
      </c>
      <c r="CM36" s="197" t="str">
        <f>IFERROR(INDEX($A$7:$A$96,MATCH(7,V$7:V$96,0)),"")</f>
        <v/>
      </c>
      <c r="CN36" s="212" t="str">
        <f t="shared" ca="1" si="284"/>
        <v/>
      </c>
      <c r="CO36" s="209" t="str">
        <f t="shared" ca="1" si="284"/>
        <v/>
      </c>
      <c r="CP36" s="209" t="str">
        <f t="shared" ca="1" si="289"/>
        <v/>
      </c>
      <c r="CQ36" s="209" t="str">
        <f t="shared" ca="1" si="296"/>
        <v/>
      </c>
      <c r="CR36" s="143" t="str">
        <f>IFERROR(INDEX($A$7:$A$96,MATCH(7,AA$7:AA$96,0)),"")</f>
        <v/>
      </c>
      <c r="CS36" s="191" t="str">
        <f>IFERROR(INDEX($A$7:$A$96,MATCH(7,AB$7:AB$96,0)),"")</f>
        <v/>
      </c>
      <c r="CT36" s="143" t="str">
        <f>IFERROR(INDEX($A$7:$A$96,MATCH(7,AC$7:AC$96,0)),"")</f>
        <v/>
      </c>
      <c r="CU36" s="209" t="str">
        <f t="shared" ca="1" si="290"/>
        <v/>
      </c>
      <c r="CV36" s="209" t="str">
        <f t="shared" ca="1" si="297"/>
        <v/>
      </c>
      <c r="CW36" s="197" t="str">
        <f>IFERROR(INDEX($A$7:$A$96,MATCH(7,AF$7:AF$96,0)),"")</f>
        <v/>
      </c>
      <c r="CX36" s="191" t="str">
        <f>IFERROR(INDEX($A$7:$A$96,MATCH(7,AG$7:AG$96,0)),"")</f>
        <v/>
      </c>
      <c r="CY36" s="143" t="str">
        <f>IFERROR(INDEX($A$7:$A$96,MATCH(7,AH$7:AH$96,0)),"")</f>
        <v/>
      </c>
      <c r="CZ36" s="209" t="str">
        <f t="shared" ca="1" si="291"/>
        <v/>
      </c>
      <c r="DA36" s="209" t="str">
        <f t="shared" ca="1" si="298"/>
        <v/>
      </c>
      <c r="DB36" s="120" t="str">
        <f>IFERROR(INDEX($A$7:$A$96,MATCH(7,AK$7:AK$96,0)),"")</f>
        <v/>
      </c>
      <c r="DD36" s="109"/>
      <c r="DE36" s="106" t="s">
        <v>30</v>
      </c>
      <c r="DF36" s="107" t="str">
        <f t="array" ref="DF36:DY40" ca="1">TRANSPOSE(CN29:CR48)</f>
        <v/>
      </c>
      <c r="DG36" s="107" t="str">
        <f ca="1"/>
        <v/>
      </c>
      <c r="DH36" s="107" t="str">
        <f ca="1"/>
        <v/>
      </c>
      <c r="DI36" s="107" t="str">
        <f ca="1"/>
        <v/>
      </c>
      <c r="DJ36" s="107" t="str">
        <f ca="1"/>
        <v/>
      </c>
      <c r="DK36" s="107" t="str">
        <f ca="1"/>
        <v/>
      </c>
      <c r="DL36" s="107" t="str">
        <f ca="1"/>
        <v/>
      </c>
      <c r="DM36" s="107" t="str">
        <f ca="1"/>
        <v/>
      </c>
      <c r="DN36" s="107" t="str">
        <f ca="1"/>
        <v/>
      </c>
      <c r="DO36" s="107" t="str">
        <f ca="1"/>
        <v/>
      </c>
      <c r="DP36" s="107" t="str">
        <f ca="1"/>
        <v/>
      </c>
      <c r="DQ36" s="107" t="str">
        <f ca="1"/>
        <v/>
      </c>
      <c r="DR36" s="107" t="str">
        <f ca="1"/>
        <v/>
      </c>
      <c r="DS36" s="107">
        <f ca="1"/>
        <v>0</v>
      </c>
      <c r="DT36" s="107">
        <f ca="1"/>
        <v>0</v>
      </c>
      <c r="DU36" s="107">
        <v>0</v>
      </c>
      <c r="DV36" s="107">
        <v>0</v>
      </c>
      <c r="DW36" s="107">
        <v>0</v>
      </c>
      <c r="DX36" s="107">
        <v>0</v>
      </c>
      <c r="DY36" s="107">
        <v>0</v>
      </c>
      <c r="DZ36" s="107" t="s">
        <v>25</v>
      </c>
      <c r="EA36" s="102"/>
    </row>
    <row r="37" spans="1:131" ht="17" x14ac:dyDescent="0.15">
      <c r="A37" s="28"/>
      <c r="B37" s="29"/>
      <c r="C37" s="47"/>
      <c r="D37" s="47"/>
      <c r="E37" s="47"/>
      <c r="F37" s="47"/>
      <c r="G37" s="48"/>
      <c r="H37" s="47"/>
      <c r="I37" s="47"/>
      <c r="J37" s="47"/>
      <c r="K37" s="47"/>
      <c r="L37" s="48"/>
      <c r="M37" s="47"/>
      <c r="N37" s="47"/>
      <c r="O37" s="47"/>
      <c r="P37" s="47"/>
      <c r="Q37" s="48"/>
      <c r="R37" s="47"/>
      <c r="S37" s="47"/>
      <c r="T37" s="47"/>
      <c r="U37" s="47"/>
      <c r="V37" s="48"/>
      <c r="W37" s="47"/>
      <c r="X37" s="47"/>
      <c r="Y37" s="47"/>
      <c r="Z37" s="47"/>
      <c r="AA37" s="48"/>
      <c r="AB37" s="47"/>
      <c r="AC37" s="47"/>
      <c r="AD37" s="47"/>
      <c r="AE37" s="47"/>
      <c r="AF37" s="48"/>
      <c r="AG37" s="47"/>
      <c r="AH37" s="47"/>
      <c r="AI37" s="47"/>
      <c r="AJ37" s="47"/>
      <c r="AK37" s="48"/>
      <c r="AL37" s="32"/>
      <c r="AM37" s="33">
        <f t="shared" si="92"/>
        <v>0</v>
      </c>
      <c r="AN37" s="34">
        <f t="shared" si="92"/>
        <v>0</v>
      </c>
      <c r="AO37" s="35">
        <f t="shared" si="263"/>
        <v>0</v>
      </c>
      <c r="AP37" s="35">
        <f t="shared" si="263"/>
        <v>0</v>
      </c>
      <c r="AQ37" s="34">
        <f t="shared" si="93"/>
        <v>0</v>
      </c>
      <c r="AR37" s="217">
        <f t="shared" si="3"/>
        <v>0</v>
      </c>
      <c r="AS37" s="32"/>
      <c r="AT37" s="50">
        <f t="shared" si="94"/>
        <v>0</v>
      </c>
      <c r="AU37" s="51">
        <f t="shared" si="33"/>
        <v>0</v>
      </c>
      <c r="AV37" s="52">
        <f t="shared" si="34"/>
        <v>0</v>
      </c>
      <c r="AW37" s="53">
        <f t="shared" si="72"/>
        <v>0</v>
      </c>
      <c r="AX37" s="51">
        <f t="shared" si="73"/>
        <v>0</v>
      </c>
      <c r="AY37" s="40">
        <f t="shared" si="35"/>
        <v>0</v>
      </c>
      <c r="AZ37" s="41">
        <f t="shared" si="10"/>
        <v>0</v>
      </c>
      <c r="BA37" s="59"/>
      <c r="BB37" s="219">
        <f t="shared" si="20"/>
        <v>0</v>
      </c>
      <c r="BC37" s="292">
        <f>IFERROR(VLOOKUP($A37,'Stats  1'!$A$4:$D$62,2,FALSE),0)</f>
        <v>0</v>
      </c>
      <c r="BD37" s="219">
        <f t="shared" si="21"/>
        <v>0</v>
      </c>
      <c r="BE37" s="295">
        <f>IFERROR(VLOOKUP($A37,'Stats  1'!$A$4:$D$62,3,FALSE),0)</f>
        <v>0</v>
      </c>
      <c r="BF37" s="219">
        <f t="shared" si="22"/>
        <v>0</v>
      </c>
      <c r="BG37" s="296">
        <f>IFERROR(VLOOKUP($A37,'Stats  1'!$A$4:$D$62,4,FALSE),0)</f>
        <v>0</v>
      </c>
      <c r="BH37" s="59"/>
      <c r="BI37" s="33">
        <f t="shared" si="11"/>
        <v>0</v>
      </c>
      <c r="BJ37" s="54">
        <f t="shared" si="12"/>
        <v>0</v>
      </c>
      <c r="BK37" s="55">
        <f t="shared" si="13"/>
        <v>0</v>
      </c>
      <c r="BL37" s="49">
        <f t="shared" si="14"/>
        <v>0</v>
      </c>
      <c r="BM37" s="46">
        <f t="shared" si="15"/>
        <v>0</v>
      </c>
      <c r="BN37" s="59"/>
      <c r="BO37" s="59"/>
      <c r="BP37" s="59"/>
      <c r="BR37" s="15"/>
      <c r="BT37" s="206" t="str">
        <f t="shared" ca="1" si="280"/>
        <v/>
      </c>
      <c r="BU37" s="207" t="str">
        <f t="shared" ca="1" si="280"/>
        <v/>
      </c>
      <c r="BV37" s="209" t="str">
        <f t="shared" ca="1" si="285"/>
        <v/>
      </c>
      <c r="BW37" s="209" t="str">
        <f t="shared" ca="1" si="292"/>
        <v/>
      </c>
      <c r="BX37" s="197" t="str">
        <f>IFERROR(INDEX($A$7:$A$96,MATCH(8,G$7:G$96,0)),"")</f>
        <v/>
      </c>
      <c r="BY37" s="212" t="str">
        <f t="shared" ca="1" si="281"/>
        <v/>
      </c>
      <c r="BZ37" s="209" t="str">
        <f t="shared" ca="1" si="281"/>
        <v/>
      </c>
      <c r="CA37" s="209" t="str">
        <f t="shared" ca="1" si="286"/>
        <v/>
      </c>
      <c r="CB37" s="209" t="str">
        <f t="shared" ca="1" si="293"/>
        <v/>
      </c>
      <c r="CC37" s="197" t="str">
        <f>IFERROR(INDEX($A$7:$A$96,MATCH(8,L$7:L$96,0)),"")</f>
        <v/>
      </c>
      <c r="CD37" s="212" t="str">
        <f t="shared" ca="1" si="282"/>
        <v/>
      </c>
      <c r="CE37" s="209" t="str">
        <f t="shared" ca="1" si="282"/>
        <v/>
      </c>
      <c r="CF37" s="209" t="str">
        <f t="shared" ca="1" si="287"/>
        <v/>
      </c>
      <c r="CG37" s="209" t="str">
        <f t="shared" ca="1" si="294"/>
        <v/>
      </c>
      <c r="CH37" s="197" t="str">
        <f>IFERROR(INDEX($A$7:$A$96,MATCH(8,Q$7:Q$96,0)),"")</f>
        <v/>
      </c>
      <c r="CI37" s="212" t="str">
        <f t="shared" ca="1" si="283"/>
        <v/>
      </c>
      <c r="CJ37" s="209" t="str">
        <f t="shared" ca="1" si="283"/>
        <v/>
      </c>
      <c r="CK37" s="209" t="str">
        <f t="shared" ca="1" si="288"/>
        <v/>
      </c>
      <c r="CL37" s="209" t="str">
        <f t="shared" ca="1" si="295"/>
        <v/>
      </c>
      <c r="CM37" s="197" t="str">
        <f>IFERROR(INDEX($A$7:$A$96,MATCH(8,V$7:V$96,0)),"")</f>
        <v/>
      </c>
      <c r="CN37" s="212" t="str">
        <f t="shared" ca="1" si="284"/>
        <v/>
      </c>
      <c r="CO37" s="209" t="str">
        <f t="shared" ca="1" si="284"/>
        <v/>
      </c>
      <c r="CP37" s="209" t="str">
        <f t="shared" ca="1" si="289"/>
        <v/>
      </c>
      <c r="CQ37" s="209" t="str">
        <f t="shared" ca="1" si="296"/>
        <v/>
      </c>
      <c r="CR37" s="143" t="str">
        <f>IFERROR(INDEX($A$7:$A$96,MATCH(8,AA$7:AA$96,0)),"")</f>
        <v/>
      </c>
      <c r="CS37" s="191" t="str">
        <f>IFERROR(INDEX($A$7:$A$96,MATCH(8,AB$7:AB$96,0)),"")</f>
        <v/>
      </c>
      <c r="CT37" s="143" t="str">
        <f>IFERROR(INDEX($A$7:$A$96,MATCH(8,AC$7:AC$96,0)),"")</f>
        <v/>
      </c>
      <c r="CU37" s="209" t="str">
        <f t="shared" ca="1" si="290"/>
        <v/>
      </c>
      <c r="CV37" s="209" t="str">
        <f t="shared" ca="1" si="297"/>
        <v/>
      </c>
      <c r="CW37" s="197" t="str">
        <f>IFERROR(INDEX($A$7:$A$96,MATCH(8,AF$7:AF$96,0)),"")</f>
        <v/>
      </c>
      <c r="CX37" s="191" t="str">
        <f>IFERROR(INDEX($A$7:$A$96,MATCH(8,AG$7:AG$96,0)),"")</f>
        <v/>
      </c>
      <c r="CY37" s="143" t="str">
        <f>IFERROR(INDEX($A$7:$A$96,MATCH(8,AH$7:AH$96,0)),"")</f>
        <v/>
      </c>
      <c r="CZ37" s="209" t="str">
        <f t="shared" ca="1" si="291"/>
        <v/>
      </c>
      <c r="DA37" s="209" t="str">
        <f t="shared" ca="1" si="298"/>
        <v/>
      </c>
      <c r="DB37" s="120" t="str">
        <f>IFERROR(INDEX($A$7:$A$96,MATCH(8,AK$7:AK$96,0)),"")</f>
        <v/>
      </c>
      <c r="DD37" s="109"/>
      <c r="DE37" s="106" t="s">
        <v>31</v>
      </c>
      <c r="DF37" s="107" t="str">
        <f ca="1"/>
        <v/>
      </c>
      <c r="DG37" s="107" t="str">
        <f ca="1"/>
        <v/>
      </c>
      <c r="DH37" s="107" t="str">
        <f ca="1"/>
        <v/>
      </c>
      <c r="DI37" s="107" t="str">
        <f ca="1"/>
        <v/>
      </c>
      <c r="DJ37" s="107" t="str">
        <f ca="1"/>
        <v/>
      </c>
      <c r="DK37" s="107" t="str">
        <f ca="1"/>
        <v/>
      </c>
      <c r="DL37" s="107" t="str">
        <f ca="1"/>
        <v/>
      </c>
      <c r="DM37" s="107" t="str">
        <f ca="1"/>
        <v/>
      </c>
      <c r="DN37" s="107" t="str">
        <f ca="1"/>
        <v/>
      </c>
      <c r="DO37" s="107" t="str">
        <f ca="1"/>
        <v/>
      </c>
      <c r="DP37" s="107" t="str">
        <f ca="1"/>
        <v/>
      </c>
      <c r="DQ37" s="107" t="str">
        <f ca="1"/>
        <v/>
      </c>
      <c r="DR37" s="107" t="str">
        <f ca="1"/>
        <v/>
      </c>
      <c r="DS37" s="107">
        <f ca="1"/>
        <v>0</v>
      </c>
      <c r="DT37" s="107">
        <f ca="1"/>
        <v>0</v>
      </c>
      <c r="DU37" s="107">
        <v>0</v>
      </c>
      <c r="DV37" s="107">
        <v>0</v>
      </c>
      <c r="DW37" s="107">
        <v>0</v>
      </c>
      <c r="DX37" s="107">
        <v>0</v>
      </c>
      <c r="DY37" s="107">
        <v>0</v>
      </c>
      <c r="DZ37" s="107" t="s">
        <v>25</v>
      </c>
      <c r="EA37" s="102"/>
    </row>
    <row r="38" spans="1:131" ht="17" x14ac:dyDescent="0.15">
      <c r="A38" s="28"/>
      <c r="B38" s="29"/>
      <c r="C38" s="47"/>
      <c r="D38" s="47"/>
      <c r="E38" s="47"/>
      <c r="F38" s="47"/>
      <c r="G38" s="48"/>
      <c r="H38" s="47"/>
      <c r="I38" s="47"/>
      <c r="J38" s="47"/>
      <c r="K38" s="47"/>
      <c r="L38" s="48"/>
      <c r="M38" s="47"/>
      <c r="N38" s="47"/>
      <c r="O38" s="47"/>
      <c r="P38" s="47"/>
      <c r="Q38" s="48"/>
      <c r="R38" s="47"/>
      <c r="S38" s="47"/>
      <c r="T38" s="47"/>
      <c r="U38" s="47"/>
      <c r="V38" s="48"/>
      <c r="W38" s="47"/>
      <c r="X38" s="47"/>
      <c r="Y38" s="47"/>
      <c r="Z38" s="47"/>
      <c r="AA38" s="48"/>
      <c r="AB38" s="47"/>
      <c r="AC38" s="47"/>
      <c r="AD38" s="47"/>
      <c r="AE38" s="47"/>
      <c r="AF38" s="48"/>
      <c r="AG38" s="47"/>
      <c r="AH38" s="47"/>
      <c r="AI38" s="47"/>
      <c r="AJ38" s="47"/>
      <c r="AK38" s="48"/>
      <c r="AL38" s="32"/>
      <c r="AM38" s="33">
        <f t="shared" si="92"/>
        <v>0</v>
      </c>
      <c r="AN38" s="34">
        <f t="shared" si="92"/>
        <v>0</v>
      </c>
      <c r="AO38" s="35">
        <f t="shared" si="263"/>
        <v>0</v>
      </c>
      <c r="AP38" s="35">
        <f t="shared" si="263"/>
        <v>0</v>
      </c>
      <c r="AQ38" s="34">
        <f t="shared" si="93"/>
        <v>0</v>
      </c>
      <c r="AR38" s="217">
        <f t="shared" si="3"/>
        <v>0</v>
      </c>
      <c r="AS38" s="32"/>
      <c r="AT38" s="50">
        <f t="shared" si="94"/>
        <v>0</v>
      </c>
      <c r="AU38" s="51">
        <f t="shared" si="33"/>
        <v>0</v>
      </c>
      <c r="AV38" s="52">
        <f t="shared" si="34"/>
        <v>0</v>
      </c>
      <c r="AW38" s="53">
        <f t="shared" si="72"/>
        <v>0</v>
      </c>
      <c r="AX38" s="51">
        <f t="shared" si="73"/>
        <v>0</v>
      </c>
      <c r="AY38" s="40">
        <f t="shared" si="35"/>
        <v>0</v>
      </c>
      <c r="AZ38" s="41">
        <f t="shared" si="10"/>
        <v>0</v>
      </c>
      <c r="BB38" s="219">
        <f t="shared" si="20"/>
        <v>0</v>
      </c>
      <c r="BC38" s="292">
        <f>IFERROR(VLOOKUP($A38,'Stats  1'!$A$4:$D$62,2,FALSE),0)</f>
        <v>0</v>
      </c>
      <c r="BD38" s="219">
        <f t="shared" si="21"/>
        <v>0</v>
      </c>
      <c r="BE38" s="295">
        <f>IFERROR(VLOOKUP($A38,'Stats  1'!$A$4:$D$62,3,FALSE),0)</f>
        <v>0</v>
      </c>
      <c r="BF38" s="219">
        <f t="shared" si="22"/>
        <v>0</v>
      </c>
      <c r="BG38" s="296">
        <f>IFERROR(VLOOKUP($A38,'Stats  1'!$A$4:$D$62,4,FALSE),0)</f>
        <v>0</v>
      </c>
      <c r="BI38" s="33">
        <f t="shared" si="11"/>
        <v>0</v>
      </c>
      <c r="BJ38" s="54">
        <f t="shared" si="12"/>
        <v>0</v>
      </c>
      <c r="BK38" s="55">
        <f t="shared" si="13"/>
        <v>0</v>
      </c>
      <c r="BL38" s="49">
        <f t="shared" si="14"/>
        <v>0</v>
      </c>
      <c r="BM38" s="46">
        <f t="shared" si="15"/>
        <v>0</v>
      </c>
      <c r="BR38" s="15"/>
      <c r="BT38" s="206" t="str">
        <f t="shared" ca="1" si="280"/>
        <v/>
      </c>
      <c r="BU38" s="207" t="str">
        <f t="shared" ca="1" si="280"/>
        <v/>
      </c>
      <c r="BV38" s="209" t="str">
        <f t="shared" ca="1" si="285"/>
        <v/>
      </c>
      <c r="BW38" s="209" t="str">
        <f t="shared" ca="1" si="292"/>
        <v/>
      </c>
      <c r="BX38" s="197" t="str">
        <f>IFERROR(INDEX($A$7:$A$96,MATCH(9,G$7:G$96,0)),"")</f>
        <v/>
      </c>
      <c r="BY38" s="212" t="str">
        <f t="shared" ca="1" si="281"/>
        <v/>
      </c>
      <c r="BZ38" s="209" t="str">
        <f t="shared" ca="1" si="281"/>
        <v/>
      </c>
      <c r="CA38" s="209" t="str">
        <f t="shared" ca="1" si="286"/>
        <v/>
      </c>
      <c r="CB38" s="209" t="str">
        <f t="shared" ca="1" si="293"/>
        <v/>
      </c>
      <c r="CC38" s="197" t="str">
        <f>IFERROR(INDEX($A$7:$A$96,MATCH(9,L$7:L$96,0)),"")</f>
        <v/>
      </c>
      <c r="CD38" s="212" t="str">
        <f t="shared" ca="1" si="282"/>
        <v/>
      </c>
      <c r="CE38" s="209" t="str">
        <f t="shared" ca="1" si="282"/>
        <v/>
      </c>
      <c r="CF38" s="209" t="str">
        <f t="shared" ca="1" si="287"/>
        <v/>
      </c>
      <c r="CG38" s="209" t="str">
        <f t="shared" ca="1" si="294"/>
        <v/>
      </c>
      <c r="CH38" s="197" t="str">
        <f>IFERROR(INDEX($A$7:$A$96,MATCH(9,Q$7:Q$96,0)),"")</f>
        <v/>
      </c>
      <c r="CI38" s="212" t="str">
        <f t="shared" ca="1" si="283"/>
        <v/>
      </c>
      <c r="CJ38" s="209" t="str">
        <f t="shared" ca="1" si="283"/>
        <v/>
      </c>
      <c r="CK38" s="209" t="str">
        <f t="shared" ca="1" si="288"/>
        <v/>
      </c>
      <c r="CL38" s="209" t="str">
        <f t="shared" ca="1" si="295"/>
        <v/>
      </c>
      <c r="CM38" s="197" t="str">
        <f>IFERROR(INDEX($A$7:$A$96,MATCH(9,V$7:V$96,0)),"")</f>
        <v/>
      </c>
      <c r="CN38" s="212" t="str">
        <f t="shared" ca="1" si="284"/>
        <v/>
      </c>
      <c r="CO38" s="209" t="str">
        <f t="shared" ca="1" si="284"/>
        <v/>
      </c>
      <c r="CP38" s="209" t="str">
        <f t="shared" ca="1" si="289"/>
        <v/>
      </c>
      <c r="CQ38" s="209" t="str">
        <f t="shared" ca="1" si="296"/>
        <v/>
      </c>
      <c r="CR38" s="143" t="str">
        <f>IFERROR(INDEX($A$7:$A$96,MATCH(9,AA$7:AA$96,0)),"")</f>
        <v/>
      </c>
      <c r="CS38" s="191" t="str">
        <f>IFERROR(INDEX($A$7:$A$96,MATCH(9,AB$7:AB$96,0)),"")</f>
        <v/>
      </c>
      <c r="CT38" s="143" t="str">
        <f>IFERROR(INDEX($A$7:$A$96,MATCH(9,AC$7:AC$96,0)),"")</f>
        <v/>
      </c>
      <c r="CU38" s="209" t="str">
        <f t="shared" ca="1" si="290"/>
        <v/>
      </c>
      <c r="CV38" s="209" t="str">
        <f t="shared" ca="1" si="297"/>
        <v/>
      </c>
      <c r="CW38" s="197" t="str">
        <f>IFERROR(INDEX($A$7:$A$96,MATCH(9,AF$7:AF$96,0)),"")</f>
        <v/>
      </c>
      <c r="CX38" s="191" t="str">
        <f>IFERROR(INDEX($A$7:$A$96,MATCH(9,AG$7:AG$96,0)),"")</f>
        <v/>
      </c>
      <c r="CY38" s="143" t="str">
        <f>IFERROR(INDEX($A$7:$A$96,MATCH(9,AH$7:AH$96,0)),"")</f>
        <v/>
      </c>
      <c r="CZ38" s="209" t="str">
        <f t="shared" ca="1" si="291"/>
        <v/>
      </c>
      <c r="DA38" s="209" t="str">
        <f t="shared" ca="1" si="298"/>
        <v/>
      </c>
      <c r="DB38" s="120" t="str">
        <f>IFERROR(INDEX($A$7:$A$96,MATCH(9,AK$7:AK$96,0)),"")</f>
        <v/>
      </c>
      <c r="DD38" s="109">
        <f>'06'!$Y100</f>
        <v>3</v>
      </c>
      <c r="DE38" s="106" t="s">
        <v>32</v>
      </c>
      <c r="DF38" s="112" t="str">
        <v/>
      </c>
      <c r="DG38" s="113" t="str">
        <f ca="1"/>
        <v/>
      </c>
      <c r="DH38" s="113" t="str">
        <f ca="1"/>
        <v/>
      </c>
      <c r="DI38" s="114" t="str">
        <f ca="1"/>
        <v/>
      </c>
      <c r="DJ38" s="107" t="str">
        <f ca="1"/>
        <v/>
      </c>
      <c r="DK38" s="107" t="str">
        <f ca="1"/>
        <v/>
      </c>
      <c r="DL38" s="107" t="str">
        <f ca="1"/>
        <v/>
      </c>
      <c r="DM38" s="107" t="str">
        <f ca="1"/>
        <v/>
      </c>
      <c r="DN38" s="107" t="str">
        <f ca="1"/>
        <v/>
      </c>
      <c r="DO38" s="107" t="str">
        <f ca="1"/>
        <v/>
      </c>
      <c r="DP38" s="107" t="str">
        <f ca="1"/>
        <v/>
      </c>
      <c r="DQ38" s="107" t="str">
        <f ca="1"/>
        <v/>
      </c>
      <c r="DR38" s="107" t="str">
        <f ca="1"/>
        <v/>
      </c>
      <c r="DS38" s="107" t="str">
        <f ca="1"/>
        <v/>
      </c>
      <c r="DT38" s="107" t="str">
        <f ca="1"/>
        <v/>
      </c>
      <c r="DU38" s="107" t="str">
        <f ca="1"/>
        <v/>
      </c>
      <c r="DV38" s="107" t="str">
        <f ca="1"/>
        <v/>
      </c>
      <c r="DW38" s="107" t="str">
        <f ca="1"/>
        <v/>
      </c>
      <c r="DX38" s="107">
        <v>0</v>
      </c>
      <c r="DY38" s="107">
        <v>0</v>
      </c>
      <c r="DZ38" s="107" t="s">
        <v>25</v>
      </c>
      <c r="EA38" s="102"/>
    </row>
    <row r="39" spans="1:131" ht="17" x14ac:dyDescent="0.15">
      <c r="A39" s="57"/>
      <c r="B39" s="58"/>
      <c r="C39" s="47"/>
      <c r="D39" s="47"/>
      <c r="E39" s="47"/>
      <c r="F39" s="47"/>
      <c r="G39" s="48"/>
      <c r="H39" s="47"/>
      <c r="I39" s="47"/>
      <c r="J39" s="47"/>
      <c r="K39" s="47"/>
      <c r="L39" s="48"/>
      <c r="M39" s="47"/>
      <c r="N39" s="47"/>
      <c r="O39" s="47"/>
      <c r="P39" s="47"/>
      <c r="Q39" s="48"/>
      <c r="R39" s="47"/>
      <c r="S39" s="47"/>
      <c r="T39" s="47"/>
      <c r="U39" s="47"/>
      <c r="V39" s="48"/>
      <c r="W39" s="47"/>
      <c r="X39" s="47"/>
      <c r="Y39" s="47"/>
      <c r="Z39" s="47"/>
      <c r="AA39" s="48"/>
      <c r="AB39" s="47"/>
      <c r="AC39" s="47"/>
      <c r="AD39" s="47"/>
      <c r="AE39" s="47"/>
      <c r="AF39" s="48"/>
      <c r="AG39" s="47"/>
      <c r="AH39" s="47"/>
      <c r="AI39" s="47"/>
      <c r="AJ39" s="47"/>
      <c r="AK39" s="48"/>
      <c r="AL39" s="32"/>
      <c r="AM39" s="33">
        <f t="shared" si="92"/>
        <v>0</v>
      </c>
      <c r="AN39" s="34">
        <f t="shared" si="92"/>
        <v>0</v>
      </c>
      <c r="AO39" s="35">
        <f t="shared" ref="AO39:AP96" si="299">COUNTIFS($C$5:$AK$5,AO$5,$C39:$AK39,"A*")+COUNTIFS($C$5:$AK$5,AO$5,$C39:$AK39,"v*")+COUNTIFS($C$5:$AK$5,AO$5,$C39:$AK39,"f*")+COUNTIFS($C$5:$AK$5,AO$5,$C39:$AK39,"g")+COUNTIFS($C$5:$AK$5,AO$5,$C39:$AK39,"oui")</f>
        <v>0</v>
      </c>
      <c r="AP39" s="35">
        <f t="shared" si="299"/>
        <v>0</v>
      </c>
      <c r="AQ39" s="34">
        <f t="shared" si="93"/>
        <v>0</v>
      </c>
      <c r="AR39" s="217">
        <f t="shared" si="3"/>
        <v>0</v>
      </c>
      <c r="AS39" s="32"/>
      <c r="AT39" s="50">
        <f t="shared" si="94"/>
        <v>0</v>
      </c>
      <c r="AU39" s="51">
        <f t="shared" si="33"/>
        <v>0</v>
      </c>
      <c r="AV39" s="52">
        <f t="shared" si="34"/>
        <v>0</v>
      </c>
      <c r="AW39" s="53">
        <f t="shared" si="72"/>
        <v>0</v>
      </c>
      <c r="AX39" s="51">
        <f t="shared" si="73"/>
        <v>0</v>
      </c>
      <c r="AY39" s="40">
        <f t="shared" si="35"/>
        <v>0</v>
      </c>
      <c r="AZ39" s="41">
        <f t="shared" si="10"/>
        <v>0</v>
      </c>
      <c r="BA39" s="59"/>
      <c r="BB39" s="219">
        <f t="shared" si="20"/>
        <v>0</v>
      </c>
      <c r="BC39" s="292">
        <f>IFERROR(VLOOKUP($A39,'Stats  1'!$A$4:$D$62,2,FALSE),0)</f>
        <v>0</v>
      </c>
      <c r="BD39" s="219">
        <f t="shared" si="21"/>
        <v>0</v>
      </c>
      <c r="BE39" s="295">
        <f>IFERROR(VLOOKUP($A39,'Stats  1'!$A$4:$D$62,3,FALSE),0)</f>
        <v>0</v>
      </c>
      <c r="BF39" s="219">
        <f t="shared" si="22"/>
        <v>0</v>
      </c>
      <c r="BG39" s="296">
        <f>IFERROR(VLOOKUP($A39,'Stats  1'!$A$4:$D$62,4,FALSE),0)</f>
        <v>0</v>
      </c>
      <c r="BH39" s="59"/>
      <c r="BI39" s="33">
        <f t="shared" si="11"/>
        <v>0</v>
      </c>
      <c r="BJ39" s="54">
        <f t="shared" si="12"/>
        <v>0</v>
      </c>
      <c r="BK39" s="55">
        <f t="shared" si="13"/>
        <v>0</v>
      </c>
      <c r="BL39" s="49">
        <f t="shared" si="14"/>
        <v>0</v>
      </c>
      <c r="BM39" s="46">
        <f t="shared" ref="BM39:BM70" si="300">SUM(BI39:BL39)</f>
        <v>0</v>
      </c>
      <c r="BN39" s="59"/>
      <c r="BO39" s="59"/>
      <c r="BP39" s="59"/>
      <c r="BR39" s="15"/>
      <c r="BT39" s="206" t="str">
        <f t="shared" ca="1" si="280"/>
        <v/>
      </c>
      <c r="BU39" s="207" t="str">
        <f t="shared" ca="1" si="280"/>
        <v/>
      </c>
      <c r="BV39" s="209" t="str">
        <f t="shared" ca="1" si="285"/>
        <v/>
      </c>
      <c r="BW39" s="209" t="str">
        <f t="shared" ca="1" si="292"/>
        <v/>
      </c>
      <c r="BX39" s="197" t="str">
        <f>IFERROR(INDEX($A$7:$A$96,MATCH(10,G$7:G$96,0)),"")</f>
        <v/>
      </c>
      <c r="BY39" s="212" t="str">
        <f t="shared" ca="1" si="281"/>
        <v/>
      </c>
      <c r="BZ39" s="209" t="str">
        <f t="shared" ca="1" si="281"/>
        <v/>
      </c>
      <c r="CA39" s="209" t="str">
        <f t="shared" ca="1" si="286"/>
        <v/>
      </c>
      <c r="CB39" s="209" t="str">
        <f t="shared" ca="1" si="293"/>
        <v/>
      </c>
      <c r="CC39" s="197" t="str">
        <f>IFERROR(INDEX($A$7:$A$96,MATCH(10,L$7:L$96,0)),"")</f>
        <v/>
      </c>
      <c r="CD39" s="212" t="str">
        <f t="shared" ca="1" si="282"/>
        <v/>
      </c>
      <c r="CE39" s="209" t="str">
        <f t="shared" ca="1" si="282"/>
        <v/>
      </c>
      <c r="CF39" s="209" t="str">
        <f t="shared" ca="1" si="287"/>
        <v/>
      </c>
      <c r="CG39" s="209" t="str">
        <f t="shared" ca="1" si="294"/>
        <v/>
      </c>
      <c r="CH39" s="197" t="str">
        <f>IFERROR(INDEX($A$7:$A$96,MATCH(10,Q$7:Q$96,0)),"")</f>
        <v/>
      </c>
      <c r="CI39" s="212" t="str">
        <f t="shared" ca="1" si="283"/>
        <v/>
      </c>
      <c r="CJ39" s="209" t="str">
        <f t="shared" ca="1" si="283"/>
        <v/>
      </c>
      <c r="CK39" s="209" t="str">
        <f t="shared" ca="1" si="288"/>
        <v/>
      </c>
      <c r="CL39" s="209" t="str">
        <f t="shared" ca="1" si="295"/>
        <v/>
      </c>
      <c r="CM39" s="197" t="str">
        <f>IFERROR(INDEX($A$7:$A$96,MATCH(10,V$7:V$96,0)),"")</f>
        <v/>
      </c>
      <c r="CN39" s="212" t="str">
        <f t="shared" ca="1" si="284"/>
        <v/>
      </c>
      <c r="CO39" s="209" t="str">
        <f t="shared" ca="1" si="284"/>
        <v/>
      </c>
      <c r="CP39" s="209" t="str">
        <f t="shared" ca="1" si="289"/>
        <v/>
      </c>
      <c r="CQ39" s="209" t="str">
        <f t="shared" ca="1" si="296"/>
        <v/>
      </c>
      <c r="CR39" s="143" t="str">
        <f>IFERROR(INDEX($A$7:$A$96,MATCH(10,AA$7:AA$96,0)),"")</f>
        <v/>
      </c>
      <c r="CS39" s="191" t="str">
        <f>IFERROR(INDEX($A$7:$A$96,MATCH(10,AB$7:AB$96,0)),"")</f>
        <v/>
      </c>
      <c r="CT39" s="143" t="str">
        <f>IFERROR(INDEX($A$7:$A$96,MATCH(10,AC$7:AC$96,0)),"")</f>
        <v/>
      </c>
      <c r="CU39" s="209" t="str">
        <f t="shared" ca="1" si="290"/>
        <v/>
      </c>
      <c r="CV39" s="209" t="str">
        <f t="shared" ca="1" si="297"/>
        <v/>
      </c>
      <c r="CW39" s="197" t="str">
        <f>IFERROR(INDEX($A$7:$A$96,MATCH(10,AF$7:AF$96,0)),"")</f>
        <v/>
      </c>
      <c r="CX39" s="191" t="str">
        <f>IFERROR(INDEX($A$7:$A$96,MATCH(10,AG$7:AG$96,0)),"")</f>
        <v/>
      </c>
      <c r="CY39" s="143" t="str">
        <f>IFERROR(INDEX($A$7:$A$96,MATCH(10,AH$7:AH$96,0)),"")</f>
        <v/>
      </c>
      <c r="CZ39" s="209" t="str">
        <f t="shared" ca="1" si="291"/>
        <v/>
      </c>
      <c r="DA39" s="209" t="str">
        <f t="shared" ca="1" si="298"/>
        <v/>
      </c>
      <c r="DB39" s="120" t="str">
        <f>IFERROR(INDEX($A$7:$A$96,MATCH(10,AK$7:AK$96,0)),"")</f>
        <v/>
      </c>
      <c r="DD39" s="109">
        <f>'06'!$Z100</f>
        <v>5</v>
      </c>
      <c r="DE39" s="106" t="s">
        <v>33</v>
      </c>
      <c r="DF39" s="115" t="str">
        <v/>
      </c>
      <c r="DG39" s="116" t="str">
        <v/>
      </c>
      <c r="DH39" s="116" t="str">
        <v/>
      </c>
      <c r="DI39" s="113" t="str">
        <f ca="1"/>
        <v/>
      </c>
      <c r="DJ39" s="113" t="str">
        <f ca="1"/>
        <v/>
      </c>
      <c r="DK39" s="107" t="str">
        <f ca="1"/>
        <v/>
      </c>
      <c r="DL39" s="107" t="str">
        <f ca="1"/>
        <v/>
      </c>
      <c r="DM39" s="107" t="str">
        <f ca="1"/>
        <v/>
      </c>
      <c r="DN39" s="107" t="str">
        <f ca="1"/>
        <v/>
      </c>
      <c r="DO39" s="107" t="str">
        <f ca="1"/>
        <v/>
      </c>
      <c r="DP39" s="107" t="str">
        <f ca="1"/>
        <v/>
      </c>
      <c r="DQ39" s="107" t="str">
        <f ca="1"/>
        <v/>
      </c>
      <c r="DR39" s="107" t="str">
        <f ca="1"/>
        <v/>
      </c>
      <c r="DS39" s="107" t="str">
        <f ca="1"/>
        <v/>
      </c>
      <c r="DT39" s="107" t="str">
        <f ca="1"/>
        <v/>
      </c>
      <c r="DU39" s="107" t="str">
        <f ca="1"/>
        <v/>
      </c>
      <c r="DV39" s="107" t="str">
        <f ca="1"/>
        <v/>
      </c>
      <c r="DW39" s="107" t="str">
        <f ca="1"/>
        <v/>
      </c>
      <c r="DX39" s="107">
        <v>0</v>
      </c>
      <c r="DY39" s="107">
        <v>0</v>
      </c>
      <c r="DZ39" s="107" t="s">
        <v>25</v>
      </c>
      <c r="EA39" s="102"/>
    </row>
    <row r="40" spans="1:131" ht="17" x14ac:dyDescent="0.15">
      <c r="A40" s="28"/>
      <c r="B40" s="29"/>
      <c r="C40" s="47"/>
      <c r="D40" s="47"/>
      <c r="E40" s="47"/>
      <c r="F40" s="47"/>
      <c r="G40" s="48"/>
      <c r="H40" s="47"/>
      <c r="I40" s="47"/>
      <c r="J40" s="47"/>
      <c r="K40" s="47"/>
      <c r="L40" s="48"/>
      <c r="M40" s="47"/>
      <c r="N40" s="47"/>
      <c r="O40" s="47"/>
      <c r="P40" s="47"/>
      <c r="Q40" s="48"/>
      <c r="R40" s="47"/>
      <c r="S40" s="47"/>
      <c r="T40" s="47"/>
      <c r="U40" s="47"/>
      <c r="V40" s="48"/>
      <c r="W40" s="47"/>
      <c r="X40" s="47"/>
      <c r="Y40" s="47"/>
      <c r="Z40" s="47"/>
      <c r="AA40" s="48"/>
      <c r="AB40" s="47"/>
      <c r="AC40" s="47"/>
      <c r="AD40" s="47"/>
      <c r="AE40" s="47"/>
      <c r="AF40" s="48"/>
      <c r="AG40" s="47"/>
      <c r="AH40" s="47"/>
      <c r="AI40" s="47"/>
      <c r="AJ40" s="47"/>
      <c r="AK40" s="48"/>
      <c r="AL40" s="32"/>
      <c r="AM40" s="33">
        <f t="shared" si="92"/>
        <v>0</v>
      </c>
      <c r="AN40" s="34">
        <f t="shared" si="92"/>
        <v>0</v>
      </c>
      <c r="AO40" s="35">
        <f t="shared" si="299"/>
        <v>0</v>
      </c>
      <c r="AP40" s="35">
        <f t="shared" si="299"/>
        <v>0</v>
      </c>
      <c r="AQ40" s="34">
        <f t="shared" si="93"/>
        <v>0</v>
      </c>
      <c r="AR40" s="217">
        <f t="shared" si="3"/>
        <v>0</v>
      </c>
      <c r="AS40" s="32"/>
      <c r="AT40" s="50">
        <f t="shared" si="94"/>
        <v>0</v>
      </c>
      <c r="AU40" s="51">
        <f t="shared" si="33"/>
        <v>0</v>
      </c>
      <c r="AV40" s="52">
        <f t="shared" si="34"/>
        <v>0</v>
      </c>
      <c r="AW40" s="53">
        <f t="shared" si="72"/>
        <v>0</v>
      </c>
      <c r="AX40" s="51">
        <f t="shared" si="73"/>
        <v>0</v>
      </c>
      <c r="AY40" s="40">
        <f t="shared" si="35"/>
        <v>0</v>
      </c>
      <c r="AZ40" s="41">
        <f t="shared" si="10"/>
        <v>0</v>
      </c>
      <c r="BB40" s="219">
        <f t="shared" si="20"/>
        <v>0</v>
      </c>
      <c r="BC40" s="292">
        <f>IFERROR(VLOOKUP($A40,'Stats  1'!$A$4:$D$62,2,FALSE),0)</f>
        <v>0</v>
      </c>
      <c r="BD40" s="219">
        <f t="shared" si="21"/>
        <v>0</v>
      </c>
      <c r="BE40" s="295">
        <f>IFERROR(VLOOKUP($A40,'Stats  1'!$A$4:$D$62,3,FALSE),0)</f>
        <v>0</v>
      </c>
      <c r="BF40" s="219">
        <f t="shared" si="22"/>
        <v>0</v>
      </c>
      <c r="BG40" s="296">
        <f>IFERROR(VLOOKUP($A40,'Stats  1'!$A$4:$D$62,4,FALSE),0)</f>
        <v>0</v>
      </c>
      <c r="BI40" s="33">
        <f t="shared" si="11"/>
        <v>0</v>
      </c>
      <c r="BJ40" s="54">
        <f t="shared" si="12"/>
        <v>0</v>
      </c>
      <c r="BK40" s="55">
        <f t="shared" si="13"/>
        <v>0</v>
      </c>
      <c r="BL40" s="49">
        <f t="shared" si="14"/>
        <v>0</v>
      </c>
      <c r="BM40" s="46">
        <f t="shared" si="300"/>
        <v>0</v>
      </c>
      <c r="BR40" s="15"/>
      <c r="BT40" s="206" t="str">
        <f t="shared" ca="1" si="280"/>
        <v/>
      </c>
      <c r="BU40" s="207" t="str">
        <f t="shared" ca="1" si="280"/>
        <v/>
      </c>
      <c r="BV40" s="209" t="str">
        <f t="shared" ca="1" si="285"/>
        <v/>
      </c>
      <c r="BW40" s="209" t="str">
        <f t="shared" ca="1" si="292"/>
        <v/>
      </c>
      <c r="BX40" s="197" t="str">
        <f>IFERROR(INDEX($A$7:$A$96,MATCH(11,G$7:G$96,0)),"")</f>
        <v/>
      </c>
      <c r="BY40" s="212" t="str">
        <f t="shared" ca="1" si="281"/>
        <v/>
      </c>
      <c r="BZ40" s="209" t="str">
        <f t="shared" ca="1" si="281"/>
        <v/>
      </c>
      <c r="CA40" s="209" t="str">
        <f t="shared" ca="1" si="286"/>
        <v/>
      </c>
      <c r="CB40" s="209" t="str">
        <f t="shared" ca="1" si="293"/>
        <v/>
      </c>
      <c r="CC40" s="197" t="str">
        <f>IFERROR(INDEX($A$7:$A$96,MATCH(11,L$7:L$96,0)),"")</f>
        <v/>
      </c>
      <c r="CD40" s="212" t="str">
        <f t="shared" ca="1" si="282"/>
        <v/>
      </c>
      <c r="CE40" s="209" t="str">
        <f t="shared" ca="1" si="282"/>
        <v/>
      </c>
      <c r="CF40" s="209" t="str">
        <f t="shared" ca="1" si="287"/>
        <v/>
      </c>
      <c r="CG40" s="209" t="str">
        <f t="shared" ca="1" si="294"/>
        <v/>
      </c>
      <c r="CH40" s="197" t="str">
        <f>IFERROR(INDEX($A$7:$A$96,MATCH(11,Q$7:Q$96,0)),"")</f>
        <v/>
      </c>
      <c r="CI40" s="212" t="str">
        <f t="shared" ca="1" si="283"/>
        <v/>
      </c>
      <c r="CJ40" s="209" t="str">
        <f t="shared" ca="1" si="283"/>
        <v/>
      </c>
      <c r="CK40" s="209" t="str">
        <f t="shared" ca="1" si="288"/>
        <v/>
      </c>
      <c r="CL40" s="209" t="str">
        <f t="shared" ca="1" si="295"/>
        <v/>
      </c>
      <c r="CM40" s="197" t="str">
        <f>IFERROR(INDEX($A$7:$A$96,MATCH(11,V$7:V$96,0)),"")</f>
        <v/>
      </c>
      <c r="CN40" s="212" t="str">
        <f t="shared" ca="1" si="284"/>
        <v/>
      </c>
      <c r="CO40" s="209" t="str">
        <f t="shared" ca="1" si="284"/>
        <v/>
      </c>
      <c r="CP40" s="209" t="str">
        <f t="shared" ca="1" si="289"/>
        <v/>
      </c>
      <c r="CQ40" s="209" t="str">
        <f t="shared" ca="1" si="296"/>
        <v/>
      </c>
      <c r="CR40" s="143" t="str">
        <f>IFERROR(INDEX($A$7:$A$96,MATCH(11,AA$7:AA$96,0)),"")</f>
        <v/>
      </c>
      <c r="CS40" s="191" t="str">
        <f>IFERROR(INDEX($A$7:$A$96,MATCH(11,AB$7:AB$96,0)),"")</f>
        <v/>
      </c>
      <c r="CT40" s="143" t="str">
        <f>IFERROR(INDEX($A$7:$A$96,MATCH(11,AC$7:AC$96,0)),"")</f>
        <v/>
      </c>
      <c r="CU40" s="209" t="str">
        <f t="shared" ca="1" si="290"/>
        <v/>
      </c>
      <c r="CV40" s="209" t="str">
        <f t="shared" ca="1" si="297"/>
        <v/>
      </c>
      <c r="CW40" s="197" t="str">
        <f>IFERROR(INDEX($A$7:$A$96,MATCH(11,AF$7:AF$96,0)),"")</f>
        <v/>
      </c>
      <c r="CX40" s="191" t="str">
        <f>IFERROR(INDEX($A$7:$A$96,MATCH(11,AG$7:AG$96,0)),"")</f>
        <v/>
      </c>
      <c r="CY40" s="143" t="str">
        <f>IFERROR(INDEX($A$7:$A$96,MATCH(11,AH$7:AH$96,0)),"")</f>
        <v/>
      </c>
      <c r="CZ40" s="209" t="str">
        <f t="shared" ca="1" si="291"/>
        <v/>
      </c>
      <c r="DA40" s="209" t="str">
        <f t="shared" ca="1" si="298"/>
        <v/>
      </c>
      <c r="DB40" s="120" t="str">
        <f>IFERROR(INDEX($A$7:$A$96,MATCH(11,AK$7:AK$96,0)),"")</f>
        <v/>
      </c>
      <c r="DD40" s="109"/>
      <c r="DE40" s="106" t="s">
        <v>34</v>
      </c>
      <c r="DF40" s="107" t="str">
        <v/>
      </c>
      <c r="DG40" s="107" t="str">
        <v/>
      </c>
      <c r="DH40" s="107" t="str">
        <v/>
      </c>
      <c r="DI40" s="107" t="str">
        <v/>
      </c>
      <c r="DJ40" s="107" t="str">
        <v/>
      </c>
      <c r="DK40" s="107" t="str">
        <v/>
      </c>
      <c r="DL40" s="107" t="str">
        <v/>
      </c>
      <c r="DM40" s="107" t="str">
        <v/>
      </c>
      <c r="DN40" s="107" t="str">
        <v/>
      </c>
      <c r="DO40" s="107" t="str">
        <v/>
      </c>
      <c r="DP40" s="107" t="str">
        <v/>
      </c>
      <c r="DQ40" s="107" t="str">
        <v/>
      </c>
      <c r="DR40" s="107" t="str">
        <v/>
      </c>
      <c r="DS40" s="107">
        <v>0</v>
      </c>
      <c r="DT40" s="107">
        <v>0</v>
      </c>
      <c r="DU40" s="107">
        <v>0</v>
      </c>
      <c r="DV40" s="107">
        <v>0</v>
      </c>
      <c r="DW40" s="107">
        <v>0</v>
      </c>
      <c r="DX40" s="107">
        <v>0</v>
      </c>
      <c r="DY40" s="107">
        <v>0</v>
      </c>
      <c r="DZ40" s="107" t="s">
        <v>25</v>
      </c>
      <c r="EA40" s="102"/>
    </row>
    <row r="41" spans="1:131" ht="18" thickBot="1" x14ac:dyDescent="0.2">
      <c r="A41" s="57"/>
      <c r="B41" s="58"/>
      <c r="C41" s="47"/>
      <c r="D41" s="47"/>
      <c r="E41" s="47"/>
      <c r="F41" s="47"/>
      <c r="G41" s="48"/>
      <c r="H41" s="47"/>
      <c r="I41" s="47"/>
      <c r="J41" s="47"/>
      <c r="K41" s="47"/>
      <c r="L41" s="48"/>
      <c r="M41" s="47"/>
      <c r="N41" s="47"/>
      <c r="O41" s="47"/>
      <c r="P41" s="47"/>
      <c r="Q41" s="48"/>
      <c r="R41" s="47"/>
      <c r="S41" s="47"/>
      <c r="T41" s="47"/>
      <c r="U41" s="47"/>
      <c r="V41" s="48"/>
      <c r="W41" s="47"/>
      <c r="X41" s="47"/>
      <c r="Y41" s="47"/>
      <c r="Z41" s="47"/>
      <c r="AA41" s="48"/>
      <c r="AB41" s="47"/>
      <c r="AC41" s="47"/>
      <c r="AD41" s="47"/>
      <c r="AE41" s="47"/>
      <c r="AF41" s="48"/>
      <c r="AG41" s="47"/>
      <c r="AH41" s="47"/>
      <c r="AI41" s="47"/>
      <c r="AJ41" s="47"/>
      <c r="AK41" s="48"/>
      <c r="AL41" s="32"/>
      <c r="AM41" s="33">
        <f t="shared" si="92"/>
        <v>0</v>
      </c>
      <c r="AN41" s="34">
        <f t="shared" si="92"/>
        <v>0</v>
      </c>
      <c r="AO41" s="35">
        <f t="shared" si="299"/>
        <v>0</v>
      </c>
      <c r="AP41" s="35">
        <f t="shared" si="299"/>
        <v>0</v>
      </c>
      <c r="AQ41" s="34">
        <f t="shared" si="93"/>
        <v>0</v>
      </c>
      <c r="AR41" s="217">
        <f t="shared" si="3"/>
        <v>0</v>
      </c>
      <c r="AS41" s="32"/>
      <c r="AT41" s="50">
        <f t="shared" si="94"/>
        <v>0</v>
      </c>
      <c r="AU41" s="51">
        <f t="shared" si="33"/>
        <v>0</v>
      </c>
      <c r="AV41" s="52">
        <f t="shared" si="34"/>
        <v>0</v>
      </c>
      <c r="AW41" s="53">
        <f t="shared" si="72"/>
        <v>0</v>
      </c>
      <c r="AX41" s="51">
        <f t="shared" si="73"/>
        <v>0</v>
      </c>
      <c r="AY41" s="40">
        <f t="shared" si="35"/>
        <v>0</v>
      </c>
      <c r="AZ41" s="41">
        <f t="shared" si="10"/>
        <v>0</v>
      </c>
      <c r="BA41" s="59"/>
      <c r="BB41" s="219">
        <f t="shared" si="20"/>
        <v>0</v>
      </c>
      <c r="BC41" s="292">
        <f>IFERROR(VLOOKUP($A41,'Stats  1'!$A$4:$D$62,2,FALSE),0)</f>
        <v>0</v>
      </c>
      <c r="BD41" s="219">
        <f t="shared" si="21"/>
        <v>0</v>
      </c>
      <c r="BE41" s="295">
        <f>IFERROR(VLOOKUP($A41,'Stats  1'!$A$4:$D$62,3,FALSE),0)</f>
        <v>0</v>
      </c>
      <c r="BF41" s="219">
        <f t="shared" si="22"/>
        <v>0</v>
      </c>
      <c r="BG41" s="296">
        <f>IFERROR(VLOOKUP($A41,'Stats  1'!$A$4:$D$62,4,FALSE),0)</f>
        <v>0</v>
      </c>
      <c r="BH41" s="59"/>
      <c r="BI41" s="33">
        <f t="shared" si="11"/>
        <v>0</v>
      </c>
      <c r="BJ41" s="54">
        <f t="shared" si="12"/>
        <v>0</v>
      </c>
      <c r="BK41" s="55">
        <f t="shared" si="13"/>
        <v>0</v>
      </c>
      <c r="BL41" s="49">
        <f t="shared" si="14"/>
        <v>0</v>
      </c>
      <c r="BM41" s="46">
        <f t="shared" si="300"/>
        <v>0</v>
      </c>
      <c r="BN41" s="59"/>
      <c r="BO41" s="59"/>
      <c r="BP41" s="59"/>
      <c r="BR41" s="15"/>
      <c r="BT41" s="206" t="str">
        <f t="shared" ca="1" si="280"/>
        <v/>
      </c>
      <c r="BU41" s="207" t="str">
        <f t="shared" ca="1" si="280"/>
        <v/>
      </c>
      <c r="BV41" s="209" t="str">
        <f t="shared" ca="1" si="285"/>
        <v/>
      </c>
      <c r="BW41" s="209" t="str">
        <f t="shared" ca="1" si="292"/>
        <v/>
      </c>
      <c r="BX41" s="198" t="str">
        <f>IFERROR(INDEX($A$7:$A$96,MATCH(12,G$7:G$96,0)),"")</f>
        <v/>
      </c>
      <c r="BY41" s="212" t="str">
        <f t="shared" ca="1" si="281"/>
        <v/>
      </c>
      <c r="BZ41" s="209" t="str">
        <f t="shared" ca="1" si="281"/>
        <v/>
      </c>
      <c r="CA41" s="209" t="str">
        <f t="shared" ca="1" si="286"/>
        <v/>
      </c>
      <c r="CB41" s="209" t="str">
        <f t="shared" ca="1" si="293"/>
        <v/>
      </c>
      <c r="CC41" s="198" t="str">
        <f>IFERROR(INDEX($A$7:$A$96,MATCH(12,L$7:L$96,0)),"")</f>
        <v/>
      </c>
      <c r="CD41" s="212" t="str">
        <f t="shared" ca="1" si="282"/>
        <v/>
      </c>
      <c r="CE41" s="209" t="str">
        <f t="shared" ca="1" si="282"/>
        <v/>
      </c>
      <c r="CF41" s="209" t="str">
        <f t="shared" ca="1" si="287"/>
        <v/>
      </c>
      <c r="CG41" s="209" t="str">
        <f t="shared" ca="1" si="294"/>
        <v/>
      </c>
      <c r="CH41" s="198" t="str">
        <f>IFERROR(INDEX($A$7:$A$96,MATCH(12,Q$7:Q$96,0)),"")</f>
        <v/>
      </c>
      <c r="CI41" s="212" t="str">
        <f t="shared" ca="1" si="283"/>
        <v/>
      </c>
      <c r="CJ41" s="209" t="str">
        <f t="shared" ca="1" si="283"/>
        <v/>
      </c>
      <c r="CK41" s="209" t="str">
        <f t="shared" ca="1" si="288"/>
        <v/>
      </c>
      <c r="CL41" s="209" t="str">
        <f t="shared" ca="1" si="295"/>
        <v/>
      </c>
      <c r="CM41" s="198" t="str">
        <f>IFERROR(INDEX($A$7:$A$96,MATCH(12,V$7:V$96,0)),"")</f>
        <v/>
      </c>
      <c r="CN41" s="212" t="str">
        <f t="shared" ca="1" si="284"/>
        <v/>
      </c>
      <c r="CO41" s="209" t="str">
        <f t="shared" ca="1" si="284"/>
        <v/>
      </c>
      <c r="CP41" s="209" t="str">
        <f t="shared" ca="1" si="289"/>
        <v/>
      </c>
      <c r="CQ41" s="209" t="str">
        <f t="shared" ca="1" si="296"/>
        <v/>
      </c>
      <c r="CR41" s="144" t="str">
        <f>IFERROR(INDEX($A$7:$A$96,MATCH(12,AA$7:AA$96,0)),"")</f>
        <v/>
      </c>
      <c r="CS41" s="192" t="str">
        <f>IFERROR(INDEX($A$7:$A$96,MATCH(12,AB$7:AB$96,0)),"")</f>
        <v/>
      </c>
      <c r="CT41" s="144" t="str">
        <f>IFERROR(INDEX($A$7:$A$96,MATCH(12,AC$7:AC$96,0)),"")</f>
        <v/>
      </c>
      <c r="CU41" s="209" t="str">
        <f t="shared" ca="1" si="290"/>
        <v/>
      </c>
      <c r="CV41" s="209" t="str">
        <f t="shared" ca="1" si="297"/>
        <v/>
      </c>
      <c r="CW41" s="198" t="str">
        <f>IFERROR(INDEX($A$7:$A$96,MATCH(12,AF$7:AF$96,0)),"")</f>
        <v/>
      </c>
      <c r="CX41" s="192" t="str">
        <f>IFERROR(INDEX($A$7:$A$96,MATCH(12,AG$7:AG$96,0)),"")</f>
        <v/>
      </c>
      <c r="CY41" s="144" t="str">
        <f>IFERROR(INDEX($A$7:$A$96,MATCH(12,AH$7:AH$96,0)),"")</f>
        <v/>
      </c>
      <c r="CZ41" s="209" t="str">
        <f t="shared" ca="1" si="291"/>
        <v/>
      </c>
      <c r="DA41" s="209" t="str">
        <f t="shared" ca="1" si="298"/>
        <v/>
      </c>
      <c r="DB41" s="132" t="str">
        <f>IFERROR(INDEX($A$7:$A$96,MATCH(12,AK$7:AK$96,0)),"")</f>
        <v/>
      </c>
      <c r="DD41" s="109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2"/>
    </row>
    <row r="42" spans="1:131" ht="17" x14ac:dyDescent="0.15">
      <c r="A42" s="57"/>
      <c r="B42" s="58"/>
      <c r="C42" s="47"/>
      <c r="D42" s="47"/>
      <c r="E42" s="47"/>
      <c r="F42" s="47"/>
      <c r="G42" s="48"/>
      <c r="H42" s="47"/>
      <c r="I42" s="47"/>
      <c r="J42" s="47"/>
      <c r="K42" s="47"/>
      <c r="L42" s="48"/>
      <c r="M42" s="47"/>
      <c r="N42" s="47"/>
      <c r="O42" s="47"/>
      <c r="P42" s="47"/>
      <c r="Q42" s="48"/>
      <c r="R42" s="47"/>
      <c r="S42" s="47"/>
      <c r="T42" s="47"/>
      <c r="U42" s="47"/>
      <c r="V42" s="48"/>
      <c r="W42" s="47"/>
      <c r="X42" s="47"/>
      <c r="Y42" s="47"/>
      <c r="Z42" s="47"/>
      <c r="AA42" s="48"/>
      <c r="AB42" s="47"/>
      <c r="AC42" s="47"/>
      <c r="AD42" s="47"/>
      <c r="AE42" s="47"/>
      <c r="AF42" s="48"/>
      <c r="AG42" s="47"/>
      <c r="AH42" s="47"/>
      <c r="AI42" s="47"/>
      <c r="AJ42" s="47"/>
      <c r="AK42" s="48"/>
      <c r="AL42" s="32"/>
      <c r="AM42" s="33">
        <f t="shared" si="92"/>
        <v>0</v>
      </c>
      <c r="AN42" s="34">
        <f t="shared" si="92"/>
        <v>0</v>
      </c>
      <c r="AO42" s="35">
        <f t="shared" si="299"/>
        <v>0</v>
      </c>
      <c r="AP42" s="35">
        <f t="shared" si="299"/>
        <v>0</v>
      </c>
      <c r="AQ42" s="34">
        <f t="shared" si="93"/>
        <v>0</v>
      </c>
      <c r="AR42" s="217">
        <f t="shared" si="3"/>
        <v>0</v>
      </c>
      <c r="AS42" s="32"/>
      <c r="AT42" s="50">
        <f t="shared" si="94"/>
        <v>0</v>
      </c>
      <c r="AU42" s="51">
        <f t="shared" si="33"/>
        <v>0</v>
      </c>
      <c r="AV42" s="52">
        <f t="shared" si="34"/>
        <v>0</v>
      </c>
      <c r="AW42" s="53">
        <f t="shared" si="72"/>
        <v>0</v>
      </c>
      <c r="AX42" s="51">
        <f t="shared" si="73"/>
        <v>0</v>
      </c>
      <c r="AY42" s="40">
        <f t="shared" si="35"/>
        <v>0</v>
      </c>
      <c r="AZ42" s="41">
        <f t="shared" si="10"/>
        <v>0</v>
      </c>
      <c r="BB42" s="219">
        <f t="shared" si="20"/>
        <v>0</v>
      </c>
      <c r="BC42" s="292">
        <f>IFERROR(VLOOKUP($A42,'Stats  1'!$A$4:$D$62,2,FALSE),0)</f>
        <v>0</v>
      </c>
      <c r="BD42" s="219">
        <f t="shared" si="21"/>
        <v>0</v>
      </c>
      <c r="BE42" s="295">
        <f>IFERROR(VLOOKUP($A42,'Stats  1'!$A$4:$D$62,3,FALSE),0)</f>
        <v>0</v>
      </c>
      <c r="BF42" s="219">
        <f t="shared" si="22"/>
        <v>0</v>
      </c>
      <c r="BG42" s="296">
        <f>IFERROR(VLOOKUP($A42,'Stats  1'!$A$4:$D$62,4,FALSE),0)</f>
        <v>0</v>
      </c>
      <c r="BI42" s="33">
        <f t="shared" si="11"/>
        <v>0</v>
      </c>
      <c r="BJ42" s="54">
        <f t="shared" si="12"/>
        <v>0</v>
      </c>
      <c r="BK42" s="55">
        <f t="shared" si="13"/>
        <v>0</v>
      </c>
      <c r="BL42" s="49">
        <f t="shared" si="14"/>
        <v>0</v>
      </c>
      <c r="BM42" s="46">
        <f t="shared" si="300"/>
        <v>0</v>
      </c>
      <c r="BR42" s="15"/>
      <c r="BT42" s="206">
        <f t="shared" ca="1" si="280"/>
        <v>0</v>
      </c>
      <c r="BU42" s="207">
        <f t="shared" ca="1" si="280"/>
        <v>0</v>
      </c>
      <c r="BV42" s="209" t="str">
        <f t="shared" ca="1" si="285"/>
        <v/>
      </c>
      <c r="BW42" s="209" t="str">
        <f t="shared" ca="1" si="292"/>
        <v/>
      </c>
      <c r="BX42" s="202"/>
      <c r="BY42" s="212">
        <f t="shared" ca="1" si="281"/>
        <v>0</v>
      </c>
      <c r="BZ42" s="209">
        <f t="shared" ca="1" si="281"/>
        <v>0</v>
      </c>
      <c r="CA42" s="209" t="str">
        <f t="shared" ca="1" si="286"/>
        <v/>
      </c>
      <c r="CB42" s="209" t="str">
        <f t="shared" ca="1" si="293"/>
        <v/>
      </c>
      <c r="CC42" s="202"/>
      <c r="CD42" s="212">
        <f t="shared" ca="1" si="282"/>
        <v>0</v>
      </c>
      <c r="CE42" s="209">
        <f t="shared" ca="1" si="282"/>
        <v>0</v>
      </c>
      <c r="CF42" s="209" t="str">
        <f t="shared" ca="1" si="287"/>
        <v/>
      </c>
      <c r="CG42" s="209" t="str">
        <f t="shared" ca="1" si="294"/>
        <v/>
      </c>
      <c r="CH42" s="202"/>
      <c r="CI42" s="212">
        <f t="shared" ca="1" si="283"/>
        <v>0</v>
      </c>
      <c r="CJ42" s="209">
        <f t="shared" ca="1" si="283"/>
        <v>0</v>
      </c>
      <c r="CK42" s="209" t="str">
        <f t="shared" ca="1" si="288"/>
        <v/>
      </c>
      <c r="CL42" s="209" t="str">
        <f t="shared" ca="1" si="295"/>
        <v/>
      </c>
      <c r="CM42" s="202"/>
      <c r="CN42" s="212">
        <f t="shared" ca="1" si="284"/>
        <v>0</v>
      </c>
      <c r="CO42" s="209">
        <f t="shared" ca="1" si="284"/>
        <v>0</v>
      </c>
      <c r="CP42" s="209" t="str">
        <f t="shared" ca="1" si="289"/>
        <v/>
      </c>
      <c r="CQ42" s="209" t="str">
        <f t="shared" ca="1" si="296"/>
        <v/>
      </c>
      <c r="CR42" s="186"/>
      <c r="CS42" s="141" t="str">
        <f>IFERROR(INDEX($A$7:$A$96,MATCH(11,AB$7:AB$96,0)),"")</f>
        <v/>
      </c>
      <c r="CT42" s="141" t="str">
        <f>IFERROR(INDEX($A$7:$A$96,MATCH(11,AC$7:AC$96,0)),"")</f>
        <v/>
      </c>
      <c r="CU42" s="209" t="str">
        <f t="shared" ca="1" si="290"/>
        <v/>
      </c>
      <c r="CV42" s="209" t="str">
        <f t="shared" ca="1" si="297"/>
        <v/>
      </c>
      <c r="CW42" s="15"/>
      <c r="CX42" s="141" t="str">
        <f>IFERROR(INDEX($A$7:$A$96,MATCH(11,AG$7:AG$96,0)),"")</f>
        <v/>
      </c>
      <c r="CY42" s="141" t="str">
        <f>IFERROR(INDEX($A$7:$A$96,MATCH(11,AH$7:AH$96,0)),"")</f>
        <v/>
      </c>
      <c r="CZ42" s="209" t="str">
        <f t="shared" ca="1" si="291"/>
        <v/>
      </c>
      <c r="DA42" s="209" t="str">
        <f t="shared" ca="1" si="298"/>
        <v/>
      </c>
      <c r="DB42" s="15"/>
      <c r="DD42" s="109"/>
      <c r="DE42" s="307">
        <f>DE35+1</f>
        <v>43141</v>
      </c>
      <c r="DF42" s="308"/>
      <c r="DG42" s="308"/>
      <c r="DH42" s="308"/>
      <c r="DI42" s="308"/>
      <c r="DJ42" s="308"/>
      <c r="DK42" s="308"/>
      <c r="DL42" s="308"/>
      <c r="DM42" s="308"/>
      <c r="DN42" s="308"/>
      <c r="DO42" s="308"/>
      <c r="DP42" s="308"/>
      <c r="DQ42" s="308"/>
      <c r="DR42" s="308"/>
      <c r="DS42" s="308"/>
      <c r="DT42" s="308"/>
      <c r="DU42" s="308"/>
      <c r="DV42" s="308"/>
      <c r="DW42" s="308"/>
      <c r="DX42" s="308"/>
      <c r="DY42" s="308"/>
      <c r="DZ42" s="309"/>
      <c r="EA42" s="102"/>
    </row>
    <row r="43" spans="1:131" ht="18" thickBot="1" x14ac:dyDescent="0.2">
      <c r="A43" s="28"/>
      <c r="B43" s="29"/>
      <c r="C43" s="47"/>
      <c r="D43" s="47"/>
      <c r="E43" s="47"/>
      <c r="F43" s="47"/>
      <c r="G43" s="48"/>
      <c r="H43" s="47"/>
      <c r="I43" s="47"/>
      <c r="J43" s="47"/>
      <c r="K43" s="47"/>
      <c r="L43" s="48"/>
      <c r="M43" s="47"/>
      <c r="N43" s="47"/>
      <c r="O43" s="47"/>
      <c r="P43" s="47"/>
      <c r="Q43" s="48"/>
      <c r="R43" s="47"/>
      <c r="S43" s="47"/>
      <c r="T43" s="47"/>
      <c r="U43" s="47"/>
      <c r="V43" s="48"/>
      <c r="W43" s="47"/>
      <c r="X43" s="47"/>
      <c r="Y43" s="47"/>
      <c r="Z43" s="47"/>
      <c r="AA43" s="48"/>
      <c r="AB43" s="47"/>
      <c r="AC43" s="47"/>
      <c r="AD43" s="47"/>
      <c r="AE43" s="47"/>
      <c r="AF43" s="48"/>
      <c r="AG43" s="47"/>
      <c r="AH43" s="47"/>
      <c r="AI43" s="47"/>
      <c r="AJ43" s="47"/>
      <c r="AK43" s="48"/>
      <c r="AL43" s="32"/>
      <c r="AM43" s="33">
        <f t="shared" si="92"/>
        <v>0</v>
      </c>
      <c r="AN43" s="34">
        <f t="shared" si="92"/>
        <v>0</v>
      </c>
      <c r="AO43" s="35">
        <f t="shared" si="299"/>
        <v>0</v>
      </c>
      <c r="AP43" s="35">
        <f t="shared" si="299"/>
        <v>0</v>
      </c>
      <c r="AQ43" s="34">
        <f t="shared" si="93"/>
        <v>0</v>
      </c>
      <c r="AR43" s="217">
        <f t="shared" si="3"/>
        <v>0</v>
      </c>
      <c r="AS43" s="32"/>
      <c r="AT43" s="50">
        <f t="shared" si="94"/>
        <v>0</v>
      </c>
      <c r="AU43" s="51">
        <f t="shared" si="33"/>
        <v>0</v>
      </c>
      <c r="AV43" s="52">
        <f t="shared" si="34"/>
        <v>0</v>
      </c>
      <c r="AW43" s="53">
        <f t="shared" si="72"/>
        <v>0</v>
      </c>
      <c r="AX43" s="51">
        <f t="shared" si="73"/>
        <v>0</v>
      </c>
      <c r="AY43" s="40">
        <f t="shared" si="35"/>
        <v>0</v>
      </c>
      <c r="AZ43" s="41">
        <f t="shared" si="10"/>
        <v>0</v>
      </c>
      <c r="BB43" s="219">
        <f t="shared" si="20"/>
        <v>0</v>
      </c>
      <c r="BC43" s="292">
        <f>IFERROR(VLOOKUP($A43,'Stats  1'!$A$4:$D$62,2,FALSE),0)</f>
        <v>0</v>
      </c>
      <c r="BD43" s="219">
        <f t="shared" si="21"/>
        <v>0</v>
      </c>
      <c r="BE43" s="295">
        <f>IFERROR(VLOOKUP($A43,'Stats  1'!$A$4:$D$62,3,FALSE),0)</f>
        <v>0</v>
      </c>
      <c r="BF43" s="219">
        <f t="shared" si="22"/>
        <v>0</v>
      </c>
      <c r="BG43" s="296">
        <f>IFERROR(VLOOKUP($A43,'Stats  1'!$A$4:$D$62,4,FALSE),0)</f>
        <v>0</v>
      </c>
      <c r="BI43" s="33">
        <f t="shared" si="11"/>
        <v>0</v>
      </c>
      <c r="BJ43" s="54">
        <f t="shared" si="12"/>
        <v>0</v>
      </c>
      <c r="BK43" s="55">
        <f t="shared" si="13"/>
        <v>0</v>
      </c>
      <c r="BL43" s="49">
        <f t="shared" si="14"/>
        <v>0</v>
      </c>
      <c r="BM43" s="46">
        <f t="shared" si="300"/>
        <v>0</v>
      </c>
      <c r="BR43" s="15"/>
      <c r="BT43" s="208">
        <f t="shared" ca="1" si="280"/>
        <v>0</v>
      </c>
      <c r="BU43" s="207">
        <f t="shared" ca="1" si="280"/>
        <v>0</v>
      </c>
      <c r="BV43" s="209" t="str">
        <f t="shared" ca="1" si="285"/>
        <v/>
      </c>
      <c r="BW43" s="209" t="str">
        <f t="shared" ca="1" si="292"/>
        <v/>
      </c>
      <c r="BX43" s="202"/>
      <c r="BY43" s="213">
        <f t="shared" ca="1" si="281"/>
        <v>0</v>
      </c>
      <c r="BZ43" s="214">
        <f t="shared" ca="1" si="281"/>
        <v>0</v>
      </c>
      <c r="CA43" s="209" t="str">
        <f t="shared" ca="1" si="286"/>
        <v/>
      </c>
      <c r="CB43" s="209" t="str">
        <f t="shared" ca="1" si="293"/>
        <v/>
      </c>
      <c r="CC43" s="202"/>
      <c r="CD43" s="213">
        <f t="shared" ca="1" si="282"/>
        <v>0</v>
      </c>
      <c r="CE43" s="214">
        <f t="shared" ca="1" si="282"/>
        <v>0</v>
      </c>
      <c r="CF43" s="209" t="str">
        <f t="shared" ca="1" si="287"/>
        <v/>
      </c>
      <c r="CG43" s="209" t="str">
        <f t="shared" ca="1" si="294"/>
        <v/>
      </c>
      <c r="CH43" s="202"/>
      <c r="CI43" s="213">
        <f t="shared" ca="1" si="283"/>
        <v>0</v>
      </c>
      <c r="CJ43" s="214">
        <f t="shared" ca="1" si="283"/>
        <v>0</v>
      </c>
      <c r="CK43" s="209" t="str">
        <f t="shared" ca="1" si="288"/>
        <v/>
      </c>
      <c r="CL43" s="209" t="str">
        <f t="shared" ca="1" si="295"/>
        <v/>
      </c>
      <c r="CM43" s="202"/>
      <c r="CN43" s="213">
        <f t="shared" ca="1" si="284"/>
        <v>0</v>
      </c>
      <c r="CO43" s="214">
        <f t="shared" ca="1" si="284"/>
        <v>0</v>
      </c>
      <c r="CP43" s="209" t="str">
        <f t="shared" ca="1" si="289"/>
        <v/>
      </c>
      <c r="CQ43" s="209" t="str">
        <f t="shared" ca="1" si="296"/>
        <v/>
      </c>
      <c r="CR43" s="186"/>
      <c r="CS43" s="141" t="str">
        <f>IFERROR(INDEX($A$7:$A$96,MATCH(12,AB$7:AB$96,0)),"")</f>
        <v/>
      </c>
      <c r="CT43" s="141" t="str">
        <f>IFERROR(INDEX($A$7:$A$96,MATCH(12,AC$7:AC$96,0)),"")</f>
        <v/>
      </c>
      <c r="CU43" s="209" t="str">
        <f t="shared" ca="1" si="290"/>
        <v/>
      </c>
      <c r="CV43" s="209" t="str">
        <f t="shared" ca="1" si="297"/>
        <v/>
      </c>
      <c r="CW43" s="15"/>
      <c r="CX43" s="141" t="str">
        <f>IFERROR(INDEX($A$7:$A$96,MATCH(12,AG$7:AG$96,0)),"")</f>
        <v/>
      </c>
      <c r="CY43" s="141" t="str">
        <f>IFERROR(INDEX($A$7:$A$96,MATCH(12,AH$7:AH$96,0)),"")</f>
        <v/>
      </c>
      <c r="CZ43" s="209" t="str">
        <f t="shared" ca="1" si="291"/>
        <v/>
      </c>
      <c r="DA43" s="209" t="str">
        <f t="shared" ca="1" si="298"/>
        <v/>
      </c>
      <c r="DB43" s="15"/>
      <c r="DD43" s="109"/>
      <c r="DE43" s="106" t="s">
        <v>30</v>
      </c>
      <c r="DF43" s="107" t="str">
        <f t="array" ref="DF43:DY47">TRANSPOSE(CS29:CW48)</f>
        <v/>
      </c>
      <c r="DG43" s="107" t="str">
        <v/>
      </c>
      <c r="DH43" s="107" t="str">
        <v/>
      </c>
      <c r="DI43" s="107" t="str">
        <v/>
      </c>
      <c r="DJ43" s="107" t="str">
        <v/>
      </c>
      <c r="DK43" s="107" t="str">
        <v/>
      </c>
      <c r="DL43" s="107" t="str">
        <v/>
      </c>
      <c r="DM43" s="107" t="str">
        <v/>
      </c>
      <c r="DN43" s="107" t="str">
        <v/>
      </c>
      <c r="DO43" s="107" t="str">
        <v/>
      </c>
      <c r="DP43" s="107" t="str">
        <v/>
      </c>
      <c r="DQ43" s="107" t="str">
        <v/>
      </c>
      <c r="DR43" s="107" t="str">
        <v/>
      </c>
      <c r="DS43" s="107" t="str">
        <v/>
      </c>
      <c r="DT43" s="107" t="str">
        <v/>
      </c>
      <c r="DU43" s="107">
        <v>0</v>
      </c>
      <c r="DV43" s="107">
        <v>0</v>
      </c>
      <c r="DW43" s="107">
        <v>0</v>
      </c>
      <c r="DX43" s="107">
        <v>0</v>
      </c>
      <c r="DY43" s="107">
        <v>0</v>
      </c>
      <c r="DZ43" s="107" t="s">
        <v>25</v>
      </c>
      <c r="EA43" s="102"/>
    </row>
    <row r="44" spans="1:131" ht="17" x14ac:dyDescent="0.15">
      <c r="A44" s="28"/>
      <c r="B44" s="29"/>
      <c r="C44" s="47"/>
      <c r="D44" s="47"/>
      <c r="E44" s="47"/>
      <c r="F44" s="47"/>
      <c r="G44" s="48"/>
      <c r="H44" s="47"/>
      <c r="I44" s="47"/>
      <c r="J44" s="47"/>
      <c r="K44" s="47"/>
      <c r="L44" s="48"/>
      <c r="M44" s="47"/>
      <c r="N44" s="47"/>
      <c r="O44" s="47"/>
      <c r="P44" s="47"/>
      <c r="Q44" s="48"/>
      <c r="R44" s="47"/>
      <c r="S44" s="47"/>
      <c r="T44" s="47"/>
      <c r="U44" s="47"/>
      <c r="V44" s="48"/>
      <c r="W44" s="47"/>
      <c r="X44" s="47"/>
      <c r="Y44" s="47"/>
      <c r="Z44" s="47"/>
      <c r="AA44" s="48"/>
      <c r="AB44" s="47"/>
      <c r="AC44" s="47"/>
      <c r="AD44" s="47"/>
      <c r="AE44" s="47"/>
      <c r="AF44" s="48"/>
      <c r="AG44" s="47"/>
      <c r="AH44" s="47"/>
      <c r="AI44" s="47"/>
      <c r="AJ44" s="47"/>
      <c r="AK44" s="48"/>
      <c r="AL44" s="32"/>
      <c r="AM44" s="33">
        <f t="shared" ref="AM44:AN75" si="301">COUNTIFS($C$5:$AK$5,AM$5,$C44:$AK44,"A*")+COUNTIFS($C$5:$AK$5,AM$5,$C44:$AK44,"v*")+COUNTIFS($C$5:$AK$5,AM$5,$C44:$AK44,"oui")</f>
        <v>0</v>
      </c>
      <c r="AN44" s="34">
        <f t="shared" si="301"/>
        <v>0</v>
      </c>
      <c r="AO44" s="35">
        <f t="shared" si="299"/>
        <v>0</v>
      </c>
      <c r="AP44" s="35">
        <f t="shared" si="299"/>
        <v>0</v>
      </c>
      <c r="AQ44" s="34">
        <f t="shared" si="93"/>
        <v>0</v>
      </c>
      <c r="AR44" s="217">
        <f t="shared" si="3"/>
        <v>0</v>
      </c>
      <c r="AS44" s="32"/>
      <c r="AT44" s="50">
        <f t="shared" si="94"/>
        <v>0</v>
      </c>
      <c r="AU44" s="51">
        <f t="shared" si="33"/>
        <v>0</v>
      </c>
      <c r="AV44" s="52">
        <f t="shared" si="34"/>
        <v>0</v>
      </c>
      <c r="AW44" s="53">
        <f t="shared" si="72"/>
        <v>0</v>
      </c>
      <c r="AX44" s="51">
        <f t="shared" si="73"/>
        <v>0</v>
      </c>
      <c r="AY44" s="40">
        <f t="shared" si="35"/>
        <v>0</v>
      </c>
      <c r="AZ44" s="41">
        <f t="shared" si="10"/>
        <v>0</v>
      </c>
      <c r="BB44" s="219">
        <f t="shared" si="20"/>
        <v>0</v>
      </c>
      <c r="BC44" s="292">
        <f>IFERROR(VLOOKUP($A44,'Stats  1'!$A$4:$D$62,2,FALSE),0)</f>
        <v>0</v>
      </c>
      <c r="BD44" s="219">
        <f t="shared" si="21"/>
        <v>0</v>
      </c>
      <c r="BE44" s="295">
        <f>IFERROR(VLOOKUP($A44,'Stats  1'!$A$4:$D$62,3,FALSE),0)</f>
        <v>0</v>
      </c>
      <c r="BF44" s="219">
        <f t="shared" si="22"/>
        <v>0</v>
      </c>
      <c r="BG44" s="296">
        <f>IFERROR(VLOOKUP($A44,'Stats  1'!$A$4:$D$62,4,FALSE),0)</f>
        <v>0</v>
      </c>
      <c r="BI44" s="33">
        <f t="shared" si="11"/>
        <v>0</v>
      </c>
      <c r="BJ44" s="54">
        <f t="shared" si="12"/>
        <v>0</v>
      </c>
      <c r="BK44" s="55">
        <f t="shared" si="13"/>
        <v>0</v>
      </c>
      <c r="BL44" s="49">
        <f t="shared" si="14"/>
        <v>0</v>
      </c>
      <c r="BM44" s="46">
        <f t="shared" si="300"/>
        <v>0</v>
      </c>
      <c r="BR44" s="15"/>
      <c r="BV44" s="209" t="str">
        <f t="shared" ca="1" si="285"/>
        <v/>
      </c>
      <c r="BW44" s="209" t="str">
        <f t="shared" ca="1" si="292"/>
        <v/>
      </c>
      <c r="BX44" s="15"/>
      <c r="CA44" s="209" t="str">
        <f t="shared" ca="1" si="286"/>
        <v/>
      </c>
      <c r="CB44" s="209" t="str">
        <f t="shared" ca="1" si="293"/>
        <v/>
      </c>
      <c r="CC44" s="15"/>
      <c r="CF44" s="209" t="str">
        <f t="shared" ca="1" si="287"/>
        <v/>
      </c>
      <c r="CG44" s="209" t="str">
        <f t="shared" ca="1" si="294"/>
        <v/>
      </c>
      <c r="CH44" s="15"/>
      <c r="CK44" s="209" t="str">
        <f t="shared" ca="1" si="288"/>
        <v/>
      </c>
      <c r="CL44" s="209" t="str">
        <f t="shared" ca="1" si="295"/>
        <v/>
      </c>
      <c r="CM44" s="15"/>
      <c r="CP44" s="209" t="str">
        <f t="shared" ca="1" si="289"/>
        <v/>
      </c>
      <c r="CQ44" s="209" t="str">
        <f t="shared" ca="1" si="296"/>
        <v/>
      </c>
      <c r="CR44" s="15"/>
      <c r="CU44" s="209" t="str">
        <f t="shared" ca="1" si="290"/>
        <v/>
      </c>
      <c r="CV44" s="209" t="str">
        <f t="shared" ca="1" si="297"/>
        <v/>
      </c>
      <c r="CW44" s="15"/>
      <c r="CZ44" s="209" t="str">
        <f t="shared" ca="1" si="291"/>
        <v/>
      </c>
      <c r="DA44" s="209" t="str">
        <f t="shared" ca="1" si="298"/>
        <v/>
      </c>
      <c r="DB44" s="15"/>
      <c r="DD44" s="109"/>
      <c r="DE44" s="106" t="s">
        <v>31</v>
      </c>
      <c r="DF44" s="107" t="str">
        <v/>
      </c>
      <c r="DG44" s="107" t="str">
        <v/>
      </c>
      <c r="DH44" s="107" t="str">
        <v/>
      </c>
      <c r="DI44" s="107" t="str">
        <v/>
      </c>
      <c r="DJ44" s="107" t="str">
        <v/>
      </c>
      <c r="DK44" s="107" t="str">
        <v/>
      </c>
      <c r="DL44" s="107" t="str">
        <v/>
      </c>
      <c r="DM44" s="107" t="str">
        <v/>
      </c>
      <c r="DN44" s="107" t="str">
        <v/>
      </c>
      <c r="DO44" s="107" t="str">
        <v/>
      </c>
      <c r="DP44" s="107" t="str">
        <v/>
      </c>
      <c r="DQ44" s="107" t="str">
        <v/>
      </c>
      <c r="DR44" s="107" t="str">
        <v/>
      </c>
      <c r="DS44" s="107" t="str">
        <v/>
      </c>
      <c r="DT44" s="107" t="str">
        <v/>
      </c>
      <c r="DU44" s="107">
        <v>0</v>
      </c>
      <c r="DV44" s="107">
        <v>0</v>
      </c>
      <c r="DW44" s="107">
        <v>0</v>
      </c>
      <c r="DX44" s="107">
        <v>0</v>
      </c>
      <c r="DY44" s="107">
        <v>0</v>
      </c>
      <c r="DZ44" s="107" t="s">
        <v>25</v>
      </c>
      <c r="EA44" s="102"/>
    </row>
    <row r="45" spans="1:131" ht="17" x14ac:dyDescent="0.15">
      <c r="A45" s="28"/>
      <c r="B45" s="29"/>
      <c r="C45" s="47"/>
      <c r="D45" s="47"/>
      <c r="E45" s="47"/>
      <c r="F45" s="47"/>
      <c r="G45" s="48"/>
      <c r="H45" s="47"/>
      <c r="I45" s="47"/>
      <c r="J45" s="47"/>
      <c r="K45" s="47"/>
      <c r="L45" s="48"/>
      <c r="M45" s="47"/>
      <c r="N45" s="47"/>
      <c r="O45" s="47"/>
      <c r="P45" s="47"/>
      <c r="Q45" s="48"/>
      <c r="R45" s="47"/>
      <c r="S45" s="47"/>
      <c r="T45" s="47"/>
      <c r="U45" s="47"/>
      <c r="V45" s="48"/>
      <c r="W45" s="47"/>
      <c r="X45" s="47"/>
      <c r="Y45" s="47"/>
      <c r="Z45" s="47"/>
      <c r="AA45" s="48"/>
      <c r="AB45" s="47"/>
      <c r="AC45" s="47"/>
      <c r="AD45" s="47"/>
      <c r="AE45" s="47"/>
      <c r="AF45" s="48"/>
      <c r="AG45" s="47"/>
      <c r="AH45" s="47"/>
      <c r="AI45" s="47"/>
      <c r="AJ45" s="47"/>
      <c r="AK45" s="48"/>
      <c r="AL45" s="32"/>
      <c r="AM45" s="33">
        <f t="shared" si="301"/>
        <v>0</v>
      </c>
      <c r="AN45" s="34">
        <f t="shared" si="301"/>
        <v>0</v>
      </c>
      <c r="AO45" s="35">
        <f t="shared" si="299"/>
        <v>0</v>
      </c>
      <c r="AP45" s="35">
        <f t="shared" si="299"/>
        <v>0</v>
      </c>
      <c r="AQ45" s="34">
        <f t="shared" si="93"/>
        <v>0</v>
      </c>
      <c r="AR45" s="217">
        <f t="shared" si="3"/>
        <v>0</v>
      </c>
      <c r="AS45" s="32"/>
      <c r="AT45" s="50">
        <f t="shared" si="94"/>
        <v>0</v>
      </c>
      <c r="AU45" s="51">
        <f t="shared" si="33"/>
        <v>0</v>
      </c>
      <c r="AV45" s="52">
        <f t="shared" si="34"/>
        <v>0</v>
      </c>
      <c r="AW45" s="53">
        <f t="shared" si="72"/>
        <v>0</v>
      </c>
      <c r="AX45" s="51">
        <f t="shared" si="73"/>
        <v>0</v>
      </c>
      <c r="AY45" s="40">
        <f t="shared" si="35"/>
        <v>0</v>
      </c>
      <c r="AZ45" s="41">
        <f t="shared" si="10"/>
        <v>0</v>
      </c>
      <c r="BB45" s="219">
        <f t="shared" si="20"/>
        <v>0</v>
      </c>
      <c r="BC45" s="292">
        <f>IFERROR(VLOOKUP($A45,'Stats  1'!$A$4:$D$62,2,FALSE),0)</f>
        <v>0</v>
      </c>
      <c r="BD45" s="219">
        <f t="shared" si="21"/>
        <v>0</v>
      </c>
      <c r="BE45" s="295">
        <f>IFERROR(VLOOKUP($A45,'Stats  1'!$A$4:$D$62,3,FALSE),0)</f>
        <v>0</v>
      </c>
      <c r="BF45" s="219">
        <f t="shared" si="22"/>
        <v>0</v>
      </c>
      <c r="BG45" s="296">
        <f>IFERROR(VLOOKUP($A45,'Stats  1'!$A$4:$D$62,4,FALSE),0)</f>
        <v>0</v>
      </c>
      <c r="BI45" s="33">
        <f t="shared" si="11"/>
        <v>0</v>
      </c>
      <c r="BJ45" s="54">
        <f t="shared" si="12"/>
        <v>0</v>
      </c>
      <c r="BK45" s="55">
        <f t="shared" si="13"/>
        <v>0</v>
      </c>
      <c r="BL45" s="49">
        <f t="shared" si="14"/>
        <v>0</v>
      </c>
      <c r="BM45" s="46">
        <f t="shared" si="300"/>
        <v>0</v>
      </c>
      <c r="BR45" s="15"/>
      <c r="BV45" s="209" t="str">
        <f t="shared" ca="1" si="285"/>
        <v/>
      </c>
      <c r="BW45" s="209" t="str">
        <f t="shared" ca="1" si="292"/>
        <v/>
      </c>
      <c r="BX45" s="15"/>
      <c r="CA45" s="209" t="str">
        <f t="shared" ca="1" si="286"/>
        <v/>
      </c>
      <c r="CB45" s="209" t="str">
        <f t="shared" ca="1" si="293"/>
        <v/>
      </c>
      <c r="CC45" s="15"/>
      <c r="CF45" s="209" t="str">
        <f t="shared" ca="1" si="287"/>
        <v/>
      </c>
      <c r="CG45" s="209" t="str">
        <f t="shared" ca="1" si="294"/>
        <v/>
      </c>
      <c r="CH45" s="15"/>
      <c r="CK45" s="209" t="str">
        <f t="shared" ca="1" si="288"/>
        <v/>
      </c>
      <c r="CL45" s="209" t="str">
        <f t="shared" ca="1" si="295"/>
        <v/>
      </c>
      <c r="CM45" s="15"/>
      <c r="CP45" s="209" t="str">
        <f t="shared" ca="1" si="289"/>
        <v/>
      </c>
      <c r="CQ45" s="209" t="str">
        <f t="shared" ca="1" si="296"/>
        <v/>
      </c>
      <c r="CR45" s="15"/>
      <c r="CU45" s="209" t="str">
        <f t="shared" ca="1" si="290"/>
        <v/>
      </c>
      <c r="CV45" s="209" t="str">
        <f t="shared" ca="1" si="297"/>
        <v/>
      </c>
      <c r="CW45" s="15"/>
      <c r="CZ45" s="209" t="str">
        <f t="shared" ca="1" si="291"/>
        <v/>
      </c>
      <c r="DA45" s="209" t="str">
        <f t="shared" ca="1" si="298"/>
        <v/>
      </c>
      <c r="DB45" s="15"/>
      <c r="DD45" s="109">
        <f>'06'!$AD100</f>
        <v>3</v>
      </c>
      <c r="DE45" s="106" t="s">
        <v>32</v>
      </c>
      <c r="DF45" s="112" t="str">
        <v/>
      </c>
      <c r="DG45" s="113" t="str">
        <f ca="1"/>
        <v/>
      </c>
      <c r="DH45" s="113" t="str">
        <f ca="1"/>
        <v/>
      </c>
      <c r="DI45" s="114" t="str">
        <f ca="1"/>
        <v/>
      </c>
      <c r="DJ45" s="107" t="str">
        <f ca="1"/>
        <v/>
      </c>
      <c r="DK45" s="107" t="str">
        <f ca="1"/>
        <v/>
      </c>
      <c r="DL45" s="107" t="str">
        <f ca="1"/>
        <v/>
      </c>
      <c r="DM45" s="107" t="str">
        <f ca="1"/>
        <v/>
      </c>
      <c r="DN45" s="107" t="str">
        <f ca="1"/>
        <v/>
      </c>
      <c r="DO45" s="107" t="str">
        <f ca="1"/>
        <v/>
      </c>
      <c r="DP45" s="107" t="str">
        <f ca="1"/>
        <v/>
      </c>
      <c r="DQ45" s="107" t="str">
        <f ca="1"/>
        <v/>
      </c>
      <c r="DR45" s="107" t="str">
        <f ca="1"/>
        <v/>
      </c>
      <c r="DS45" s="107" t="str">
        <f ca="1"/>
        <v/>
      </c>
      <c r="DT45" s="107" t="str">
        <f ca="1"/>
        <v/>
      </c>
      <c r="DU45" s="107" t="str">
        <f ca="1"/>
        <v/>
      </c>
      <c r="DV45" s="107" t="str">
        <f ca="1"/>
        <v/>
      </c>
      <c r="DW45" s="107" t="str">
        <f ca="1"/>
        <v/>
      </c>
      <c r="DX45" s="107">
        <v>0</v>
      </c>
      <c r="DY45" s="107">
        <v>0</v>
      </c>
      <c r="DZ45" s="107" t="s">
        <v>25</v>
      </c>
      <c r="EA45" s="102"/>
    </row>
    <row r="46" spans="1:131" ht="17" x14ac:dyDescent="0.15">
      <c r="A46" s="28"/>
      <c r="B46" s="29"/>
      <c r="C46" s="47"/>
      <c r="D46" s="47"/>
      <c r="E46" s="47"/>
      <c r="F46" s="47"/>
      <c r="G46" s="48"/>
      <c r="H46" s="47"/>
      <c r="I46" s="47"/>
      <c r="J46" s="47"/>
      <c r="K46" s="47"/>
      <c r="L46" s="48"/>
      <c r="M46" s="47"/>
      <c r="N46" s="47"/>
      <c r="O46" s="47"/>
      <c r="P46" s="47"/>
      <c r="Q46" s="48"/>
      <c r="R46" s="47"/>
      <c r="S46" s="47"/>
      <c r="T46" s="47"/>
      <c r="U46" s="47"/>
      <c r="V46" s="48"/>
      <c r="W46" s="47"/>
      <c r="X46" s="47"/>
      <c r="Y46" s="47"/>
      <c r="Z46" s="47"/>
      <c r="AA46" s="48"/>
      <c r="AB46" s="47"/>
      <c r="AC46" s="47"/>
      <c r="AD46" s="47"/>
      <c r="AE46" s="47"/>
      <c r="AF46" s="48"/>
      <c r="AG46" s="47"/>
      <c r="AH46" s="47"/>
      <c r="AI46" s="47"/>
      <c r="AJ46" s="47"/>
      <c r="AK46" s="48"/>
      <c r="AL46" s="32"/>
      <c r="AM46" s="33">
        <f t="shared" si="301"/>
        <v>0</v>
      </c>
      <c r="AN46" s="34">
        <f t="shared" si="301"/>
        <v>0</v>
      </c>
      <c r="AO46" s="35">
        <f t="shared" si="299"/>
        <v>0</v>
      </c>
      <c r="AP46" s="35">
        <f t="shared" si="299"/>
        <v>0</v>
      </c>
      <c r="AQ46" s="34">
        <f t="shared" si="93"/>
        <v>0</v>
      </c>
      <c r="AR46" s="217">
        <f t="shared" si="3"/>
        <v>0</v>
      </c>
      <c r="AS46" s="32"/>
      <c r="AT46" s="50">
        <f t="shared" si="94"/>
        <v>0</v>
      </c>
      <c r="AU46" s="51">
        <f t="shared" si="33"/>
        <v>0</v>
      </c>
      <c r="AV46" s="52">
        <f t="shared" si="34"/>
        <v>0</v>
      </c>
      <c r="AW46" s="53">
        <f t="shared" si="72"/>
        <v>0</v>
      </c>
      <c r="AX46" s="51">
        <f t="shared" si="73"/>
        <v>0</v>
      </c>
      <c r="AY46" s="40">
        <f t="shared" si="35"/>
        <v>0</v>
      </c>
      <c r="AZ46" s="41">
        <f t="shared" si="10"/>
        <v>0</v>
      </c>
      <c r="BA46" s="59"/>
      <c r="BB46" s="219">
        <f t="shared" si="20"/>
        <v>0</v>
      </c>
      <c r="BC46" s="292">
        <f>IFERROR(VLOOKUP($A46,'Stats  1'!$A$4:$D$62,2,FALSE),0)</f>
        <v>0</v>
      </c>
      <c r="BD46" s="219">
        <f t="shared" si="21"/>
        <v>0</v>
      </c>
      <c r="BE46" s="295">
        <f>IFERROR(VLOOKUP($A46,'Stats  1'!$A$4:$D$62,3,FALSE),0)</f>
        <v>0</v>
      </c>
      <c r="BF46" s="219">
        <f t="shared" si="22"/>
        <v>0</v>
      </c>
      <c r="BG46" s="296">
        <f>IFERROR(VLOOKUP($A46,'Stats  1'!$A$4:$D$62,4,FALSE),0)</f>
        <v>0</v>
      </c>
      <c r="BH46" s="59"/>
      <c r="BI46" s="33">
        <f t="shared" si="11"/>
        <v>0</v>
      </c>
      <c r="BJ46" s="54">
        <f t="shared" si="12"/>
        <v>0</v>
      </c>
      <c r="BK46" s="55">
        <f t="shared" si="13"/>
        <v>0</v>
      </c>
      <c r="BL46" s="49">
        <f t="shared" si="14"/>
        <v>0</v>
      </c>
      <c r="BM46" s="46">
        <f t="shared" si="300"/>
        <v>0</v>
      </c>
      <c r="BN46" s="59"/>
      <c r="BO46" s="59"/>
      <c r="BP46" s="59"/>
      <c r="BR46" s="15"/>
      <c r="BV46" s="209" t="str">
        <f t="shared" ca="1" si="285"/>
        <v/>
      </c>
      <c r="BW46" s="209" t="str">
        <f t="shared" ca="1" si="292"/>
        <v/>
      </c>
      <c r="BX46" s="15"/>
      <c r="CA46" s="209" t="str">
        <f t="shared" ca="1" si="286"/>
        <v/>
      </c>
      <c r="CB46" s="209" t="str">
        <f t="shared" ca="1" si="293"/>
        <v/>
      </c>
      <c r="CC46" s="15"/>
      <c r="CF46" s="209" t="str">
        <f t="shared" ca="1" si="287"/>
        <v/>
      </c>
      <c r="CG46" s="209" t="str">
        <f t="shared" ca="1" si="294"/>
        <v/>
      </c>
      <c r="CH46" s="15"/>
      <c r="CK46" s="209" t="str">
        <f t="shared" ca="1" si="288"/>
        <v/>
      </c>
      <c r="CL46" s="209" t="str">
        <f t="shared" ca="1" si="295"/>
        <v/>
      </c>
      <c r="CM46" s="15"/>
      <c r="CP46" s="209" t="str">
        <f t="shared" ca="1" si="289"/>
        <v/>
      </c>
      <c r="CQ46" s="209" t="str">
        <f t="shared" ca="1" si="296"/>
        <v/>
      </c>
      <c r="CR46" s="15"/>
      <c r="CU46" s="209" t="str">
        <f t="shared" ca="1" si="290"/>
        <v/>
      </c>
      <c r="CV46" s="209" t="str">
        <f t="shared" ca="1" si="297"/>
        <v/>
      </c>
      <c r="CW46" s="15"/>
      <c r="CZ46" s="209" t="str">
        <f t="shared" ca="1" si="291"/>
        <v/>
      </c>
      <c r="DA46" s="209" t="str">
        <f t="shared" ca="1" si="298"/>
        <v/>
      </c>
      <c r="DB46" s="15"/>
      <c r="DD46" s="109">
        <f>'06'!$AE100</f>
        <v>5</v>
      </c>
      <c r="DE46" s="106" t="s">
        <v>33</v>
      </c>
      <c r="DF46" s="115" t="str">
        <v/>
      </c>
      <c r="DG46" s="116" t="str">
        <v/>
      </c>
      <c r="DH46" s="116" t="str">
        <v/>
      </c>
      <c r="DI46" s="113" t="str">
        <f ca="1"/>
        <v/>
      </c>
      <c r="DJ46" s="113" t="str">
        <f ca="1"/>
        <v/>
      </c>
      <c r="DK46" s="107" t="str">
        <f ca="1"/>
        <v/>
      </c>
      <c r="DL46" s="107" t="str">
        <f ca="1"/>
        <v/>
      </c>
      <c r="DM46" s="107" t="str">
        <f ca="1"/>
        <v/>
      </c>
      <c r="DN46" s="107" t="str">
        <f ca="1"/>
        <v/>
      </c>
      <c r="DO46" s="107" t="str">
        <f ca="1"/>
        <v/>
      </c>
      <c r="DP46" s="107" t="str">
        <f ca="1"/>
        <v/>
      </c>
      <c r="DQ46" s="107" t="str">
        <f ca="1"/>
        <v/>
      </c>
      <c r="DR46" s="107" t="str">
        <f ca="1"/>
        <v/>
      </c>
      <c r="DS46" s="107" t="str">
        <f ca="1"/>
        <v/>
      </c>
      <c r="DT46" s="107" t="str">
        <f ca="1"/>
        <v/>
      </c>
      <c r="DU46" s="107" t="str">
        <f ca="1"/>
        <v/>
      </c>
      <c r="DV46" s="107" t="str">
        <f ca="1"/>
        <v/>
      </c>
      <c r="DW46" s="107" t="str">
        <f ca="1"/>
        <v/>
      </c>
      <c r="DX46" s="107">
        <v>0</v>
      </c>
      <c r="DY46" s="107">
        <v>0</v>
      </c>
      <c r="DZ46" s="107" t="s">
        <v>25</v>
      </c>
      <c r="EA46" s="102"/>
    </row>
    <row r="47" spans="1:131" ht="17" x14ac:dyDescent="0.15">
      <c r="A47" s="28"/>
      <c r="B47" s="29"/>
      <c r="C47" s="47"/>
      <c r="D47" s="47"/>
      <c r="E47" s="47"/>
      <c r="F47" s="47"/>
      <c r="G47" s="48"/>
      <c r="H47" s="47"/>
      <c r="I47" s="47"/>
      <c r="J47" s="47"/>
      <c r="K47" s="47"/>
      <c r="L47" s="48"/>
      <c r="M47" s="47"/>
      <c r="N47" s="47"/>
      <c r="O47" s="47"/>
      <c r="P47" s="47"/>
      <c r="Q47" s="48"/>
      <c r="R47" s="47"/>
      <c r="S47" s="47"/>
      <c r="T47" s="47"/>
      <c r="U47" s="47"/>
      <c r="V47" s="48"/>
      <c r="W47" s="47"/>
      <c r="X47" s="47"/>
      <c r="Y47" s="47"/>
      <c r="Z47" s="47"/>
      <c r="AA47" s="48"/>
      <c r="AB47" s="47"/>
      <c r="AC47" s="47"/>
      <c r="AD47" s="47"/>
      <c r="AE47" s="47"/>
      <c r="AF47" s="48"/>
      <c r="AG47" s="47"/>
      <c r="AH47" s="47"/>
      <c r="AI47" s="47"/>
      <c r="AJ47" s="47"/>
      <c r="AK47" s="48"/>
      <c r="AL47" s="32"/>
      <c r="AM47" s="33">
        <f t="shared" si="301"/>
        <v>0</v>
      </c>
      <c r="AN47" s="34">
        <f t="shared" si="301"/>
        <v>0</v>
      </c>
      <c r="AO47" s="35">
        <f t="shared" si="299"/>
        <v>0</v>
      </c>
      <c r="AP47" s="35">
        <f t="shared" si="299"/>
        <v>0</v>
      </c>
      <c r="AQ47" s="34">
        <f t="shared" si="93"/>
        <v>0</v>
      </c>
      <c r="AR47" s="217">
        <f t="shared" si="3"/>
        <v>0</v>
      </c>
      <c r="AS47" s="32"/>
      <c r="AT47" s="50">
        <f t="shared" si="94"/>
        <v>0</v>
      </c>
      <c r="AU47" s="51">
        <f t="shared" si="33"/>
        <v>0</v>
      </c>
      <c r="AV47" s="52">
        <f t="shared" si="34"/>
        <v>0</v>
      </c>
      <c r="AW47" s="53">
        <f t="shared" si="72"/>
        <v>0</v>
      </c>
      <c r="AX47" s="51">
        <f t="shared" si="73"/>
        <v>0</v>
      </c>
      <c r="AY47" s="40">
        <f t="shared" si="35"/>
        <v>0</v>
      </c>
      <c r="AZ47" s="41">
        <f t="shared" si="10"/>
        <v>0</v>
      </c>
      <c r="BA47" s="59"/>
      <c r="BB47" s="219">
        <f t="shared" si="20"/>
        <v>0</v>
      </c>
      <c r="BC47" s="292">
        <f>IFERROR(VLOOKUP($A47,'Stats  1'!$A$4:$D$62,2,FALSE),0)</f>
        <v>0</v>
      </c>
      <c r="BD47" s="219">
        <f t="shared" si="21"/>
        <v>0</v>
      </c>
      <c r="BE47" s="295">
        <f>IFERROR(VLOOKUP($A47,'Stats  1'!$A$4:$D$62,3,FALSE),0)</f>
        <v>0</v>
      </c>
      <c r="BF47" s="219">
        <f t="shared" si="22"/>
        <v>0</v>
      </c>
      <c r="BG47" s="296">
        <f>IFERROR(VLOOKUP($A47,'Stats  1'!$A$4:$D$62,4,FALSE),0)</f>
        <v>0</v>
      </c>
      <c r="BH47" s="59"/>
      <c r="BI47" s="33">
        <f t="shared" si="11"/>
        <v>0</v>
      </c>
      <c r="BJ47" s="54">
        <f t="shared" si="12"/>
        <v>0</v>
      </c>
      <c r="BK47" s="55">
        <f t="shared" si="13"/>
        <v>0</v>
      </c>
      <c r="BL47" s="49">
        <f t="shared" si="14"/>
        <v>0</v>
      </c>
      <c r="BM47" s="46">
        <f t="shared" si="300"/>
        <v>0</v>
      </c>
      <c r="BN47" s="59"/>
      <c r="BO47" s="59"/>
      <c r="BP47" s="59"/>
      <c r="BR47" s="15"/>
      <c r="BX47" s="15"/>
      <c r="CC47" s="15"/>
      <c r="CH47" s="15"/>
      <c r="CM47" s="15"/>
      <c r="CR47" s="15"/>
      <c r="CW47" s="15"/>
      <c r="DB47" s="15"/>
      <c r="DD47" s="109"/>
      <c r="DE47" s="106" t="s">
        <v>34</v>
      </c>
      <c r="DF47" s="107" t="str">
        <v/>
      </c>
      <c r="DG47" s="107" t="str">
        <v/>
      </c>
      <c r="DH47" s="107" t="str">
        <v/>
      </c>
      <c r="DI47" s="107" t="str">
        <v/>
      </c>
      <c r="DJ47" s="107" t="str">
        <v/>
      </c>
      <c r="DK47" s="107" t="str">
        <v/>
      </c>
      <c r="DL47" s="107" t="str">
        <v/>
      </c>
      <c r="DM47" s="107" t="str">
        <v/>
      </c>
      <c r="DN47" s="107" t="str">
        <v/>
      </c>
      <c r="DO47" s="107" t="str">
        <v/>
      </c>
      <c r="DP47" s="107" t="str">
        <v/>
      </c>
      <c r="DQ47" s="107" t="str">
        <v/>
      </c>
      <c r="DR47" s="107" t="str">
        <v/>
      </c>
      <c r="DS47" s="107">
        <v>0</v>
      </c>
      <c r="DT47" s="107">
        <v>0</v>
      </c>
      <c r="DU47" s="107">
        <v>0</v>
      </c>
      <c r="DV47" s="107">
        <v>0</v>
      </c>
      <c r="DW47" s="107">
        <v>0</v>
      </c>
      <c r="DX47" s="107">
        <v>0</v>
      </c>
      <c r="DY47" s="107">
        <v>0</v>
      </c>
      <c r="DZ47" s="107" t="s">
        <v>25</v>
      </c>
      <c r="EA47" s="102"/>
    </row>
    <row r="48" spans="1:131" ht="17" x14ac:dyDescent="0.15">
      <c r="A48" s="28"/>
      <c r="B48" s="29"/>
      <c r="C48" s="47"/>
      <c r="D48" s="47"/>
      <c r="E48" s="47"/>
      <c r="F48" s="47"/>
      <c r="G48" s="48"/>
      <c r="H48" s="47"/>
      <c r="I48" s="47"/>
      <c r="J48" s="47"/>
      <c r="K48" s="47"/>
      <c r="L48" s="48"/>
      <c r="M48" s="47"/>
      <c r="N48" s="47"/>
      <c r="O48" s="47"/>
      <c r="P48" s="47"/>
      <c r="Q48" s="48"/>
      <c r="R48" s="47"/>
      <c r="S48" s="47"/>
      <c r="T48" s="47"/>
      <c r="U48" s="47"/>
      <c r="V48" s="48"/>
      <c r="W48" s="47"/>
      <c r="X48" s="47"/>
      <c r="Y48" s="47"/>
      <c r="Z48" s="47"/>
      <c r="AA48" s="48"/>
      <c r="AB48" s="47"/>
      <c r="AC48" s="47"/>
      <c r="AD48" s="47"/>
      <c r="AE48" s="47"/>
      <c r="AF48" s="48"/>
      <c r="AG48" s="47"/>
      <c r="AH48" s="47"/>
      <c r="AI48" s="47"/>
      <c r="AJ48" s="47"/>
      <c r="AK48" s="48"/>
      <c r="AL48" s="32"/>
      <c r="AM48" s="33">
        <f t="shared" si="301"/>
        <v>0</v>
      </c>
      <c r="AN48" s="34">
        <f t="shared" si="301"/>
        <v>0</v>
      </c>
      <c r="AO48" s="35">
        <f t="shared" si="299"/>
        <v>0</v>
      </c>
      <c r="AP48" s="35">
        <f t="shared" si="299"/>
        <v>0</v>
      </c>
      <c r="AQ48" s="34">
        <f t="shared" si="93"/>
        <v>0</v>
      </c>
      <c r="AR48" s="217">
        <f t="shared" si="3"/>
        <v>0</v>
      </c>
      <c r="AS48" s="32"/>
      <c r="AT48" s="50">
        <f t="shared" si="94"/>
        <v>0</v>
      </c>
      <c r="AU48" s="51">
        <f t="shared" si="33"/>
        <v>0</v>
      </c>
      <c r="AV48" s="52">
        <f t="shared" si="34"/>
        <v>0</v>
      </c>
      <c r="AW48" s="53">
        <f t="shared" si="72"/>
        <v>0</v>
      </c>
      <c r="AX48" s="51">
        <f t="shared" si="73"/>
        <v>0</v>
      </c>
      <c r="AY48" s="40">
        <f t="shared" si="35"/>
        <v>0</v>
      </c>
      <c r="AZ48" s="41">
        <f t="shared" si="10"/>
        <v>0</v>
      </c>
      <c r="BA48" s="59"/>
      <c r="BB48" s="219">
        <f t="shared" si="20"/>
        <v>0</v>
      </c>
      <c r="BC48" s="292">
        <f>IFERROR(VLOOKUP($A48,'Stats  1'!$A$4:$D$62,2,FALSE),0)</f>
        <v>0</v>
      </c>
      <c r="BD48" s="219">
        <f t="shared" si="21"/>
        <v>0</v>
      </c>
      <c r="BE48" s="295">
        <f>IFERROR(VLOOKUP($A48,'Stats  1'!$A$4:$D$62,3,FALSE),0)</f>
        <v>0</v>
      </c>
      <c r="BF48" s="219">
        <f t="shared" si="22"/>
        <v>0</v>
      </c>
      <c r="BG48" s="296">
        <f>IFERROR(VLOOKUP($A48,'Stats  1'!$A$4:$D$62,4,FALSE),0)</f>
        <v>0</v>
      </c>
      <c r="BH48" s="59"/>
      <c r="BI48" s="33">
        <f t="shared" si="11"/>
        <v>0</v>
      </c>
      <c r="BJ48" s="54">
        <f t="shared" si="12"/>
        <v>0</v>
      </c>
      <c r="BK48" s="55">
        <f t="shared" si="13"/>
        <v>0</v>
      </c>
      <c r="BL48" s="49">
        <f t="shared" si="14"/>
        <v>0</v>
      </c>
      <c r="BM48" s="46">
        <f t="shared" si="300"/>
        <v>0</v>
      </c>
      <c r="BN48" s="59"/>
      <c r="BO48" s="59"/>
      <c r="BP48" s="59"/>
      <c r="BR48" s="15"/>
      <c r="BX48" s="15"/>
      <c r="CC48" s="15"/>
      <c r="CH48" s="15"/>
      <c r="CM48" s="15"/>
      <c r="CR48" s="15"/>
      <c r="CW48" s="15"/>
      <c r="DB48" s="15"/>
      <c r="DD48" s="109"/>
      <c r="DE48" s="108"/>
      <c r="DF48" s="108"/>
      <c r="DG48" s="108"/>
      <c r="DH48" s="108"/>
      <c r="DI48" s="108"/>
      <c r="DJ48" s="108"/>
      <c r="DK48" s="108"/>
      <c r="DL48" s="108"/>
      <c r="DM48" s="108"/>
      <c r="DN48" s="108"/>
      <c r="DO48" s="108"/>
      <c r="DP48" s="108"/>
      <c r="DQ48" s="108"/>
      <c r="DR48" s="108"/>
      <c r="DS48" s="108"/>
      <c r="DT48" s="108"/>
      <c r="DU48" s="108"/>
      <c r="DV48" s="108"/>
      <c r="DW48" s="108"/>
      <c r="DX48" s="108"/>
      <c r="DY48" s="108"/>
      <c r="DZ48" s="108"/>
      <c r="EA48" s="102"/>
    </row>
    <row r="49" spans="1:131" ht="17" x14ac:dyDescent="0.15">
      <c r="A49" s="57"/>
      <c r="B49" s="58"/>
      <c r="C49" s="47"/>
      <c r="D49" s="47"/>
      <c r="E49" s="47"/>
      <c r="F49" s="47"/>
      <c r="G49" s="48"/>
      <c r="H49" s="47"/>
      <c r="I49" s="47"/>
      <c r="J49" s="47"/>
      <c r="K49" s="47"/>
      <c r="L49" s="48"/>
      <c r="M49" s="47"/>
      <c r="N49" s="47"/>
      <c r="O49" s="47"/>
      <c r="P49" s="47"/>
      <c r="Q49" s="48"/>
      <c r="R49" s="47"/>
      <c r="S49" s="47"/>
      <c r="T49" s="47"/>
      <c r="U49" s="47"/>
      <c r="V49" s="48"/>
      <c r="W49" s="47"/>
      <c r="X49" s="47"/>
      <c r="Y49" s="47"/>
      <c r="Z49" s="47"/>
      <c r="AA49" s="48"/>
      <c r="AB49" s="47"/>
      <c r="AC49" s="47"/>
      <c r="AD49" s="47"/>
      <c r="AE49" s="47"/>
      <c r="AF49" s="48"/>
      <c r="AG49" s="47"/>
      <c r="AH49" s="47"/>
      <c r="AI49" s="47"/>
      <c r="AJ49" s="47"/>
      <c r="AK49" s="48"/>
      <c r="AL49" s="32"/>
      <c r="AM49" s="33">
        <f t="shared" si="301"/>
        <v>0</v>
      </c>
      <c r="AN49" s="34">
        <f t="shared" si="301"/>
        <v>0</v>
      </c>
      <c r="AO49" s="35">
        <f t="shared" si="299"/>
        <v>0</v>
      </c>
      <c r="AP49" s="35">
        <f t="shared" si="299"/>
        <v>0</v>
      </c>
      <c r="AQ49" s="34">
        <f t="shared" si="93"/>
        <v>0</v>
      </c>
      <c r="AR49" s="217">
        <f t="shared" si="3"/>
        <v>0</v>
      </c>
      <c r="AS49" s="32"/>
      <c r="AT49" s="50">
        <f t="shared" si="94"/>
        <v>0</v>
      </c>
      <c r="AU49" s="51">
        <f t="shared" si="33"/>
        <v>0</v>
      </c>
      <c r="AV49" s="52">
        <f t="shared" si="34"/>
        <v>0</v>
      </c>
      <c r="AW49" s="53">
        <f t="shared" si="72"/>
        <v>0</v>
      </c>
      <c r="AX49" s="51">
        <f t="shared" si="73"/>
        <v>0</v>
      </c>
      <c r="AY49" s="40">
        <f t="shared" si="35"/>
        <v>0</v>
      </c>
      <c r="AZ49" s="41">
        <f t="shared" si="10"/>
        <v>0</v>
      </c>
      <c r="BA49" s="59"/>
      <c r="BB49" s="219">
        <f t="shared" si="20"/>
        <v>0</v>
      </c>
      <c r="BC49" s="292">
        <f>IFERROR(VLOOKUP($A49,'Stats  1'!$A$4:$D$62,2,FALSE),0)</f>
        <v>0</v>
      </c>
      <c r="BD49" s="219">
        <f t="shared" si="21"/>
        <v>0</v>
      </c>
      <c r="BE49" s="295">
        <f>IFERROR(VLOOKUP($A49,'Stats  1'!$A$4:$D$62,3,FALSE),0)</f>
        <v>0</v>
      </c>
      <c r="BF49" s="219">
        <f t="shared" si="22"/>
        <v>0</v>
      </c>
      <c r="BG49" s="296">
        <f>IFERROR(VLOOKUP($A49,'Stats  1'!$A$4:$D$62,4,FALSE),0)</f>
        <v>0</v>
      </c>
      <c r="BH49" s="59"/>
      <c r="BI49" s="33">
        <f t="shared" si="11"/>
        <v>0</v>
      </c>
      <c r="BJ49" s="54">
        <f t="shared" si="12"/>
        <v>0</v>
      </c>
      <c r="BK49" s="55">
        <f t="shared" si="13"/>
        <v>0</v>
      </c>
      <c r="BL49" s="49">
        <f t="shared" si="14"/>
        <v>0</v>
      </c>
      <c r="BM49" s="46">
        <f t="shared" si="300"/>
        <v>0</v>
      </c>
      <c r="BN49" s="59"/>
      <c r="BO49" s="59"/>
      <c r="BP49" s="59"/>
      <c r="BR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DD49" s="109"/>
      <c r="DE49" s="307">
        <f>DE42+1</f>
        <v>43142</v>
      </c>
      <c r="DF49" s="308"/>
      <c r="DG49" s="308"/>
      <c r="DH49" s="308"/>
      <c r="DI49" s="308"/>
      <c r="DJ49" s="308"/>
      <c r="DK49" s="308"/>
      <c r="DL49" s="308"/>
      <c r="DM49" s="308"/>
      <c r="DN49" s="308"/>
      <c r="DO49" s="308"/>
      <c r="DP49" s="308"/>
      <c r="DQ49" s="308"/>
      <c r="DR49" s="308"/>
      <c r="DS49" s="308"/>
      <c r="DT49" s="308"/>
      <c r="DU49" s="308"/>
      <c r="DV49" s="308"/>
      <c r="DW49" s="308"/>
      <c r="DX49" s="308"/>
      <c r="DY49" s="308"/>
      <c r="DZ49" s="309"/>
      <c r="EA49" s="102"/>
    </row>
    <row r="50" spans="1:131" ht="17" x14ac:dyDescent="0.15">
      <c r="A50" s="57"/>
      <c r="B50" s="58"/>
      <c r="C50" s="47"/>
      <c r="D50" s="47"/>
      <c r="E50" s="47"/>
      <c r="F50" s="47"/>
      <c r="G50" s="48"/>
      <c r="H50" s="47"/>
      <c r="I50" s="47"/>
      <c r="J50" s="47"/>
      <c r="K50" s="47"/>
      <c r="L50" s="48"/>
      <c r="M50" s="47"/>
      <c r="N50" s="47"/>
      <c r="O50" s="47"/>
      <c r="P50" s="47"/>
      <c r="Q50" s="48"/>
      <c r="R50" s="47"/>
      <c r="S50" s="47"/>
      <c r="T50" s="47"/>
      <c r="U50" s="47"/>
      <c r="V50" s="48"/>
      <c r="W50" s="47"/>
      <c r="X50" s="47"/>
      <c r="Y50" s="47"/>
      <c r="Z50" s="47"/>
      <c r="AA50" s="48"/>
      <c r="AB50" s="47"/>
      <c r="AC50" s="47"/>
      <c r="AD50" s="47"/>
      <c r="AE50" s="47"/>
      <c r="AF50" s="48"/>
      <c r="AG50" s="47"/>
      <c r="AH50" s="47"/>
      <c r="AI50" s="47"/>
      <c r="AJ50" s="47"/>
      <c r="AK50" s="48"/>
      <c r="AL50" s="32"/>
      <c r="AM50" s="33">
        <f t="shared" si="301"/>
        <v>0</v>
      </c>
      <c r="AN50" s="34">
        <f t="shared" si="301"/>
        <v>0</v>
      </c>
      <c r="AO50" s="35">
        <f t="shared" si="299"/>
        <v>0</v>
      </c>
      <c r="AP50" s="35">
        <f t="shared" si="299"/>
        <v>0</v>
      </c>
      <c r="AQ50" s="34">
        <f t="shared" si="93"/>
        <v>0</v>
      </c>
      <c r="AR50" s="217">
        <f t="shared" si="3"/>
        <v>0</v>
      </c>
      <c r="AS50" s="32"/>
      <c r="AT50" s="50">
        <f t="shared" si="94"/>
        <v>0</v>
      </c>
      <c r="AU50" s="51">
        <f t="shared" si="33"/>
        <v>0</v>
      </c>
      <c r="AV50" s="52">
        <f t="shared" si="34"/>
        <v>0</v>
      </c>
      <c r="AW50" s="53">
        <f t="shared" si="72"/>
        <v>0</v>
      </c>
      <c r="AX50" s="51">
        <f t="shared" si="73"/>
        <v>0</v>
      </c>
      <c r="AY50" s="40">
        <f t="shared" si="35"/>
        <v>0</v>
      </c>
      <c r="AZ50" s="41">
        <f t="shared" si="10"/>
        <v>0</v>
      </c>
      <c r="BA50" s="59"/>
      <c r="BB50" s="219">
        <f t="shared" si="20"/>
        <v>0</v>
      </c>
      <c r="BC50" s="292">
        <f>IFERROR(VLOOKUP($A50,'Stats  1'!$A$4:$D$62,2,FALSE),0)</f>
        <v>0</v>
      </c>
      <c r="BD50" s="219">
        <f t="shared" si="21"/>
        <v>0</v>
      </c>
      <c r="BE50" s="295">
        <f>IFERROR(VLOOKUP($A50,'Stats  1'!$A$4:$D$62,3,FALSE),0)</f>
        <v>0</v>
      </c>
      <c r="BF50" s="219">
        <f t="shared" si="22"/>
        <v>0</v>
      </c>
      <c r="BG50" s="296">
        <f>IFERROR(VLOOKUP($A50,'Stats  1'!$A$4:$D$62,4,FALSE),0)</f>
        <v>0</v>
      </c>
      <c r="BH50" s="59"/>
      <c r="BI50" s="33">
        <f t="shared" si="11"/>
        <v>0</v>
      </c>
      <c r="BJ50" s="54">
        <f t="shared" si="12"/>
        <v>0</v>
      </c>
      <c r="BK50" s="55">
        <f t="shared" si="13"/>
        <v>0</v>
      </c>
      <c r="BL50" s="49">
        <f t="shared" si="14"/>
        <v>0</v>
      </c>
      <c r="BM50" s="46">
        <f t="shared" si="300"/>
        <v>0</v>
      </c>
      <c r="BN50" s="59"/>
      <c r="BO50" s="59"/>
      <c r="BP50" s="59"/>
      <c r="BR50" s="15"/>
      <c r="DD50" s="109"/>
      <c r="DE50" s="106" t="s">
        <v>30</v>
      </c>
      <c r="DF50" s="107" t="str">
        <f t="array" ref="DF50:DY54">TRANSPOSE(CX29:DB48)</f>
        <v/>
      </c>
      <c r="DG50" s="107" t="str">
        <v/>
      </c>
      <c r="DH50" s="107" t="str">
        <v/>
      </c>
      <c r="DI50" s="107" t="str">
        <v/>
      </c>
      <c r="DJ50" s="107" t="str">
        <v/>
      </c>
      <c r="DK50" s="107" t="str">
        <v/>
      </c>
      <c r="DL50" s="107" t="str">
        <v/>
      </c>
      <c r="DM50" s="107" t="str">
        <v/>
      </c>
      <c r="DN50" s="107" t="str">
        <v/>
      </c>
      <c r="DO50" s="107" t="str">
        <v/>
      </c>
      <c r="DP50" s="107" t="str">
        <v/>
      </c>
      <c r="DQ50" s="107" t="str">
        <v/>
      </c>
      <c r="DR50" s="107" t="str">
        <v/>
      </c>
      <c r="DS50" s="107" t="str">
        <v/>
      </c>
      <c r="DT50" s="107" t="str">
        <v/>
      </c>
      <c r="DU50" s="107">
        <v>0</v>
      </c>
      <c r="DV50" s="107">
        <v>0</v>
      </c>
      <c r="DW50" s="107">
        <v>0</v>
      </c>
      <c r="DX50" s="107">
        <v>0</v>
      </c>
      <c r="DY50" s="107">
        <v>0</v>
      </c>
      <c r="DZ50" s="107" t="s">
        <v>25</v>
      </c>
      <c r="EA50" s="102"/>
    </row>
    <row r="51" spans="1:131" ht="17" x14ac:dyDescent="0.15">
      <c r="A51" s="57"/>
      <c r="B51" s="58"/>
      <c r="C51" s="47"/>
      <c r="D51" s="47"/>
      <c r="E51" s="47"/>
      <c r="F51" s="47"/>
      <c r="G51" s="48"/>
      <c r="H51" s="47"/>
      <c r="I51" s="47"/>
      <c r="J51" s="47"/>
      <c r="K51" s="47"/>
      <c r="L51" s="48"/>
      <c r="M51" s="47"/>
      <c r="N51" s="47"/>
      <c r="O51" s="47"/>
      <c r="P51" s="47"/>
      <c r="Q51" s="48"/>
      <c r="R51" s="47"/>
      <c r="S51" s="47"/>
      <c r="T51" s="47"/>
      <c r="U51" s="47"/>
      <c r="V51" s="48"/>
      <c r="W51" s="47"/>
      <c r="X51" s="47"/>
      <c r="Y51" s="47"/>
      <c r="Z51" s="47"/>
      <c r="AA51" s="48"/>
      <c r="AB51" s="47"/>
      <c r="AC51" s="47"/>
      <c r="AD51" s="47"/>
      <c r="AE51" s="47"/>
      <c r="AF51" s="48"/>
      <c r="AG51" s="47"/>
      <c r="AH51" s="47"/>
      <c r="AI51" s="47"/>
      <c r="AJ51" s="47"/>
      <c r="AK51" s="48"/>
      <c r="AL51" s="32"/>
      <c r="AM51" s="33">
        <f t="shared" si="301"/>
        <v>0</v>
      </c>
      <c r="AN51" s="34">
        <f t="shared" si="301"/>
        <v>0</v>
      </c>
      <c r="AO51" s="35">
        <f t="shared" si="299"/>
        <v>0</v>
      </c>
      <c r="AP51" s="35">
        <f t="shared" si="299"/>
        <v>0</v>
      </c>
      <c r="AQ51" s="34">
        <f t="shared" si="93"/>
        <v>0</v>
      </c>
      <c r="AR51" s="217">
        <f t="shared" si="3"/>
        <v>0</v>
      </c>
      <c r="AS51" s="32"/>
      <c r="AT51" s="50">
        <f t="shared" si="94"/>
        <v>0</v>
      </c>
      <c r="AU51" s="51">
        <f t="shared" si="33"/>
        <v>0</v>
      </c>
      <c r="AV51" s="52">
        <f t="shared" si="34"/>
        <v>0</v>
      </c>
      <c r="AW51" s="53">
        <f t="shared" si="72"/>
        <v>0</v>
      </c>
      <c r="AX51" s="51">
        <f t="shared" si="73"/>
        <v>0</v>
      </c>
      <c r="AY51" s="40">
        <f t="shared" si="35"/>
        <v>0</v>
      </c>
      <c r="AZ51" s="41">
        <f t="shared" si="10"/>
        <v>0</v>
      </c>
      <c r="BA51" s="59"/>
      <c r="BB51" s="219">
        <f t="shared" si="20"/>
        <v>0</v>
      </c>
      <c r="BC51" s="292">
        <f>IFERROR(VLOOKUP($A51,'Stats  1'!$A$4:$D$62,2,FALSE),0)</f>
        <v>0</v>
      </c>
      <c r="BD51" s="219">
        <f t="shared" si="21"/>
        <v>0</v>
      </c>
      <c r="BE51" s="295">
        <f>IFERROR(VLOOKUP($A51,'Stats  1'!$A$4:$D$62,3,FALSE),0)</f>
        <v>0</v>
      </c>
      <c r="BF51" s="219">
        <f t="shared" si="22"/>
        <v>0</v>
      </c>
      <c r="BG51" s="296">
        <f>IFERROR(VLOOKUP($A51,'Stats  1'!$A$4:$D$62,4,FALSE),0)</f>
        <v>0</v>
      </c>
      <c r="BH51" s="59"/>
      <c r="BI51" s="33">
        <f t="shared" si="11"/>
        <v>0</v>
      </c>
      <c r="BJ51" s="54">
        <f t="shared" si="12"/>
        <v>0</v>
      </c>
      <c r="BK51" s="55">
        <f t="shared" si="13"/>
        <v>0</v>
      </c>
      <c r="BL51" s="49">
        <f t="shared" si="14"/>
        <v>0</v>
      </c>
      <c r="BM51" s="46">
        <f t="shared" si="300"/>
        <v>0</v>
      </c>
      <c r="BN51" s="59"/>
      <c r="BO51" s="59"/>
      <c r="BP51" s="59"/>
      <c r="BR51" s="15"/>
      <c r="BS51" s="15"/>
      <c r="DD51" s="109"/>
      <c r="DE51" s="106" t="s">
        <v>31</v>
      </c>
      <c r="DF51" s="107" t="str">
        <v/>
      </c>
      <c r="DG51" s="107" t="str">
        <v/>
      </c>
      <c r="DH51" s="107" t="str">
        <v/>
      </c>
      <c r="DI51" s="107" t="str">
        <v/>
      </c>
      <c r="DJ51" s="107" t="str">
        <v/>
      </c>
      <c r="DK51" s="107" t="str">
        <v/>
      </c>
      <c r="DL51" s="107" t="str">
        <v/>
      </c>
      <c r="DM51" s="107" t="str">
        <v/>
      </c>
      <c r="DN51" s="107" t="str">
        <v/>
      </c>
      <c r="DO51" s="107" t="str">
        <v/>
      </c>
      <c r="DP51" s="107" t="str">
        <v/>
      </c>
      <c r="DQ51" s="107" t="str">
        <v/>
      </c>
      <c r="DR51" s="107" t="str">
        <v/>
      </c>
      <c r="DS51" s="107" t="str">
        <v/>
      </c>
      <c r="DT51" s="107" t="str">
        <v/>
      </c>
      <c r="DU51" s="107">
        <v>0</v>
      </c>
      <c r="DV51" s="107">
        <v>0</v>
      </c>
      <c r="DW51" s="107">
        <v>0</v>
      </c>
      <c r="DX51" s="107">
        <v>0</v>
      </c>
      <c r="DY51" s="107">
        <v>0</v>
      </c>
      <c r="DZ51" s="107" t="s">
        <v>25</v>
      </c>
      <c r="EA51" s="102"/>
    </row>
    <row r="52" spans="1:131" ht="17" x14ac:dyDescent="0.15">
      <c r="A52" s="57"/>
      <c r="B52" s="58"/>
      <c r="C52" s="47"/>
      <c r="D52" s="47"/>
      <c r="E52" s="47"/>
      <c r="F52" s="47"/>
      <c r="G52" s="48"/>
      <c r="H52" s="47"/>
      <c r="I52" s="47"/>
      <c r="J52" s="47"/>
      <c r="K52" s="47"/>
      <c r="L52" s="48"/>
      <c r="M52" s="47"/>
      <c r="N52" s="47"/>
      <c r="O52" s="47"/>
      <c r="P52" s="47"/>
      <c r="Q52" s="48"/>
      <c r="R52" s="47"/>
      <c r="S52" s="47"/>
      <c r="T52" s="47"/>
      <c r="U52" s="47"/>
      <c r="V52" s="48"/>
      <c r="W52" s="47"/>
      <c r="X52" s="47"/>
      <c r="Y52" s="47"/>
      <c r="Z52" s="47"/>
      <c r="AA52" s="48"/>
      <c r="AB52" s="47"/>
      <c r="AC52" s="47"/>
      <c r="AD52" s="47"/>
      <c r="AE52" s="47"/>
      <c r="AF52" s="48"/>
      <c r="AG52" s="47"/>
      <c r="AH52" s="47"/>
      <c r="AI52" s="47"/>
      <c r="AJ52" s="47"/>
      <c r="AK52" s="48"/>
      <c r="AL52" s="32"/>
      <c r="AM52" s="33">
        <f t="shared" si="301"/>
        <v>0</v>
      </c>
      <c r="AN52" s="34">
        <f t="shared" si="301"/>
        <v>0</v>
      </c>
      <c r="AO52" s="35">
        <f t="shared" si="299"/>
        <v>0</v>
      </c>
      <c r="AP52" s="35">
        <f t="shared" si="299"/>
        <v>0</v>
      </c>
      <c r="AQ52" s="34">
        <f t="shared" si="93"/>
        <v>0</v>
      </c>
      <c r="AR52" s="217">
        <f t="shared" si="3"/>
        <v>0</v>
      </c>
      <c r="AS52" s="32"/>
      <c r="AT52" s="50">
        <f t="shared" si="94"/>
        <v>0</v>
      </c>
      <c r="AU52" s="51">
        <f t="shared" si="33"/>
        <v>0</v>
      </c>
      <c r="AV52" s="52">
        <f t="shared" si="34"/>
        <v>0</v>
      </c>
      <c r="AW52" s="53">
        <f t="shared" si="72"/>
        <v>0</v>
      </c>
      <c r="AX52" s="51">
        <f t="shared" si="73"/>
        <v>0</v>
      </c>
      <c r="AY52" s="40">
        <f t="shared" si="35"/>
        <v>0</v>
      </c>
      <c r="AZ52" s="41">
        <f t="shared" si="10"/>
        <v>0</v>
      </c>
      <c r="BA52" s="59"/>
      <c r="BB52" s="219">
        <f t="shared" si="20"/>
        <v>0</v>
      </c>
      <c r="BC52" s="292">
        <f>IFERROR(VLOOKUP($A52,'Stats  1'!$A$4:$D$62,2,FALSE),0)</f>
        <v>0</v>
      </c>
      <c r="BD52" s="219">
        <f t="shared" si="21"/>
        <v>0</v>
      </c>
      <c r="BE52" s="295">
        <f>IFERROR(VLOOKUP($A52,'Stats  1'!$A$4:$D$62,3,FALSE),0)</f>
        <v>0</v>
      </c>
      <c r="BF52" s="219">
        <f t="shared" si="22"/>
        <v>0</v>
      </c>
      <c r="BG52" s="296">
        <f>IFERROR(VLOOKUP($A52,'Stats  1'!$A$4:$D$62,4,FALSE),0)</f>
        <v>0</v>
      </c>
      <c r="BH52" s="59"/>
      <c r="BI52" s="33">
        <f t="shared" si="11"/>
        <v>0</v>
      </c>
      <c r="BJ52" s="54">
        <f t="shared" si="12"/>
        <v>0</v>
      </c>
      <c r="BK52" s="55">
        <f t="shared" si="13"/>
        <v>0</v>
      </c>
      <c r="BL52" s="49">
        <f t="shared" si="14"/>
        <v>0</v>
      </c>
      <c r="BM52" s="46">
        <f t="shared" si="300"/>
        <v>0</v>
      </c>
      <c r="BN52" s="59"/>
      <c r="BO52" s="59"/>
      <c r="BP52" s="59"/>
      <c r="DD52" s="109">
        <f>'06'!$AI100</f>
        <v>3</v>
      </c>
      <c r="DE52" s="106" t="s">
        <v>32</v>
      </c>
      <c r="DF52" s="112" t="str">
        <v/>
      </c>
      <c r="DG52" s="113" t="str">
        <f ca="1"/>
        <v/>
      </c>
      <c r="DH52" s="113" t="str">
        <f ca="1"/>
        <v/>
      </c>
      <c r="DI52" s="114" t="str">
        <f ca="1"/>
        <v/>
      </c>
      <c r="DJ52" s="107" t="str">
        <f ca="1"/>
        <v/>
      </c>
      <c r="DK52" s="107" t="str">
        <f ca="1"/>
        <v/>
      </c>
      <c r="DL52" s="107" t="str">
        <f ca="1"/>
        <v/>
      </c>
      <c r="DM52" s="107" t="str">
        <f ca="1"/>
        <v/>
      </c>
      <c r="DN52" s="107" t="str">
        <f ca="1"/>
        <v/>
      </c>
      <c r="DO52" s="107" t="str">
        <f ca="1"/>
        <v/>
      </c>
      <c r="DP52" s="107" t="str">
        <f ca="1"/>
        <v/>
      </c>
      <c r="DQ52" s="107" t="str">
        <f ca="1"/>
        <v/>
      </c>
      <c r="DR52" s="107" t="str">
        <f ca="1"/>
        <v/>
      </c>
      <c r="DS52" s="107" t="str">
        <f ca="1"/>
        <v/>
      </c>
      <c r="DT52" s="107" t="str">
        <f ca="1"/>
        <v/>
      </c>
      <c r="DU52" s="107" t="str">
        <f ca="1"/>
        <v/>
      </c>
      <c r="DV52" s="107" t="str">
        <f ca="1"/>
        <v/>
      </c>
      <c r="DW52" s="107" t="str">
        <f ca="1"/>
        <v/>
      </c>
      <c r="DX52" s="107">
        <v>0</v>
      </c>
      <c r="DY52" s="107">
        <v>0</v>
      </c>
      <c r="DZ52" s="107" t="s">
        <v>25</v>
      </c>
      <c r="EA52" s="102"/>
    </row>
    <row r="53" spans="1:131" ht="17" x14ac:dyDescent="0.15">
      <c r="A53" s="57"/>
      <c r="B53" s="58"/>
      <c r="C53" s="47"/>
      <c r="D53" s="47"/>
      <c r="E53" s="47"/>
      <c r="F53" s="47"/>
      <c r="G53" s="48"/>
      <c r="H53" s="47"/>
      <c r="I53" s="47"/>
      <c r="J53" s="47"/>
      <c r="K53" s="47"/>
      <c r="L53" s="48"/>
      <c r="M53" s="47"/>
      <c r="N53" s="47"/>
      <c r="O53" s="47"/>
      <c r="P53" s="47"/>
      <c r="Q53" s="48"/>
      <c r="R53" s="47"/>
      <c r="S53" s="47"/>
      <c r="T53" s="47"/>
      <c r="U53" s="47"/>
      <c r="V53" s="48"/>
      <c r="W53" s="47"/>
      <c r="X53" s="47"/>
      <c r="Y53" s="47"/>
      <c r="Z53" s="47"/>
      <c r="AA53" s="48"/>
      <c r="AB53" s="47"/>
      <c r="AC53" s="47"/>
      <c r="AD53" s="47"/>
      <c r="AE53" s="47"/>
      <c r="AF53" s="48"/>
      <c r="AG53" s="47"/>
      <c r="AH53" s="47"/>
      <c r="AI53" s="47"/>
      <c r="AJ53" s="47"/>
      <c r="AK53" s="48"/>
      <c r="AL53" s="32"/>
      <c r="AM53" s="33">
        <f t="shared" si="301"/>
        <v>0</v>
      </c>
      <c r="AN53" s="34">
        <f t="shared" si="301"/>
        <v>0</v>
      </c>
      <c r="AO53" s="35">
        <f t="shared" si="299"/>
        <v>0</v>
      </c>
      <c r="AP53" s="35">
        <f t="shared" si="299"/>
        <v>0</v>
      </c>
      <c r="AQ53" s="34">
        <f t="shared" si="93"/>
        <v>0</v>
      </c>
      <c r="AR53" s="217">
        <f t="shared" si="3"/>
        <v>0</v>
      </c>
      <c r="AS53" s="32"/>
      <c r="AT53" s="50">
        <f t="shared" si="94"/>
        <v>0</v>
      </c>
      <c r="AU53" s="51">
        <f t="shared" si="33"/>
        <v>0</v>
      </c>
      <c r="AV53" s="52">
        <f t="shared" si="34"/>
        <v>0</v>
      </c>
      <c r="AW53" s="53">
        <f t="shared" si="72"/>
        <v>0</v>
      </c>
      <c r="AX53" s="51">
        <f t="shared" si="73"/>
        <v>0</v>
      </c>
      <c r="AY53" s="40">
        <f t="shared" si="35"/>
        <v>0</v>
      </c>
      <c r="AZ53" s="41">
        <f t="shared" si="10"/>
        <v>0</v>
      </c>
      <c r="BA53" s="59"/>
      <c r="BB53" s="219">
        <f t="shared" si="20"/>
        <v>0</v>
      </c>
      <c r="BC53" s="292">
        <f>IFERROR(VLOOKUP($A53,'Stats  1'!$A$4:$D$62,2,FALSE),0)</f>
        <v>0</v>
      </c>
      <c r="BD53" s="219">
        <f t="shared" si="21"/>
        <v>0</v>
      </c>
      <c r="BE53" s="295">
        <f>IFERROR(VLOOKUP($A53,'Stats  1'!$A$4:$D$62,3,FALSE),0)</f>
        <v>0</v>
      </c>
      <c r="BF53" s="219">
        <f t="shared" si="22"/>
        <v>0</v>
      </c>
      <c r="BG53" s="296">
        <f>IFERROR(VLOOKUP($A53,'Stats  1'!$A$4:$D$62,4,FALSE),0)</f>
        <v>0</v>
      </c>
      <c r="BH53" s="59"/>
      <c r="BI53" s="33">
        <f t="shared" si="11"/>
        <v>0</v>
      </c>
      <c r="BJ53" s="54">
        <f t="shared" si="12"/>
        <v>0</v>
      </c>
      <c r="BK53" s="55">
        <f t="shared" si="13"/>
        <v>0</v>
      </c>
      <c r="BL53" s="49">
        <f t="shared" si="14"/>
        <v>0</v>
      </c>
      <c r="BM53" s="46">
        <f t="shared" si="300"/>
        <v>0</v>
      </c>
      <c r="BN53" s="59"/>
      <c r="BO53" s="59"/>
      <c r="BP53" s="59"/>
      <c r="DD53" s="109">
        <f>'06'!$AJ100</f>
        <v>5</v>
      </c>
      <c r="DE53" s="106" t="s">
        <v>33</v>
      </c>
      <c r="DF53" s="115" t="str">
        <v/>
      </c>
      <c r="DG53" s="116" t="str">
        <v/>
      </c>
      <c r="DH53" s="116" t="str">
        <v/>
      </c>
      <c r="DI53" s="113" t="str">
        <f ca="1"/>
        <v/>
      </c>
      <c r="DJ53" s="113" t="str">
        <f ca="1"/>
        <v/>
      </c>
      <c r="DK53" s="107" t="str">
        <f ca="1"/>
        <v/>
      </c>
      <c r="DL53" s="107" t="str">
        <f ca="1"/>
        <v/>
      </c>
      <c r="DM53" s="107" t="str">
        <f ca="1"/>
        <v/>
      </c>
      <c r="DN53" s="107" t="str">
        <f ca="1"/>
        <v/>
      </c>
      <c r="DO53" s="107" t="str">
        <f ca="1"/>
        <v/>
      </c>
      <c r="DP53" s="107" t="str">
        <f ca="1"/>
        <v/>
      </c>
      <c r="DQ53" s="107" t="str">
        <f ca="1"/>
        <v/>
      </c>
      <c r="DR53" s="107" t="str">
        <f ca="1"/>
        <v/>
      </c>
      <c r="DS53" s="107" t="str">
        <f ca="1"/>
        <v/>
      </c>
      <c r="DT53" s="107" t="str">
        <f ca="1"/>
        <v/>
      </c>
      <c r="DU53" s="107" t="str">
        <f ca="1"/>
        <v/>
      </c>
      <c r="DV53" s="107" t="str">
        <f ca="1"/>
        <v/>
      </c>
      <c r="DW53" s="107" t="str">
        <f ca="1"/>
        <v/>
      </c>
      <c r="DX53" s="107">
        <v>0</v>
      </c>
      <c r="DY53" s="107">
        <v>0</v>
      </c>
      <c r="DZ53" s="107" t="s">
        <v>25</v>
      </c>
      <c r="EA53" s="102"/>
    </row>
    <row r="54" spans="1:131" ht="17" x14ac:dyDescent="0.15">
      <c r="A54" s="57"/>
      <c r="B54" s="58"/>
      <c r="C54" s="47"/>
      <c r="D54" s="47"/>
      <c r="E54" s="47"/>
      <c r="F54" s="47"/>
      <c r="G54" s="48"/>
      <c r="H54" s="47"/>
      <c r="I54" s="47"/>
      <c r="J54" s="47"/>
      <c r="K54" s="47"/>
      <c r="L54" s="48"/>
      <c r="M54" s="47"/>
      <c r="N54" s="47"/>
      <c r="O54" s="47"/>
      <c r="P54" s="47"/>
      <c r="Q54" s="48"/>
      <c r="R54" s="47"/>
      <c r="S54" s="47"/>
      <c r="T54" s="47"/>
      <c r="U54" s="47"/>
      <c r="V54" s="48"/>
      <c r="W54" s="47"/>
      <c r="X54" s="47"/>
      <c r="Y54" s="47"/>
      <c r="Z54" s="47"/>
      <c r="AA54" s="48"/>
      <c r="AB54" s="47"/>
      <c r="AC54" s="47"/>
      <c r="AD54" s="47"/>
      <c r="AE54" s="47"/>
      <c r="AF54" s="48"/>
      <c r="AG54" s="47"/>
      <c r="AH54" s="47"/>
      <c r="AI54" s="47"/>
      <c r="AJ54" s="47"/>
      <c r="AK54" s="48"/>
      <c r="AL54" s="32"/>
      <c r="AM54" s="33">
        <f t="shared" si="301"/>
        <v>0</v>
      </c>
      <c r="AN54" s="34">
        <f t="shared" si="301"/>
        <v>0</v>
      </c>
      <c r="AO54" s="35">
        <f t="shared" si="299"/>
        <v>0</v>
      </c>
      <c r="AP54" s="35">
        <f t="shared" si="299"/>
        <v>0</v>
      </c>
      <c r="AQ54" s="34">
        <f t="shared" si="93"/>
        <v>0</v>
      </c>
      <c r="AR54" s="217">
        <f t="shared" si="3"/>
        <v>0</v>
      </c>
      <c r="AS54" s="32"/>
      <c r="AT54" s="50">
        <f t="shared" si="94"/>
        <v>0</v>
      </c>
      <c r="AU54" s="51">
        <f t="shared" si="33"/>
        <v>0</v>
      </c>
      <c r="AV54" s="52">
        <f t="shared" si="34"/>
        <v>0</v>
      </c>
      <c r="AW54" s="53">
        <f t="shared" si="72"/>
        <v>0</v>
      </c>
      <c r="AX54" s="51">
        <f t="shared" si="73"/>
        <v>0</v>
      </c>
      <c r="AY54" s="40">
        <f t="shared" si="35"/>
        <v>0</v>
      </c>
      <c r="AZ54" s="41">
        <f t="shared" si="10"/>
        <v>0</v>
      </c>
      <c r="BA54" s="59"/>
      <c r="BB54" s="219">
        <f t="shared" si="20"/>
        <v>0</v>
      </c>
      <c r="BC54" s="292">
        <f>IFERROR(VLOOKUP($A54,'Stats  1'!$A$4:$D$62,2,FALSE),0)</f>
        <v>0</v>
      </c>
      <c r="BD54" s="219">
        <f t="shared" si="21"/>
        <v>0</v>
      </c>
      <c r="BE54" s="295">
        <f>IFERROR(VLOOKUP($A54,'Stats  1'!$A$4:$D$62,3,FALSE),0)</f>
        <v>0</v>
      </c>
      <c r="BF54" s="219">
        <f t="shared" si="22"/>
        <v>0</v>
      </c>
      <c r="BG54" s="296">
        <f>IFERROR(VLOOKUP($A54,'Stats  1'!$A$4:$D$62,4,FALSE),0)</f>
        <v>0</v>
      </c>
      <c r="BH54" s="59"/>
      <c r="BI54" s="33">
        <f t="shared" si="11"/>
        <v>0</v>
      </c>
      <c r="BJ54" s="54">
        <f t="shared" si="12"/>
        <v>0</v>
      </c>
      <c r="BK54" s="55">
        <f t="shared" si="13"/>
        <v>0</v>
      </c>
      <c r="BL54" s="49">
        <f t="shared" si="14"/>
        <v>0</v>
      </c>
      <c r="BM54" s="46">
        <f t="shared" si="300"/>
        <v>0</v>
      </c>
      <c r="BN54" s="59"/>
      <c r="BO54" s="59"/>
      <c r="BP54" s="59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DD54" s="109"/>
      <c r="DE54" s="106" t="s">
        <v>34</v>
      </c>
      <c r="DF54" s="107" t="str">
        <v/>
      </c>
      <c r="DG54" s="107" t="str">
        <v/>
      </c>
      <c r="DH54" s="107" t="str">
        <v/>
      </c>
      <c r="DI54" s="107" t="str">
        <v/>
      </c>
      <c r="DJ54" s="107" t="str">
        <v/>
      </c>
      <c r="DK54" s="107" t="str">
        <v/>
      </c>
      <c r="DL54" s="107" t="str">
        <v/>
      </c>
      <c r="DM54" s="107" t="str">
        <v/>
      </c>
      <c r="DN54" s="107" t="str">
        <v/>
      </c>
      <c r="DO54" s="107" t="str">
        <v/>
      </c>
      <c r="DP54" s="107" t="str">
        <v/>
      </c>
      <c r="DQ54" s="107" t="str">
        <v/>
      </c>
      <c r="DR54" s="107" t="str">
        <v/>
      </c>
      <c r="DS54" s="107">
        <v>0</v>
      </c>
      <c r="DT54" s="107">
        <v>0</v>
      </c>
      <c r="DU54" s="107">
        <v>0</v>
      </c>
      <c r="DV54" s="107">
        <v>0</v>
      </c>
      <c r="DW54" s="107">
        <v>0</v>
      </c>
      <c r="DX54" s="107">
        <v>0</v>
      </c>
      <c r="DY54" s="107">
        <v>0</v>
      </c>
      <c r="DZ54" s="107" t="s">
        <v>25</v>
      </c>
      <c r="EA54" s="102"/>
    </row>
    <row r="55" spans="1:131" ht="17" x14ac:dyDescent="0.15">
      <c r="A55" s="57"/>
      <c r="B55" s="58"/>
      <c r="C55" s="47"/>
      <c r="D55" s="47"/>
      <c r="E55" s="47"/>
      <c r="F55" s="47"/>
      <c r="G55" s="48"/>
      <c r="H55" s="47"/>
      <c r="I55" s="47"/>
      <c r="J55" s="47"/>
      <c r="K55" s="47"/>
      <c r="L55" s="48"/>
      <c r="M55" s="47"/>
      <c r="N55" s="47"/>
      <c r="O55" s="47"/>
      <c r="P55" s="47"/>
      <c r="Q55" s="48"/>
      <c r="R55" s="47"/>
      <c r="S55" s="47"/>
      <c r="T55" s="47"/>
      <c r="U55" s="47"/>
      <c r="V55" s="48"/>
      <c r="W55" s="47"/>
      <c r="X55" s="47"/>
      <c r="Y55" s="47"/>
      <c r="Z55" s="47"/>
      <c r="AA55" s="48"/>
      <c r="AB55" s="47"/>
      <c r="AC55" s="47"/>
      <c r="AD55" s="47"/>
      <c r="AE55" s="47"/>
      <c r="AF55" s="48"/>
      <c r="AG55" s="47"/>
      <c r="AH55" s="47"/>
      <c r="AI55" s="47"/>
      <c r="AJ55" s="47"/>
      <c r="AK55" s="48"/>
      <c r="AL55" s="32"/>
      <c r="AM55" s="33">
        <f t="shared" si="301"/>
        <v>0</v>
      </c>
      <c r="AN55" s="34">
        <f t="shared" si="301"/>
        <v>0</v>
      </c>
      <c r="AO55" s="35">
        <f t="shared" si="299"/>
        <v>0</v>
      </c>
      <c r="AP55" s="35">
        <f t="shared" si="299"/>
        <v>0</v>
      </c>
      <c r="AQ55" s="34">
        <f t="shared" si="93"/>
        <v>0</v>
      </c>
      <c r="AR55" s="217">
        <f t="shared" si="3"/>
        <v>0</v>
      </c>
      <c r="AS55" s="32"/>
      <c r="AT55" s="50">
        <f t="shared" si="94"/>
        <v>0</v>
      </c>
      <c r="AU55" s="51">
        <f t="shared" si="33"/>
        <v>0</v>
      </c>
      <c r="AV55" s="52">
        <f t="shared" si="34"/>
        <v>0</v>
      </c>
      <c r="AW55" s="53">
        <f t="shared" si="72"/>
        <v>0</v>
      </c>
      <c r="AX55" s="51">
        <f t="shared" si="73"/>
        <v>0</v>
      </c>
      <c r="AY55" s="40">
        <f t="shared" si="35"/>
        <v>0</v>
      </c>
      <c r="AZ55" s="41">
        <f t="shared" si="10"/>
        <v>0</v>
      </c>
      <c r="BA55" s="59"/>
      <c r="BB55" s="219">
        <f t="shared" si="20"/>
        <v>0</v>
      </c>
      <c r="BC55" s="292">
        <f>IFERROR(VLOOKUP($A55,'Stats  1'!$A$4:$D$62,2,FALSE),0)</f>
        <v>0</v>
      </c>
      <c r="BD55" s="219">
        <f t="shared" si="21"/>
        <v>0</v>
      </c>
      <c r="BE55" s="295">
        <f>IFERROR(VLOOKUP($A55,'Stats  1'!$A$4:$D$62,3,FALSE),0)</f>
        <v>0</v>
      </c>
      <c r="BF55" s="219">
        <f t="shared" si="22"/>
        <v>0</v>
      </c>
      <c r="BG55" s="296">
        <f>IFERROR(VLOOKUP($A55,'Stats  1'!$A$4:$D$62,4,FALSE),0)</f>
        <v>0</v>
      </c>
      <c r="BH55" s="59"/>
      <c r="BI55" s="33">
        <f t="shared" si="11"/>
        <v>0</v>
      </c>
      <c r="BJ55" s="54">
        <f t="shared" si="12"/>
        <v>0</v>
      </c>
      <c r="BK55" s="55">
        <f t="shared" si="13"/>
        <v>0</v>
      </c>
      <c r="BL55" s="49">
        <f t="shared" si="14"/>
        <v>0</v>
      </c>
      <c r="BM55" s="46">
        <f t="shared" si="300"/>
        <v>0</v>
      </c>
      <c r="BN55" s="59"/>
      <c r="BO55" s="59"/>
      <c r="BP55" s="59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DD55" s="109"/>
      <c r="DE55" s="102"/>
      <c r="DF55" s="102"/>
      <c r="DG55" s="102"/>
      <c r="DH55" s="102"/>
      <c r="DI55" s="102"/>
      <c r="DJ55" s="102"/>
      <c r="DK55" s="102"/>
      <c r="DL55" s="102"/>
      <c r="DM55" s="102"/>
      <c r="DN55" s="102"/>
      <c r="DO55" s="102"/>
      <c r="DP55" s="102"/>
      <c r="DQ55" s="102"/>
      <c r="DR55" s="102"/>
      <c r="DS55" s="102"/>
      <c r="DT55" s="102"/>
      <c r="DU55" s="102"/>
      <c r="DV55" s="102"/>
      <c r="DW55" s="102"/>
      <c r="DX55" s="102"/>
      <c r="DY55" s="102"/>
      <c r="DZ55" s="102"/>
      <c r="EA55" s="102"/>
    </row>
    <row r="56" spans="1:131" ht="17" x14ac:dyDescent="0.15">
      <c r="A56" s="57"/>
      <c r="B56" s="58"/>
      <c r="C56" s="47"/>
      <c r="D56" s="47"/>
      <c r="E56" s="47"/>
      <c r="F56" s="47"/>
      <c r="G56" s="48"/>
      <c r="H56" s="47"/>
      <c r="I56" s="47"/>
      <c r="J56" s="47"/>
      <c r="K56" s="47"/>
      <c r="L56" s="48"/>
      <c r="M56" s="47"/>
      <c r="N56" s="47"/>
      <c r="O56" s="47"/>
      <c r="P56" s="47"/>
      <c r="Q56" s="48"/>
      <c r="R56" s="47"/>
      <c r="S56" s="47"/>
      <c r="T56" s="47"/>
      <c r="U56" s="47"/>
      <c r="V56" s="48"/>
      <c r="W56" s="47"/>
      <c r="X56" s="47"/>
      <c r="Y56" s="47"/>
      <c r="Z56" s="47"/>
      <c r="AA56" s="48"/>
      <c r="AB56" s="47"/>
      <c r="AC56" s="47"/>
      <c r="AD56" s="47"/>
      <c r="AE56" s="47"/>
      <c r="AF56" s="48"/>
      <c r="AG56" s="47"/>
      <c r="AH56" s="47"/>
      <c r="AI56" s="47"/>
      <c r="AJ56" s="47"/>
      <c r="AK56" s="48"/>
      <c r="AL56" s="32"/>
      <c r="AM56" s="33">
        <f t="shared" si="301"/>
        <v>0</v>
      </c>
      <c r="AN56" s="34">
        <f t="shared" si="301"/>
        <v>0</v>
      </c>
      <c r="AO56" s="35">
        <f t="shared" si="299"/>
        <v>0</v>
      </c>
      <c r="AP56" s="35">
        <f t="shared" si="299"/>
        <v>0</v>
      </c>
      <c r="AQ56" s="34">
        <f t="shared" si="93"/>
        <v>0</v>
      </c>
      <c r="AR56" s="217">
        <f t="shared" si="3"/>
        <v>0</v>
      </c>
      <c r="AS56" s="32"/>
      <c r="AT56" s="50">
        <f t="shared" si="94"/>
        <v>0</v>
      </c>
      <c r="AU56" s="51">
        <f t="shared" si="33"/>
        <v>0</v>
      </c>
      <c r="AV56" s="52">
        <f t="shared" si="34"/>
        <v>0</v>
      </c>
      <c r="AW56" s="53">
        <f t="shared" si="72"/>
        <v>0</v>
      </c>
      <c r="AX56" s="51">
        <f t="shared" si="73"/>
        <v>0</v>
      </c>
      <c r="AY56" s="40">
        <f t="shared" si="35"/>
        <v>0</v>
      </c>
      <c r="AZ56" s="41">
        <f t="shared" si="10"/>
        <v>0</v>
      </c>
      <c r="BA56" s="59"/>
      <c r="BB56" s="219">
        <f t="shared" si="20"/>
        <v>0</v>
      </c>
      <c r="BC56" s="292">
        <f>IFERROR(VLOOKUP($A56,'Stats  1'!$A$4:$D$62,2,FALSE),0)</f>
        <v>0</v>
      </c>
      <c r="BD56" s="219">
        <f t="shared" si="21"/>
        <v>0</v>
      </c>
      <c r="BE56" s="295">
        <f>IFERROR(VLOOKUP($A56,'Stats  1'!$A$4:$D$62,3,FALSE),0)</f>
        <v>0</v>
      </c>
      <c r="BF56" s="219">
        <f t="shared" si="22"/>
        <v>0</v>
      </c>
      <c r="BG56" s="296">
        <f>IFERROR(VLOOKUP($A56,'Stats  1'!$A$4:$D$62,4,FALSE),0)</f>
        <v>0</v>
      </c>
      <c r="BH56" s="59"/>
      <c r="BI56" s="33">
        <f t="shared" si="11"/>
        <v>0</v>
      </c>
      <c r="BJ56" s="54">
        <f t="shared" si="12"/>
        <v>0</v>
      </c>
      <c r="BK56" s="55">
        <f t="shared" si="13"/>
        <v>0</v>
      </c>
      <c r="BL56" s="49">
        <f t="shared" si="14"/>
        <v>0</v>
      </c>
      <c r="BM56" s="46">
        <f t="shared" si="300"/>
        <v>0</v>
      </c>
      <c r="BN56" s="59"/>
      <c r="BO56" s="59"/>
      <c r="BP56" s="59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DD56" s="117"/>
      <c r="DE56" s="104"/>
      <c r="DF56" s="104"/>
      <c r="DG56" s="118" t="s">
        <v>35</v>
      </c>
      <c r="DH56" s="104"/>
      <c r="DI56" s="104"/>
      <c r="DJ56" s="104"/>
      <c r="DK56" s="104"/>
      <c r="DL56" s="104"/>
      <c r="DM56" s="104"/>
      <c r="DN56" s="104"/>
      <c r="DO56" s="104"/>
      <c r="DP56" s="104"/>
      <c r="DQ56" s="104"/>
      <c r="DR56" s="104"/>
      <c r="DS56" s="104"/>
      <c r="DT56" s="104"/>
      <c r="DU56" s="104"/>
      <c r="DV56" s="104"/>
      <c r="DW56" s="104"/>
      <c r="DX56" s="104"/>
      <c r="DY56" s="104"/>
      <c r="DZ56" s="104"/>
      <c r="EA56" s="104"/>
    </row>
    <row r="57" spans="1:131" ht="17" x14ac:dyDescent="0.15">
      <c r="A57" s="57"/>
      <c r="B57" s="58"/>
      <c r="C57" s="47"/>
      <c r="D57" s="47"/>
      <c r="E57" s="47"/>
      <c r="F57" s="47"/>
      <c r="G57" s="48"/>
      <c r="H57" s="47"/>
      <c r="I57" s="47"/>
      <c r="J57" s="47"/>
      <c r="K57" s="47"/>
      <c r="L57" s="48"/>
      <c r="M57" s="47"/>
      <c r="N57" s="47"/>
      <c r="O57" s="47"/>
      <c r="P57" s="47"/>
      <c r="Q57" s="48"/>
      <c r="R57" s="47"/>
      <c r="S57" s="47"/>
      <c r="T57" s="47"/>
      <c r="U57" s="47"/>
      <c r="V57" s="48"/>
      <c r="W57" s="47"/>
      <c r="X57" s="47"/>
      <c r="Y57" s="47"/>
      <c r="Z57" s="47"/>
      <c r="AA57" s="48"/>
      <c r="AB57" s="47"/>
      <c r="AC57" s="47"/>
      <c r="AD57" s="47"/>
      <c r="AE57" s="47"/>
      <c r="AF57" s="48"/>
      <c r="AG57" s="47"/>
      <c r="AH57" s="47"/>
      <c r="AI57" s="47"/>
      <c r="AJ57" s="47"/>
      <c r="AK57" s="48"/>
      <c r="AL57" s="32"/>
      <c r="AM57" s="33">
        <f t="shared" si="301"/>
        <v>0</v>
      </c>
      <c r="AN57" s="34">
        <f t="shared" si="301"/>
        <v>0</v>
      </c>
      <c r="AO57" s="35">
        <f t="shared" si="299"/>
        <v>0</v>
      </c>
      <c r="AP57" s="35">
        <f t="shared" si="299"/>
        <v>0</v>
      </c>
      <c r="AQ57" s="34">
        <f t="shared" si="93"/>
        <v>0</v>
      </c>
      <c r="AR57" s="217">
        <f t="shared" si="3"/>
        <v>0</v>
      </c>
      <c r="AS57" s="32"/>
      <c r="AT57" s="50">
        <f t="shared" si="94"/>
        <v>0</v>
      </c>
      <c r="AU57" s="51">
        <f t="shared" si="33"/>
        <v>0</v>
      </c>
      <c r="AV57" s="52">
        <f t="shared" si="34"/>
        <v>0</v>
      </c>
      <c r="AW57" s="53">
        <f t="shared" si="72"/>
        <v>0</v>
      </c>
      <c r="AX57" s="51">
        <f t="shared" si="73"/>
        <v>0</v>
      </c>
      <c r="AY57" s="40">
        <f t="shared" si="35"/>
        <v>0</v>
      </c>
      <c r="AZ57" s="41">
        <f t="shared" si="10"/>
        <v>0</v>
      </c>
      <c r="BA57" s="59"/>
      <c r="BB57" s="219">
        <f t="shared" si="20"/>
        <v>0</v>
      </c>
      <c r="BC57" s="292">
        <f>IFERROR(VLOOKUP($A57,'Stats  1'!$A$4:$D$62,2,FALSE),0)</f>
        <v>0</v>
      </c>
      <c r="BD57" s="219">
        <f t="shared" si="21"/>
        <v>0</v>
      </c>
      <c r="BE57" s="295">
        <f>IFERROR(VLOOKUP($A57,'Stats  1'!$A$4:$D$62,3,FALSE),0)</f>
        <v>0</v>
      </c>
      <c r="BF57" s="219">
        <f t="shared" si="22"/>
        <v>0</v>
      </c>
      <c r="BG57" s="296">
        <f>IFERROR(VLOOKUP($A57,'Stats  1'!$A$4:$D$62,4,FALSE),0)</f>
        <v>0</v>
      </c>
      <c r="BH57" s="59"/>
      <c r="BI57" s="33">
        <f t="shared" si="11"/>
        <v>0</v>
      </c>
      <c r="BJ57" s="54">
        <f t="shared" si="12"/>
        <v>0</v>
      </c>
      <c r="BK57" s="55">
        <f t="shared" si="13"/>
        <v>0</v>
      </c>
      <c r="BL57" s="49">
        <f t="shared" si="14"/>
        <v>0</v>
      </c>
      <c r="BM57" s="46">
        <f t="shared" si="300"/>
        <v>0</v>
      </c>
      <c r="BN57" s="59"/>
      <c r="BO57" s="59"/>
      <c r="BP57" s="59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DD57" s="117"/>
      <c r="DE57" s="104"/>
      <c r="DF57" s="104"/>
      <c r="DG57" s="104"/>
      <c r="DH57" s="104"/>
      <c r="DI57" s="104"/>
      <c r="DJ57" s="104"/>
      <c r="DK57" s="104"/>
      <c r="DL57" s="104"/>
      <c r="DM57" s="104"/>
      <c r="DN57" s="104"/>
      <c r="DO57" s="104"/>
      <c r="DP57" s="104"/>
      <c r="DQ57" s="104"/>
      <c r="DR57" s="104"/>
      <c r="DS57" s="104"/>
      <c r="DT57" s="104"/>
      <c r="DU57" s="104"/>
      <c r="DV57" s="104"/>
      <c r="DW57" s="104"/>
      <c r="DX57" s="104"/>
      <c r="DY57" s="104"/>
      <c r="DZ57" s="104"/>
      <c r="EA57" s="104"/>
    </row>
    <row r="58" spans="1:131" ht="17" x14ac:dyDescent="0.15">
      <c r="A58" s="57"/>
      <c r="B58" s="58"/>
      <c r="C58" s="47"/>
      <c r="D58" s="47"/>
      <c r="E58" s="47"/>
      <c r="F58" s="47"/>
      <c r="G58" s="48"/>
      <c r="H58" s="47"/>
      <c r="I58" s="47"/>
      <c r="J58" s="47"/>
      <c r="K58" s="47"/>
      <c r="L58" s="48"/>
      <c r="M58" s="47"/>
      <c r="N58" s="47"/>
      <c r="O58" s="47"/>
      <c r="P58" s="47"/>
      <c r="Q58" s="48"/>
      <c r="R58" s="47"/>
      <c r="S58" s="47"/>
      <c r="T58" s="47"/>
      <c r="U58" s="47"/>
      <c r="V58" s="48"/>
      <c r="W58" s="47"/>
      <c r="X58" s="47"/>
      <c r="Y58" s="47"/>
      <c r="Z58" s="47"/>
      <c r="AA58" s="48"/>
      <c r="AB58" s="47"/>
      <c r="AC58" s="47"/>
      <c r="AD58" s="47"/>
      <c r="AE58" s="47"/>
      <c r="AF58" s="48"/>
      <c r="AG58" s="47"/>
      <c r="AH58" s="47"/>
      <c r="AI58" s="47"/>
      <c r="AJ58" s="47"/>
      <c r="AK58" s="48"/>
      <c r="AL58" s="32"/>
      <c r="AM58" s="33">
        <f t="shared" si="301"/>
        <v>0</v>
      </c>
      <c r="AN58" s="34">
        <f t="shared" si="301"/>
        <v>0</v>
      </c>
      <c r="AO58" s="35">
        <f t="shared" si="299"/>
        <v>0</v>
      </c>
      <c r="AP58" s="35">
        <f t="shared" si="299"/>
        <v>0</v>
      </c>
      <c r="AQ58" s="34">
        <f t="shared" si="93"/>
        <v>0</v>
      </c>
      <c r="AR58" s="217">
        <f t="shared" si="3"/>
        <v>0</v>
      </c>
      <c r="AS58" s="32"/>
      <c r="AT58" s="50">
        <f t="shared" si="94"/>
        <v>0</v>
      </c>
      <c r="AU58" s="51">
        <f t="shared" si="33"/>
        <v>0</v>
      </c>
      <c r="AV58" s="52">
        <f t="shared" si="34"/>
        <v>0</v>
      </c>
      <c r="AW58" s="53">
        <f t="shared" si="72"/>
        <v>0</v>
      </c>
      <c r="AX58" s="51">
        <f t="shared" si="73"/>
        <v>0</v>
      </c>
      <c r="AY58" s="40">
        <f t="shared" si="35"/>
        <v>0</v>
      </c>
      <c r="AZ58" s="41">
        <f t="shared" si="10"/>
        <v>0</v>
      </c>
      <c r="BA58" s="59"/>
      <c r="BB58" s="219">
        <f t="shared" si="20"/>
        <v>0</v>
      </c>
      <c r="BC58" s="292">
        <f>IFERROR(VLOOKUP($A58,'Stats  1'!$A$4:$D$62,2,FALSE),0)</f>
        <v>0</v>
      </c>
      <c r="BD58" s="219">
        <f t="shared" si="21"/>
        <v>0</v>
      </c>
      <c r="BE58" s="295">
        <f>IFERROR(VLOOKUP($A58,'Stats  1'!$A$4:$D$62,3,FALSE),0)</f>
        <v>0</v>
      </c>
      <c r="BF58" s="219">
        <f t="shared" si="22"/>
        <v>0</v>
      </c>
      <c r="BG58" s="296">
        <f>IFERROR(VLOOKUP($A58,'Stats  1'!$A$4:$D$62,4,FALSE),0)</f>
        <v>0</v>
      </c>
      <c r="BH58" s="59"/>
      <c r="BI58" s="33">
        <f t="shared" si="11"/>
        <v>0</v>
      </c>
      <c r="BJ58" s="54">
        <f t="shared" si="12"/>
        <v>0</v>
      </c>
      <c r="BK58" s="55">
        <f t="shared" si="13"/>
        <v>0</v>
      </c>
      <c r="BL58" s="49">
        <f t="shared" si="14"/>
        <v>0</v>
      </c>
      <c r="BM58" s="46">
        <f t="shared" si="300"/>
        <v>0</v>
      </c>
      <c r="BN58" s="59"/>
      <c r="BO58" s="59"/>
      <c r="BP58" s="59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DD58" s="117"/>
      <c r="DE58" s="104"/>
      <c r="DF58" s="104"/>
      <c r="DG58" s="104"/>
      <c r="DH58" s="104"/>
      <c r="DI58" s="104"/>
      <c r="DJ58" s="104"/>
      <c r="DK58" s="104"/>
      <c r="DL58" s="104"/>
      <c r="DM58" s="104"/>
      <c r="DN58" s="104"/>
      <c r="DO58" s="104"/>
      <c r="DP58" s="104"/>
      <c r="DQ58" s="104"/>
      <c r="DR58" s="104"/>
      <c r="DS58" s="104"/>
      <c r="DT58" s="104"/>
      <c r="DU58" s="104"/>
      <c r="DV58" s="104"/>
      <c r="DW58" s="104"/>
      <c r="DX58" s="104"/>
      <c r="DY58" s="104"/>
      <c r="DZ58" s="104"/>
      <c r="EA58" s="104"/>
    </row>
    <row r="59" spans="1:131" ht="17" x14ac:dyDescent="0.15">
      <c r="A59" s="57"/>
      <c r="B59" s="58"/>
      <c r="C59" s="47"/>
      <c r="D59" s="47"/>
      <c r="E59" s="47"/>
      <c r="F59" s="47"/>
      <c r="G59" s="48"/>
      <c r="H59" s="47"/>
      <c r="I59" s="47"/>
      <c r="J59" s="47"/>
      <c r="K59" s="47"/>
      <c r="L59" s="48"/>
      <c r="M59" s="47"/>
      <c r="N59" s="47"/>
      <c r="O59" s="47"/>
      <c r="P59" s="47"/>
      <c r="Q59" s="48"/>
      <c r="R59" s="47"/>
      <c r="S59" s="47"/>
      <c r="T59" s="47"/>
      <c r="U59" s="47"/>
      <c r="V59" s="48"/>
      <c r="W59" s="47"/>
      <c r="X59" s="47"/>
      <c r="Y59" s="47"/>
      <c r="Z59" s="47"/>
      <c r="AA59" s="48"/>
      <c r="AB59" s="47"/>
      <c r="AC59" s="47"/>
      <c r="AD59" s="47"/>
      <c r="AE59" s="47"/>
      <c r="AF59" s="48"/>
      <c r="AG59" s="47"/>
      <c r="AH59" s="47"/>
      <c r="AI59" s="47"/>
      <c r="AJ59" s="47"/>
      <c r="AK59" s="48"/>
      <c r="AL59" s="32"/>
      <c r="AM59" s="33">
        <f t="shared" si="301"/>
        <v>0</v>
      </c>
      <c r="AN59" s="34">
        <f t="shared" si="301"/>
        <v>0</v>
      </c>
      <c r="AO59" s="35">
        <f t="shared" si="299"/>
        <v>0</v>
      </c>
      <c r="AP59" s="35">
        <f t="shared" si="299"/>
        <v>0</v>
      </c>
      <c r="AQ59" s="34">
        <f t="shared" si="93"/>
        <v>0</v>
      </c>
      <c r="AR59" s="217">
        <f t="shared" si="3"/>
        <v>0</v>
      </c>
      <c r="AS59" s="32"/>
      <c r="AT59" s="50">
        <f t="shared" si="94"/>
        <v>0</v>
      </c>
      <c r="AU59" s="51">
        <f t="shared" si="33"/>
        <v>0</v>
      </c>
      <c r="AV59" s="52">
        <f t="shared" si="34"/>
        <v>0</v>
      </c>
      <c r="AW59" s="53">
        <f t="shared" si="72"/>
        <v>0</v>
      </c>
      <c r="AX59" s="51">
        <f t="shared" si="73"/>
        <v>0</v>
      </c>
      <c r="AY59" s="40">
        <f t="shared" si="35"/>
        <v>0</v>
      </c>
      <c r="AZ59" s="41">
        <f t="shared" si="10"/>
        <v>0</v>
      </c>
      <c r="BA59" s="59"/>
      <c r="BB59" s="219">
        <f t="shared" si="20"/>
        <v>0</v>
      </c>
      <c r="BC59" s="292">
        <f>IFERROR(VLOOKUP($A59,'Stats  1'!$A$4:$D$62,2,FALSE),0)</f>
        <v>0</v>
      </c>
      <c r="BD59" s="219">
        <f t="shared" si="21"/>
        <v>0</v>
      </c>
      <c r="BE59" s="295">
        <f>IFERROR(VLOOKUP($A59,'Stats  1'!$A$4:$D$62,3,FALSE),0)</f>
        <v>0</v>
      </c>
      <c r="BF59" s="219">
        <f t="shared" si="22"/>
        <v>0</v>
      </c>
      <c r="BG59" s="296">
        <f>IFERROR(VLOOKUP($A59,'Stats  1'!$A$4:$D$62,4,FALSE),0)</f>
        <v>0</v>
      </c>
      <c r="BH59" s="59"/>
      <c r="BI59" s="33">
        <f t="shared" si="11"/>
        <v>0</v>
      </c>
      <c r="BJ59" s="54">
        <f t="shared" si="12"/>
        <v>0</v>
      </c>
      <c r="BK59" s="55">
        <f t="shared" si="13"/>
        <v>0</v>
      </c>
      <c r="BL59" s="49">
        <f t="shared" si="14"/>
        <v>0</v>
      </c>
      <c r="BM59" s="46">
        <f t="shared" si="300"/>
        <v>0</v>
      </c>
      <c r="BN59" s="59"/>
      <c r="BO59" s="59"/>
      <c r="BP59" s="59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DD59" s="117"/>
      <c r="DE59" s="104"/>
      <c r="DF59" s="104"/>
      <c r="DG59" s="104"/>
      <c r="DH59" s="104"/>
      <c r="DI59" s="104"/>
      <c r="DJ59" s="104"/>
      <c r="DK59" s="104"/>
      <c r="DL59" s="104"/>
      <c r="DM59" s="104"/>
      <c r="DN59" s="104"/>
      <c r="DO59" s="104"/>
      <c r="DP59" s="104"/>
      <c r="DQ59" s="104"/>
      <c r="DR59" s="104"/>
      <c r="DS59" s="104"/>
      <c r="DT59" s="104"/>
      <c r="DU59" s="104"/>
      <c r="DV59" s="104"/>
      <c r="DW59" s="104"/>
      <c r="DX59" s="104"/>
      <c r="DY59" s="104"/>
      <c r="DZ59" s="104"/>
      <c r="EA59" s="104"/>
    </row>
    <row r="60" spans="1:131" ht="17" x14ac:dyDescent="0.15">
      <c r="A60" s="57"/>
      <c r="B60" s="58"/>
      <c r="C60" s="47"/>
      <c r="D60" s="47"/>
      <c r="E60" s="47"/>
      <c r="F60" s="47"/>
      <c r="G60" s="48"/>
      <c r="H60" s="47"/>
      <c r="I60" s="47"/>
      <c r="J60" s="47"/>
      <c r="K60" s="47"/>
      <c r="L60" s="48"/>
      <c r="M60" s="47"/>
      <c r="N60" s="47"/>
      <c r="O60" s="47"/>
      <c r="P60" s="47"/>
      <c r="Q60" s="48"/>
      <c r="R60" s="47"/>
      <c r="S60" s="47"/>
      <c r="T60" s="47"/>
      <c r="U60" s="47"/>
      <c r="V60" s="48"/>
      <c r="W60" s="47"/>
      <c r="X60" s="47"/>
      <c r="Y60" s="47"/>
      <c r="Z60" s="47"/>
      <c r="AA60" s="48"/>
      <c r="AB60" s="47"/>
      <c r="AC60" s="47"/>
      <c r="AD60" s="47"/>
      <c r="AE60" s="47"/>
      <c r="AF60" s="48"/>
      <c r="AG60" s="47"/>
      <c r="AH60" s="47"/>
      <c r="AI60" s="47"/>
      <c r="AJ60" s="47"/>
      <c r="AK60" s="48"/>
      <c r="AL60" s="32"/>
      <c r="AM60" s="33">
        <f t="shared" si="301"/>
        <v>0</v>
      </c>
      <c r="AN60" s="34">
        <f t="shared" si="301"/>
        <v>0</v>
      </c>
      <c r="AO60" s="35">
        <f t="shared" si="299"/>
        <v>0</v>
      </c>
      <c r="AP60" s="35">
        <f t="shared" si="299"/>
        <v>0</v>
      </c>
      <c r="AQ60" s="34">
        <f t="shared" si="93"/>
        <v>0</v>
      </c>
      <c r="AR60" s="217">
        <f t="shared" si="3"/>
        <v>0</v>
      </c>
      <c r="AS60" s="32"/>
      <c r="AT60" s="50">
        <f t="shared" si="94"/>
        <v>0</v>
      </c>
      <c r="AU60" s="51">
        <f t="shared" si="33"/>
        <v>0</v>
      </c>
      <c r="AV60" s="52">
        <f t="shared" si="34"/>
        <v>0</v>
      </c>
      <c r="AW60" s="53">
        <f t="shared" si="72"/>
        <v>0</v>
      </c>
      <c r="AX60" s="51">
        <f t="shared" si="73"/>
        <v>0</v>
      </c>
      <c r="AY60" s="40">
        <f t="shared" si="35"/>
        <v>0</v>
      </c>
      <c r="AZ60" s="41">
        <f t="shared" si="10"/>
        <v>0</v>
      </c>
      <c r="BA60" s="59"/>
      <c r="BB60" s="219">
        <f t="shared" si="20"/>
        <v>0</v>
      </c>
      <c r="BC60" s="292">
        <f>IFERROR(VLOOKUP($A60,'Stats  1'!$A$4:$D$62,2,FALSE),0)</f>
        <v>0</v>
      </c>
      <c r="BD60" s="219">
        <f t="shared" si="21"/>
        <v>0</v>
      </c>
      <c r="BE60" s="295">
        <f>IFERROR(VLOOKUP($A60,'Stats  1'!$A$4:$D$62,3,FALSE),0)</f>
        <v>0</v>
      </c>
      <c r="BF60" s="219">
        <f t="shared" si="22"/>
        <v>0</v>
      </c>
      <c r="BG60" s="296">
        <f>IFERROR(VLOOKUP($A60,'Stats  1'!$A$4:$D$62,4,FALSE),0)</f>
        <v>0</v>
      </c>
      <c r="BH60" s="59"/>
      <c r="BI60" s="33">
        <f t="shared" si="11"/>
        <v>0</v>
      </c>
      <c r="BJ60" s="54">
        <f t="shared" si="12"/>
        <v>0</v>
      </c>
      <c r="BK60" s="55">
        <f t="shared" si="13"/>
        <v>0</v>
      </c>
      <c r="BL60" s="49">
        <f t="shared" si="14"/>
        <v>0</v>
      </c>
      <c r="BM60" s="46">
        <f t="shared" si="300"/>
        <v>0</v>
      </c>
      <c r="BN60" s="59"/>
      <c r="BO60" s="59"/>
      <c r="BP60" s="59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DD60" s="117"/>
      <c r="DE60" s="104"/>
      <c r="DF60" s="104"/>
      <c r="DG60" s="104"/>
      <c r="DH60" s="104"/>
      <c r="DI60" s="104"/>
      <c r="DJ60" s="104"/>
      <c r="DK60" s="104"/>
      <c r="DL60" s="104"/>
      <c r="DM60" s="104"/>
      <c r="DN60" s="104"/>
      <c r="DO60" s="104"/>
      <c r="DP60" s="104"/>
      <c r="DQ60" s="104"/>
      <c r="DR60" s="104"/>
      <c r="DS60" s="104"/>
      <c r="DT60" s="104"/>
      <c r="DU60" s="104"/>
      <c r="DV60" s="104"/>
      <c r="DW60" s="104"/>
      <c r="DX60" s="104"/>
      <c r="DY60" s="104"/>
      <c r="DZ60" s="104"/>
      <c r="EA60" s="104"/>
    </row>
    <row r="61" spans="1:131" ht="17" x14ac:dyDescent="0.15">
      <c r="A61" s="57"/>
      <c r="B61" s="58"/>
      <c r="C61" s="47"/>
      <c r="D61" s="47"/>
      <c r="E61" s="47"/>
      <c r="F61" s="47"/>
      <c r="G61" s="48"/>
      <c r="H61" s="47"/>
      <c r="I61" s="47"/>
      <c r="J61" s="47"/>
      <c r="K61" s="47"/>
      <c r="L61" s="48"/>
      <c r="M61" s="47"/>
      <c r="N61" s="47"/>
      <c r="O61" s="47"/>
      <c r="P61" s="47"/>
      <c r="Q61" s="48"/>
      <c r="R61" s="47"/>
      <c r="S61" s="47"/>
      <c r="T61" s="47"/>
      <c r="U61" s="47"/>
      <c r="V61" s="48"/>
      <c r="W61" s="47"/>
      <c r="X61" s="47"/>
      <c r="Y61" s="47"/>
      <c r="Z61" s="47"/>
      <c r="AA61" s="48"/>
      <c r="AB61" s="47"/>
      <c r="AC61" s="47"/>
      <c r="AD61" s="47"/>
      <c r="AE61" s="47"/>
      <c r="AF61" s="48"/>
      <c r="AG61" s="47"/>
      <c r="AH61" s="47"/>
      <c r="AI61" s="47"/>
      <c r="AJ61" s="47"/>
      <c r="AK61" s="48"/>
      <c r="AL61" s="32"/>
      <c r="AM61" s="33">
        <f t="shared" si="301"/>
        <v>0</v>
      </c>
      <c r="AN61" s="34">
        <f t="shared" si="301"/>
        <v>0</v>
      </c>
      <c r="AO61" s="35">
        <f t="shared" si="299"/>
        <v>0</v>
      </c>
      <c r="AP61" s="35">
        <f t="shared" si="299"/>
        <v>0</v>
      </c>
      <c r="AQ61" s="34">
        <f t="shared" si="93"/>
        <v>0</v>
      </c>
      <c r="AR61" s="217">
        <f t="shared" si="3"/>
        <v>0</v>
      </c>
      <c r="AS61" s="32"/>
      <c r="AT61" s="50">
        <f t="shared" si="94"/>
        <v>0</v>
      </c>
      <c r="AU61" s="51">
        <f t="shared" si="33"/>
        <v>0</v>
      </c>
      <c r="AV61" s="52">
        <f t="shared" si="34"/>
        <v>0</v>
      </c>
      <c r="AW61" s="53">
        <f t="shared" si="72"/>
        <v>0</v>
      </c>
      <c r="AX61" s="51">
        <f t="shared" si="73"/>
        <v>0</v>
      </c>
      <c r="AY61" s="40">
        <f t="shared" si="35"/>
        <v>0</v>
      </c>
      <c r="AZ61" s="41">
        <f t="shared" si="10"/>
        <v>0</v>
      </c>
      <c r="BA61" s="59"/>
      <c r="BB61" s="219">
        <f t="shared" si="20"/>
        <v>0</v>
      </c>
      <c r="BC61" s="292">
        <f>IFERROR(VLOOKUP($A61,'Stats  1'!$A$4:$D$62,2,FALSE),0)</f>
        <v>0</v>
      </c>
      <c r="BD61" s="219">
        <f t="shared" si="21"/>
        <v>0</v>
      </c>
      <c r="BE61" s="295">
        <f>IFERROR(VLOOKUP($A61,'Stats  1'!$A$4:$D$62,3,FALSE),0)</f>
        <v>0</v>
      </c>
      <c r="BF61" s="219">
        <f t="shared" si="22"/>
        <v>0</v>
      </c>
      <c r="BG61" s="296">
        <f>IFERROR(VLOOKUP($A61,'Stats  1'!$A$4:$D$62,4,FALSE),0)</f>
        <v>0</v>
      </c>
      <c r="BH61" s="59"/>
      <c r="BI61" s="33">
        <f t="shared" si="11"/>
        <v>0</v>
      </c>
      <c r="BJ61" s="54">
        <f t="shared" si="12"/>
        <v>0</v>
      </c>
      <c r="BK61" s="55">
        <f t="shared" si="13"/>
        <v>0</v>
      </c>
      <c r="BL61" s="49">
        <f t="shared" si="14"/>
        <v>0</v>
      </c>
      <c r="BM61" s="46">
        <f t="shared" si="300"/>
        <v>0</v>
      </c>
      <c r="BN61" s="59"/>
      <c r="BO61" s="59"/>
      <c r="BP61" s="59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DD61" s="117"/>
      <c r="DE61" s="104"/>
      <c r="DF61" s="104"/>
      <c r="DG61" s="104"/>
      <c r="DH61" s="104"/>
      <c r="DI61" s="104"/>
      <c r="DJ61" s="104"/>
      <c r="DK61" s="104"/>
      <c r="DL61" s="104"/>
      <c r="DM61" s="104"/>
      <c r="DN61" s="104"/>
      <c r="DO61" s="104"/>
      <c r="DP61" s="104"/>
      <c r="DQ61" s="104"/>
      <c r="DR61" s="104"/>
      <c r="DS61" s="104"/>
      <c r="DT61" s="104"/>
      <c r="DU61" s="104"/>
      <c r="DV61" s="104"/>
      <c r="DW61" s="104"/>
      <c r="DX61" s="104"/>
      <c r="DY61" s="104"/>
      <c r="DZ61" s="104"/>
      <c r="EA61" s="104"/>
    </row>
    <row r="62" spans="1:131" ht="17" x14ac:dyDescent="0.15">
      <c r="A62" s="57"/>
      <c r="B62" s="58"/>
      <c r="C62" s="47"/>
      <c r="D62" s="47"/>
      <c r="E62" s="47"/>
      <c r="F62" s="47"/>
      <c r="G62" s="48"/>
      <c r="H62" s="47"/>
      <c r="I62" s="47"/>
      <c r="J62" s="47"/>
      <c r="K62" s="47"/>
      <c r="L62" s="48"/>
      <c r="M62" s="47"/>
      <c r="N62" s="47"/>
      <c r="O62" s="47"/>
      <c r="P62" s="47"/>
      <c r="Q62" s="48"/>
      <c r="R62" s="47"/>
      <c r="S62" s="47"/>
      <c r="T62" s="47"/>
      <c r="U62" s="47"/>
      <c r="V62" s="48"/>
      <c r="W62" s="47"/>
      <c r="X62" s="47"/>
      <c r="Y62" s="47"/>
      <c r="Z62" s="47"/>
      <c r="AA62" s="48"/>
      <c r="AB62" s="47"/>
      <c r="AC62" s="47"/>
      <c r="AD62" s="47"/>
      <c r="AE62" s="47"/>
      <c r="AF62" s="48"/>
      <c r="AG62" s="47"/>
      <c r="AH62" s="47"/>
      <c r="AI62" s="47"/>
      <c r="AJ62" s="47"/>
      <c r="AK62" s="48"/>
      <c r="AL62" s="32"/>
      <c r="AM62" s="33">
        <f t="shared" si="301"/>
        <v>0</v>
      </c>
      <c r="AN62" s="34">
        <f t="shared" si="301"/>
        <v>0</v>
      </c>
      <c r="AO62" s="35">
        <f t="shared" si="299"/>
        <v>0</v>
      </c>
      <c r="AP62" s="35">
        <f t="shared" si="299"/>
        <v>0</v>
      </c>
      <c r="AQ62" s="34">
        <f t="shared" si="93"/>
        <v>0</v>
      </c>
      <c r="AR62" s="217">
        <f t="shared" si="3"/>
        <v>0</v>
      </c>
      <c r="AS62" s="32"/>
      <c r="AT62" s="50">
        <f t="shared" si="94"/>
        <v>0</v>
      </c>
      <c r="AU62" s="51">
        <f t="shared" si="33"/>
        <v>0</v>
      </c>
      <c r="AV62" s="52">
        <f t="shared" si="34"/>
        <v>0</v>
      </c>
      <c r="AW62" s="53">
        <f t="shared" si="72"/>
        <v>0</v>
      </c>
      <c r="AX62" s="51">
        <f t="shared" si="73"/>
        <v>0</v>
      </c>
      <c r="AY62" s="40">
        <f t="shared" si="35"/>
        <v>0</v>
      </c>
      <c r="AZ62" s="41">
        <f t="shared" si="10"/>
        <v>0</v>
      </c>
      <c r="BA62" s="59"/>
      <c r="BB62" s="219">
        <f t="shared" si="20"/>
        <v>0</v>
      </c>
      <c r="BC62" s="292">
        <f>IFERROR(VLOOKUP($A62,'Stats  1'!$A$4:$D$62,2,FALSE),0)</f>
        <v>0</v>
      </c>
      <c r="BD62" s="219">
        <f t="shared" si="21"/>
        <v>0</v>
      </c>
      <c r="BE62" s="295">
        <f>IFERROR(VLOOKUP($A62,'Stats  1'!$A$4:$D$62,3,FALSE),0)</f>
        <v>0</v>
      </c>
      <c r="BF62" s="219">
        <f t="shared" si="22"/>
        <v>0</v>
      </c>
      <c r="BG62" s="296">
        <f>IFERROR(VLOOKUP($A62,'Stats  1'!$A$4:$D$62,4,FALSE),0)</f>
        <v>0</v>
      </c>
      <c r="BH62" s="59"/>
      <c r="BI62" s="33">
        <f t="shared" si="11"/>
        <v>0</v>
      </c>
      <c r="BJ62" s="54">
        <f t="shared" si="12"/>
        <v>0</v>
      </c>
      <c r="BK62" s="55">
        <f t="shared" si="13"/>
        <v>0</v>
      </c>
      <c r="BL62" s="49">
        <f t="shared" si="14"/>
        <v>0</v>
      </c>
      <c r="BM62" s="46">
        <f t="shared" si="300"/>
        <v>0</v>
      </c>
      <c r="BN62" s="59"/>
      <c r="BO62" s="59"/>
      <c r="BP62" s="59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DD62" s="117"/>
      <c r="DE62" s="104"/>
      <c r="DF62" s="104"/>
      <c r="DG62" s="104"/>
      <c r="DH62" s="104"/>
      <c r="DI62" s="104"/>
      <c r="DJ62" s="104"/>
      <c r="DK62" s="104"/>
      <c r="DL62" s="104"/>
      <c r="DM62" s="104"/>
      <c r="DN62" s="104"/>
      <c r="DO62" s="104"/>
      <c r="DP62" s="104"/>
      <c r="DQ62" s="104"/>
      <c r="DR62" s="104"/>
      <c r="DS62" s="104"/>
      <c r="DT62" s="104"/>
      <c r="DU62" s="104"/>
      <c r="DV62" s="104"/>
      <c r="DW62" s="104"/>
      <c r="DX62" s="104"/>
      <c r="DY62" s="104"/>
      <c r="DZ62" s="104"/>
      <c r="EA62" s="104"/>
    </row>
    <row r="63" spans="1:131" ht="17" x14ac:dyDescent="0.15">
      <c r="A63" s="57"/>
      <c r="B63" s="58"/>
      <c r="C63" s="47"/>
      <c r="D63" s="47"/>
      <c r="E63" s="47"/>
      <c r="F63" s="47"/>
      <c r="G63" s="48"/>
      <c r="H63" s="47"/>
      <c r="I63" s="47"/>
      <c r="J63" s="47"/>
      <c r="K63" s="47"/>
      <c r="L63" s="48"/>
      <c r="M63" s="47"/>
      <c r="N63" s="47"/>
      <c r="O63" s="47"/>
      <c r="P63" s="47"/>
      <c r="Q63" s="48"/>
      <c r="R63" s="47"/>
      <c r="S63" s="47"/>
      <c r="T63" s="47"/>
      <c r="U63" s="47"/>
      <c r="V63" s="48"/>
      <c r="W63" s="47"/>
      <c r="X63" s="47"/>
      <c r="Y63" s="47"/>
      <c r="Z63" s="47"/>
      <c r="AA63" s="48"/>
      <c r="AB63" s="47"/>
      <c r="AC63" s="47"/>
      <c r="AD63" s="47"/>
      <c r="AE63" s="47"/>
      <c r="AF63" s="48"/>
      <c r="AG63" s="47"/>
      <c r="AH63" s="47"/>
      <c r="AI63" s="47"/>
      <c r="AJ63" s="47"/>
      <c r="AK63" s="48"/>
      <c r="AL63" s="32"/>
      <c r="AM63" s="33">
        <f t="shared" si="301"/>
        <v>0</v>
      </c>
      <c r="AN63" s="34">
        <f t="shared" si="301"/>
        <v>0</v>
      </c>
      <c r="AO63" s="35">
        <f t="shared" si="299"/>
        <v>0</v>
      </c>
      <c r="AP63" s="35">
        <f t="shared" si="299"/>
        <v>0</v>
      </c>
      <c r="AQ63" s="34">
        <f t="shared" si="93"/>
        <v>0</v>
      </c>
      <c r="AR63" s="217">
        <f t="shared" si="3"/>
        <v>0</v>
      </c>
      <c r="AS63" s="32"/>
      <c r="AT63" s="50">
        <f t="shared" si="94"/>
        <v>0</v>
      </c>
      <c r="AU63" s="51">
        <f t="shared" si="33"/>
        <v>0</v>
      </c>
      <c r="AV63" s="52">
        <f t="shared" si="34"/>
        <v>0</v>
      </c>
      <c r="AW63" s="53">
        <f t="shared" si="72"/>
        <v>0</v>
      </c>
      <c r="AX63" s="51">
        <f t="shared" si="73"/>
        <v>0</v>
      </c>
      <c r="AY63" s="40">
        <f t="shared" si="35"/>
        <v>0</v>
      </c>
      <c r="AZ63" s="41">
        <f t="shared" si="10"/>
        <v>0</v>
      </c>
      <c r="BA63" s="59"/>
      <c r="BB63" s="219">
        <f t="shared" si="20"/>
        <v>0</v>
      </c>
      <c r="BC63" s="292">
        <f>IFERROR(VLOOKUP($A63,'Stats  1'!$A$4:$D$62,2,FALSE),0)</f>
        <v>0</v>
      </c>
      <c r="BD63" s="219">
        <f t="shared" si="21"/>
        <v>0</v>
      </c>
      <c r="BE63" s="295">
        <f>IFERROR(VLOOKUP($A63,'Stats  1'!$A$4:$D$62,3,FALSE),0)</f>
        <v>0</v>
      </c>
      <c r="BF63" s="219">
        <f t="shared" si="22"/>
        <v>0</v>
      </c>
      <c r="BG63" s="296">
        <f>IFERROR(VLOOKUP($A63,'Stats  1'!$A$4:$D$62,4,FALSE),0)</f>
        <v>0</v>
      </c>
      <c r="BH63" s="59"/>
      <c r="BI63" s="33">
        <f t="shared" si="11"/>
        <v>0</v>
      </c>
      <c r="BJ63" s="54">
        <f t="shared" si="12"/>
        <v>0</v>
      </c>
      <c r="BK63" s="55">
        <f t="shared" si="13"/>
        <v>0</v>
      </c>
      <c r="BL63" s="49">
        <f t="shared" si="14"/>
        <v>0</v>
      </c>
      <c r="BM63" s="46">
        <f t="shared" si="300"/>
        <v>0</v>
      </c>
      <c r="BN63" s="59"/>
      <c r="BO63" s="59"/>
      <c r="BP63" s="59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DD63" s="117"/>
      <c r="DE63" s="104"/>
      <c r="DF63" s="104"/>
      <c r="DG63" s="104"/>
      <c r="DH63" s="104"/>
      <c r="DI63" s="104"/>
      <c r="DJ63" s="104"/>
      <c r="DK63" s="104"/>
      <c r="DL63" s="104"/>
      <c r="DM63" s="104"/>
      <c r="DN63" s="104"/>
      <c r="DO63" s="104"/>
      <c r="DP63" s="104"/>
      <c r="DQ63" s="104"/>
      <c r="DR63" s="104"/>
      <c r="DS63" s="104"/>
      <c r="DT63" s="104"/>
      <c r="DU63" s="104"/>
      <c r="DV63" s="104"/>
      <c r="DW63" s="104"/>
      <c r="DX63" s="104"/>
      <c r="DY63" s="104"/>
      <c r="DZ63" s="104"/>
      <c r="EA63" s="104"/>
    </row>
    <row r="64" spans="1:131" ht="17" x14ac:dyDescent="0.15">
      <c r="A64" s="57"/>
      <c r="B64" s="58"/>
      <c r="C64" s="47"/>
      <c r="D64" s="47"/>
      <c r="E64" s="47"/>
      <c r="F64" s="47"/>
      <c r="G64" s="48"/>
      <c r="H64" s="47"/>
      <c r="I64" s="47"/>
      <c r="J64" s="47"/>
      <c r="K64" s="47"/>
      <c r="L64" s="48"/>
      <c r="M64" s="47"/>
      <c r="N64" s="47"/>
      <c r="O64" s="47"/>
      <c r="P64" s="47"/>
      <c r="Q64" s="48"/>
      <c r="R64" s="47"/>
      <c r="S64" s="47"/>
      <c r="T64" s="47"/>
      <c r="U64" s="47"/>
      <c r="V64" s="48"/>
      <c r="W64" s="47"/>
      <c r="X64" s="47"/>
      <c r="Y64" s="47"/>
      <c r="Z64" s="47"/>
      <c r="AA64" s="48"/>
      <c r="AB64" s="47"/>
      <c r="AC64" s="47"/>
      <c r="AD64" s="47"/>
      <c r="AE64" s="47"/>
      <c r="AF64" s="48"/>
      <c r="AG64" s="47"/>
      <c r="AH64" s="47"/>
      <c r="AI64" s="47"/>
      <c r="AJ64" s="47"/>
      <c r="AK64" s="48"/>
      <c r="AL64" s="32"/>
      <c r="AM64" s="33">
        <f t="shared" si="301"/>
        <v>0</v>
      </c>
      <c r="AN64" s="34">
        <f t="shared" si="301"/>
        <v>0</v>
      </c>
      <c r="AO64" s="35">
        <f t="shared" si="299"/>
        <v>0</v>
      </c>
      <c r="AP64" s="35">
        <f t="shared" si="299"/>
        <v>0</v>
      </c>
      <c r="AQ64" s="34">
        <f t="shared" si="93"/>
        <v>0</v>
      </c>
      <c r="AR64" s="217">
        <f t="shared" si="3"/>
        <v>0</v>
      </c>
      <c r="AS64" s="32"/>
      <c r="AT64" s="50">
        <f t="shared" si="94"/>
        <v>0</v>
      </c>
      <c r="AU64" s="51">
        <f t="shared" si="33"/>
        <v>0</v>
      </c>
      <c r="AV64" s="52">
        <f t="shared" si="34"/>
        <v>0</v>
      </c>
      <c r="AW64" s="53">
        <f t="shared" si="72"/>
        <v>0</v>
      </c>
      <c r="AX64" s="51">
        <f t="shared" si="73"/>
        <v>0</v>
      </c>
      <c r="AY64" s="40">
        <f t="shared" si="35"/>
        <v>0</v>
      </c>
      <c r="AZ64" s="41">
        <f t="shared" si="10"/>
        <v>0</v>
      </c>
      <c r="BA64" s="59"/>
      <c r="BB64" s="219">
        <f t="shared" si="20"/>
        <v>0</v>
      </c>
      <c r="BC64" s="292">
        <f>IFERROR(VLOOKUP($A64,'Stats  1'!$A$4:$D$62,2,FALSE),0)</f>
        <v>0</v>
      </c>
      <c r="BD64" s="219">
        <f t="shared" si="21"/>
        <v>0</v>
      </c>
      <c r="BE64" s="295">
        <f>IFERROR(VLOOKUP($A64,'Stats  1'!$A$4:$D$62,3,FALSE),0)</f>
        <v>0</v>
      </c>
      <c r="BF64" s="219">
        <f t="shared" si="22"/>
        <v>0</v>
      </c>
      <c r="BG64" s="296">
        <f>IFERROR(VLOOKUP($A64,'Stats  1'!$A$4:$D$62,4,FALSE),0)</f>
        <v>0</v>
      </c>
      <c r="BH64" s="59"/>
      <c r="BI64" s="33">
        <f t="shared" si="11"/>
        <v>0</v>
      </c>
      <c r="BJ64" s="54">
        <f t="shared" si="12"/>
        <v>0</v>
      </c>
      <c r="BK64" s="55">
        <f t="shared" si="13"/>
        <v>0</v>
      </c>
      <c r="BL64" s="49">
        <f t="shared" si="14"/>
        <v>0</v>
      </c>
      <c r="BM64" s="46">
        <f t="shared" si="300"/>
        <v>0</v>
      </c>
      <c r="BN64" s="59"/>
      <c r="BO64" s="59"/>
      <c r="BP64" s="59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DD64" s="117"/>
      <c r="DE64" s="104"/>
      <c r="DF64" s="104"/>
      <c r="DG64" s="104"/>
      <c r="DH64" s="104"/>
      <c r="DI64" s="104"/>
      <c r="DJ64" s="104"/>
      <c r="DK64" s="104"/>
      <c r="DL64" s="104"/>
      <c r="DM64" s="104"/>
      <c r="DN64" s="104"/>
      <c r="DO64" s="104"/>
      <c r="DP64" s="104"/>
      <c r="DQ64" s="104"/>
      <c r="DR64" s="104"/>
      <c r="DS64" s="104"/>
      <c r="DT64" s="104"/>
      <c r="DU64" s="104"/>
      <c r="DV64" s="104"/>
      <c r="DW64" s="104"/>
      <c r="DX64" s="104"/>
      <c r="DY64" s="104"/>
      <c r="DZ64" s="104"/>
      <c r="EA64" s="104"/>
    </row>
    <row r="65" spans="1:131" ht="17" x14ac:dyDescent="0.15">
      <c r="A65" s="57"/>
      <c r="B65" s="58"/>
      <c r="C65" s="47"/>
      <c r="D65" s="47"/>
      <c r="E65" s="47"/>
      <c r="F65" s="47"/>
      <c r="G65" s="48"/>
      <c r="H65" s="47"/>
      <c r="I65" s="47"/>
      <c r="J65" s="47"/>
      <c r="K65" s="47"/>
      <c r="L65" s="48"/>
      <c r="M65" s="47"/>
      <c r="N65" s="47"/>
      <c r="O65" s="47"/>
      <c r="P65" s="47"/>
      <c r="Q65" s="48"/>
      <c r="R65" s="47"/>
      <c r="S65" s="47"/>
      <c r="T65" s="47"/>
      <c r="U65" s="47"/>
      <c r="V65" s="48"/>
      <c r="W65" s="47"/>
      <c r="X65" s="47"/>
      <c r="Y65" s="47"/>
      <c r="Z65" s="47"/>
      <c r="AA65" s="48"/>
      <c r="AB65" s="47"/>
      <c r="AC65" s="47"/>
      <c r="AD65" s="47"/>
      <c r="AE65" s="47"/>
      <c r="AF65" s="48"/>
      <c r="AG65" s="47"/>
      <c r="AH65" s="47"/>
      <c r="AI65" s="47"/>
      <c r="AJ65" s="47"/>
      <c r="AK65" s="48"/>
      <c r="AL65" s="32"/>
      <c r="AM65" s="33">
        <f t="shared" si="301"/>
        <v>0</v>
      </c>
      <c r="AN65" s="34">
        <f t="shared" si="301"/>
        <v>0</v>
      </c>
      <c r="AO65" s="35">
        <f t="shared" si="299"/>
        <v>0</v>
      </c>
      <c r="AP65" s="35">
        <f t="shared" si="299"/>
        <v>0</v>
      </c>
      <c r="AQ65" s="34">
        <f t="shared" si="93"/>
        <v>0</v>
      </c>
      <c r="AR65" s="217">
        <f t="shared" si="3"/>
        <v>0</v>
      </c>
      <c r="AS65" s="32"/>
      <c r="AT65" s="50">
        <f t="shared" si="94"/>
        <v>0</v>
      </c>
      <c r="AU65" s="51">
        <f t="shared" si="33"/>
        <v>0</v>
      </c>
      <c r="AV65" s="52">
        <f t="shared" si="34"/>
        <v>0</v>
      </c>
      <c r="AW65" s="53">
        <f t="shared" si="72"/>
        <v>0</v>
      </c>
      <c r="AX65" s="51">
        <f t="shared" si="73"/>
        <v>0</v>
      </c>
      <c r="AY65" s="40">
        <f t="shared" si="35"/>
        <v>0</v>
      </c>
      <c r="AZ65" s="41">
        <f t="shared" si="10"/>
        <v>0</v>
      </c>
      <c r="BA65" s="59"/>
      <c r="BB65" s="219">
        <f t="shared" si="20"/>
        <v>0</v>
      </c>
      <c r="BC65" s="292">
        <f>IFERROR(VLOOKUP($A65,'Stats  1'!$A$4:$D$62,2,FALSE),0)</f>
        <v>0</v>
      </c>
      <c r="BD65" s="219">
        <f t="shared" si="21"/>
        <v>0</v>
      </c>
      <c r="BE65" s="295">
        <f>IFERROR(VLOOKUP($A65,'Stats  1'!$A$4:$D$62,3,FALSE),0)</f>
        <v>0</v>
      </c>
      <c r="BF65" s="219">
        <f t="shared" si="22"/>
        <v>0</v>
      </c>
      <c r="BG65" s="296">
        <f>IFERROR(VLOOKUP($A65,'Stats  1'!$A$4:$D$62,4,FALSE),0)</f>
        <v>0</v>
      </c>
      <c r="BH65" s="59"/>
      <c r="BI65" s="33">
        <f t="shared" si="11"/>
        <v>0</v>
      </c>
      <c r="BJ65" s="54">
        <f t="shared" si="12"/>
        <v>0</v>
      </c>
      <c r="BK65" s="55">
        <f t="shared" si="13"/>
        <v>0</v>
      </c>
      <c r="BL65" s="49">
        <f t="shared" si="14"/>
        <v>0</v>
      </c>
      <c r="BM65" s="46">
        <f t="shared" si="300"/>
        <v>0</v>
      </c>
      <c r="BN65" s="59"/>
      <c r="BO65" s="59"/>
      <c r="BP65" s="59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DD65" s="117"/>
      <c r="DE65" s="104"/>
      <c r="DF65" s="104"/>
      <c r="DG65" s="104"/>
      <c r="DH65" s="104"/>
      <c r="DI65" s="104"/>
      <c r="DJ65" s="104"/>
      <c r="DK65" s="104"/>
      <c r="DL65" s="104"/>
      <c r="DM65" s="104"/>
      <c r="DN65" s="104"/>
      <c r="DO65" s="104"/>
      <c r="DP65" s="104"/>
      <c r="DQ65" s="104"/>
      <c r="DR65" s="104"/>
      <c r="DS65" s="104"/>
      <c r="DT65" s="104"/>
      <c r="DU65" s="104"/>
      <c r="DV65" s="104"/>
      <c r="DW65" s="104"/>
      <c r="DX65" s="104"/>
      <c r="DY65" s="104"/>
      <c r="DZ65" s="104"/>
      <c r="EA65" s="104"/>
    </row>
    <row r="66" spans="1:131" ht="17" x14ac:dyDescent="0.15">
      <c r="A66" s="57"/>
      <c r="B66" s="58"/>
      <c r="C66" s="47"/>
      <c r="D66" s="47"/>
      <c r="E66" s="47"/>
      <c r="F66" s="47"/>
      <c r="G66" s="48"/>
      <c r="H66" s="47"/>
      <c r="I66" s="47"/>
      <c r="J66" s="47"/>
      <c r="K66" s="47"/>
      <c r="L66" s="48"/>
      <c r="M66" s="47"/>
      <c r="N66" s="47"/>
      <c r="O66" s="47"/>
      <c r="P66" s="47"/>
      <c r="Q66" s="48"/>
      <c r="R66" s="47"/>
      <c r="S66" s="47"/>
      <c r="T66" s="47"/>
      <c r="U66" s="47"/>
      <c r="V66" s="48"/>
      <c r="W66" s="47"/>
      <c r="X66" s="47"/>
      <c r="Y66" s="47"/>
      <c r="Z66" s="47"/>
      <c r="AA66" s="48"/>
      <c r="AB66" s="47"/>
      <c r="AC66" s="47"/>
      <c r="AD66" s="47"/>
      <c r="AE66" s="47"/>
      <c r="AF66" s="48"/>
      <c r="AG66" s="47"/>
      <c r="AH66" s="47"/>
      <c r="AI66" s="47"/>
      <c r="AJ66" s="47"/>
      <c r="AK66" s="48"/>
      <c r="AL66" s="32"/>
      <c r="AM66" s="33">
        <f t="shared" si="301"/>
        <v>0</v>
      </c>
      <c r="AN66" s="34">
        <f t="shared" si="301"/>
        <v>0</v>
      </c>
      <c r="AO66" s="35">
        <f t="shared" si="299"/>
        <v>0</v>
      </c>
      <c r="AP66" s="35">
        <f t="shared" si="299"/>
        <v>0</v>
      </c>
      <c r="AQ66" s="34">
        <f t="shared" si="93"/>
        <v>0</v>
      </c>
      <c r="AR66" s="217">
        <f t="shared" si="3"/>
        <v>0</v>
      </c>
      <c r="AS66" s="32"/>
      <c r="AT66" s="50">
        <f t="shared" si="94"/>
        <v>0</v>
      </c>
      <c r="AU66" s="51">
        <f t="shared" si="33"/>
        <v>0</v>
      </c>
      <c r="AV66" s="52">
        <f t="shared" si="34"/>
        <v>0</v>
      </c>
      <c r="AW66" s="53">
        <f t="shared" si="72"/>
        <v>0</v>
      </c>
      <c r="AX66" s="51">
        <f t="shared" si="73"/>
        <v>0</v>
      </c>
      <c r="AY66" s="40">
        <f t="shared" si="35"/>
        <v>0</v>
      </c>
      <c r="AZ66" s="41">
        <f t="shared" si="10"/>
        <v>0</v>
      </c>
      <c r="BA66" s="59"/>
      <c r="BB66" s="219">
        <f t="shared" si="20"/>
        <v>0</v>
      </c>
      <c r="BC66" s="292">
        <f>IFERROR(VLOOKUP($A66,'Stats  1'!$A$4:$D$62,2,FALSE),0)</f>
        <v>0</v>
      </c>
      <c r="BD66" s="219">
        <f t="shared" si="21"/>
        <v>0</v>
      </c>
      <c r="BE66" s="295">
        <f>IFERROR(VLOOKUP($A66,'Stats  1'!$A$4:$D$62,3,FALSE),0)</f>
        <v>0</v>
      </c>
      <c r="BF66" s="219">
        <f t="shared" si="22"/>
        <v>0</v>
      </c>
      <c r="BG66" s="296">
        <f>IFERROR(VLOOKUP($A66,'Stats  1'!$A$4:$D$62,4,FALSE),0)</f>
        <v>0</v>
      </c>
      <c r="BH66" s="59"/>
      <c r="BI66" s="33">
        <f t="shared" si="11"/>
        <v>0</v>
      </c>
      <c r="BJ66" s="54">
        <f t="shared" si="12"/>
        <v>0</v>
      </c>
      <c r="BK66" s="55">
        <f t="shared" si="13"/>
        <v>0</v>
      </c>
      <c r="BL66" s="49">
        <f t="shared" si="14"/>
        <v>0</v>
      </c>
      <c r="BM66" s="46">
        <f t="shared" si="300"/>
        <v>0</v>
      </c>
      <c r="BN66" s="59"/>
      <c r="BO66" s="59"/>
      <c r="BP66" s="59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DD66" s="117"/>
      <c r="DE66" s="104"/>
      <c r="DF66" s="104"/>
      <c r="DG66" s="104"/>
      <c r="DH66" s="104"/>
      <c r="DI66" s="104"/>
      <c r="DJ66" s="104"/>
      <c r="DK66" s="104"/>
      <c r="DL66" s="104"/>
      <c r="DM66" s="104"/>
      <c r="DN66" s="104"/>
      <c r="DO66" s="104"/>
      <c r="DP66" s="104"/>
      <c r="DQ66" s="104"/>
      <c r="DR66" s="104"/>
      <c r="DS66" s="104"/>
      <c r="DT66" s="104"/>
      <c r="DU66" s="104"/>
      <c r="DV66" s="104"/>
      <c r="DW66" s="104"/>
      <c r="DX66" s="104"/>
      <c r="DY66" s="104"/>
      <c r="DZ66" s="104"/>
      <c r="EA66" s="104"/>
    </row>
    <row r="67" spans="1:131" ht="17" x14ac:dyDescent="0.15">
      <c r="A67" s="57"/>
      <c r="B67" s="58"/>
      <c r="C67" s="47"/>
      <c r="D67" s="47"/>
      <c r="E67" s="47"/>
      <c r="F67" s="47"/>
      <c r="G67" s="48"/>
      <c r="H67" s="47"/>
      <c r="I67" s="47"/>
      <c r="J67" s="47"/>
      <c r="K67" s="47"/>
      <c r="L67" s="48"/>
      <c r="M67" s="47"/>
      <c r="N67" s="47"/>
      <c r="O67" s="47"/>
      <c r="P67" s="47"/>
      <c r="Q67" s="48"/>
      <c r="R67" s="47"/>
      <c r="S67" s="47"/>
      <c r="T67" s="47"/>
      <c r="U67" s="47"/>
      <c r="V67" s="48"/>
      <c r="W67" s="47"/>
      <c r="X67" s="47"/>
      <c r="Y67" s="47"/>
      <c r="Z67" s="47"/>
      <c r="AA67" s="48"/>
      <c r="AB67" s="47"/>
      <c r="AC67" s="47"/>
      <c r="AD67" s="47"/>
      <c r="AE67" s="47"/>
      <c r="AF67" s="48"/>
      <c r="AG67" s="47"/>
      <c r="AH67" s="47"/>
      <c r="AI67" s="47"/>
      <c r="AJ67" s="47"/>
      <c r="AK67" s="48"/>
      <c r="AL67" s="32"/>
      <c r="AM67" s="33">
        <f t="shared" si="301"/>
        <v>0</v>
      </c>
      <c r="AN67" s="34">
        <f t="shared" si="301"/>
        <v>0</v>
      </c>
      <c r="AO67" s="35">
        <f t="shared" si="299"/>
        <v>0</v>
      </c>
      <c r="AP67" s="35">
        <f t="shared" si="299"/>
        <v>0</v>
      </c>
      <c r="AQ67" s="34">
        <f t="shared" si="93"/>
        <v>0</v>
      </c>
      <c r="AR67" s="217">
        <f t="shared" si="3"/>
        <v>0</v>
      </c>
      <c r="AS67" s="32"/>
      <c r="AT67" s="50">
        <f t="shared" si="94"/>
        <v>0</v>
      </c>
      <c r="AU67" s="51">
        <f t="shared" si="33"/>
        <v>0</v>
      </c>
      <c r="AV67" s="52">
        <f t="shared" si="34"/>
        <v>0</v>
      </c>
      <c r="AW67" s="53">
        <f t="shared" si="72"/>
        <v>0</v>
      </c>
      <c r="AX67" s="51">
        <f t="shared" si="73"/>
        <v>0</v>
      </c>
      <c r="AY67" s="40">
        <f t="shared" si="35"/>
        <v>0</v>
      </c>
      <c r="AZ67" s="41">
        <f t="shared" si="10"/>
        <v>0</v>
      </c>
      <c r="BA67" s="59"/>
      <c r="BB67" s="219">
        <f t="shared" si="20"/>
        <v>0</v>
      </c>
      <c r="BC67" s="292">
        <f>IFERROR(VLOOKUP($A67,'Stats  1'!$A$4:$D$62,2,FALSE),0)</f>
        <v>0</v>
      </c>
      <c r="BD67" s="219">
        <f t="shared" si="21"/>
        <v>0</v>
      </c>
      <c r="BE67" s="295">
        <f>IFERROR(VLOOKUP($A67,'Stats  1'!$A$4:$D$62,3,FALSE),0)</f>
        <v>0</v>
      </c>
      <c r="BF67" s="219">
        <f t="shared" si="22"/>
        <v>0</v>
      </c>
      <c r="BG67" s="296">
        <f>IFERROR(VLOOKUP($A67,'Stats  1'!$A$4:$D$62,4,FALSE),0)</f>
        <v>0</v>
      </c>
      <c r="BH67" s="59"/>
      <c r="BI67" s="33">
        <f t="shared" si="11"/>
        <v>0</v>
      </c>
      <c r="BJ67" s="54">
        <f t="shared" si="12"/>
        <v>0</v>
      </c>
      <c r="BK67" s="55">
        <f t="shared" si="13"/>
        <v>0</v>
      </c>
      <c r="BL67" s="49">
        <f t="shared" si="14"/>
        <v>0</v>
      </c>
      <c r="BM67" s="46">
        <f t="shared" si="300"/>
        <v>0</v>
      </c>
      <c r="BN67" s="59"/>
      <c r="BO67" s="59"/>
      <c r="BP67" s="59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DD67" s="117"/>
      <c r="DE67" s="104"/>
      <c r="DF67" s="104"/>
      <c r="DG67" s="104"/>
      <c r="DH67" s="104"/>
      <c r="DI67" s="104"/>
      <c r="DJ67" s="104"/>
      <c r="DK67" s="104"/>
      <c r="DL67" s="104"/>
      <c r="DM67" s="104"/>
      <c r="DN67" s="104"/>
      <c r="DO67" s="104"/>
      <c r="DP67" s="104"/>
      <c r="DQ67" s="104"/>
      <c r="DR67" s="104"/>
      <c r="DS67" s="104"/>
      <c r="DT67" s="104"/>
      <c r="DU67" s="104"/>
      <c r="DV67" s="104"/>
      <c r="DW67" s="104"/>
      <c r="DX67" s="104"/>
      <c r="DY67" s="104"/>
      <c r="DZ67" s="104"/>
      <c r="EA67" s="104"/>
    </row>
    <row r="68" spans="1:131" ht="17" x14ac:dyDescent="0.15">
      <c r="A68" s="57"/>
      <c r="B68" s="58"/>
      <c r="C68" s="47"/>
      <c r="D68" s="47"/>
      <c r="E68" s="47"/>
      <c r="F68" s="47"/>
      <c r="G68" s="48"/>
      <c r="H68" s="47"/>
      <c r="I68" s="47"/>
      <c r="J68" s="47"/>
      <c r="K68" s="47"/>
      <c r="L68" s="48"/>
      <c r="M68" s="47"/>
      <c r="N68" s="47"/>
      <c r="O68" s="47"/>
      <c r="P68" s="47"/>
      <c r="Q68" s="48"/>
      <c r="R68" s="47"/>
      <c r="S68" s="47"/>
      <c r="T68" s="47"/>
      <c r="U68" s="47"/>
      <c r="V68" s="48"/>
      <c r="W68" s="47"/>
      <c r="X68" s="47"/>
      <c r="Y68" s="47"/>
      <c r="Z68" s="47"/>
      <c r="AA68" s="48"/>
      <c r="AB68" s="47"/>
      <c r="AC68" s="47"/>
      <c r="AD68" s="47"/>
      <c r="AE68" s="47"/>
      <c r="AF68" s="48"/>
      <c r="AG68" s="47"/>
      <c r="AH68" s="47"/>
      <c r="AI68" s="47"/>
      <c r="AJ68" s="47"/>
      <c r="AK68" s="48"/>
      <c r="AL68" s="32"/>
      <c r="AM68" s="33">
        <f t="shared" si="301"/>
        <v>0</v>
      </c>
      <c r="AN68" s="34">
        <f t="shared" si="301"/>
        <v>0</v>
      </c>
      <c r="AO68" s="35">
        <f t="shared" si="299"/>
        <v>0</v>
      </c>
      <c r="AP68" s="35">
        <f t="shared" si="299"/>
        <v>0</v>
      </c>
      <c r="AQ68" s="34">
        <f t="shared" si="93"/>
        <v>0</v>
      </c>
      <c r="AR68" s="217">
        <f t="shared" si="3"/>
        <v>0</v>
      </c>
      <c r="AS68" s="32"/>
      <c r="AT68" s="50">
        <f t="shared" si="94"/>
        <v>0</v>
      </c>
      <c r="AU68" s="51">
        <f t="shared" si="33"/>
        <v>0</v>
      </c>
      <c r="AV68" s="52">
        <f t="shared" si="34"/>
        <v>0</v>
      </c>
      <c r="AW68" s="53">
        <f t="shared" si="72"/>
        <v>0</v>
      </c>
      <c r="AX68" s="51">
        <f t="shared" si="73"/>
        <v>0</v>
      </c>
      <c r="AY68" s="40">
        <f t="shared" si="35"/>
        <v>0</v>
      </c>
      <c r="AZ68" s="41">
        <f t="shared" si="10"/>
        <v>0</v>
      </c>
      <c r="BA68" s="59"/>
      <c r="BB68" s="219">
        <f t="shared" si="20"/>
        <v>0</v>
      </c>
      <c r="BC68" s="292">
        <f>IFERROR(VLOOKUP($A68,'Stats  1'!$A$4:$D$62,2,FALSE),0)</f>
        <v>0</v>
      </c>
      <c r="BD68" s="219">
        <f t="shared" si="21"/>
        <v>0</v>
      </c>
      <c r="BE68" s="295">
        <f>IFERROR(VLOOKUP($A68,'Stats  1'!$A$4:$D$62,3,FALSE),0)</f>
        <v>0</v>
      </c>
      <c r="BF68" s="219">
        <f t="shared" si="22"/>
        <v>0</v>
      </c>
      <c r="BG68" s="296">
        <f>IFERROR(VLOOKUP($A68,'Stats  1'!$A$4:$D$62,4,FALSE),0)</f>
        <v>0</v>
      </c>
      <c r="BH68" s="59"/>
      <c r="BI68" s="33">
        <f t="shared" si="11"/>
        <v>0</v>
      </c>
      <c r="BJ68" s="54">
        <f t="shared" si="12"/>
        <v>0</v>
      </c>
      <c r="BK68" s="55">
        <f t="shared" si="13"/>
        <v>0</v>
      </c>
      <c r="BL68" s="49">
        <f t="shared" si="14"/>
        <v>0</v>
      </c>
      <c r="BM68" s="46">
        <f t="shared" si="300"/>
        <v>0</v>
      </c>
      <c r="BN68" s="59"/>
      <c r="BO68" s="59"/>
      <c r="BP68" s="59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DD68" s="117"/>
      <c r="DE68" s="104"/>
      <c r="DF68" s="104"/>
      <c r="DG68" s="104"/>
      <c r="DH68" s="104"/>
      <c r="DI68" s="104"/>
      <c r="DJ68" s="104"/>
      <c r="DK68" s="104"/>
      <c r="DL68" s="104"/>
      <c r="DM68" s="104"/>
      <c r="DN68" s="104"/>
      <c r="DO68" s="104"/>
      <c r="DP68" s="104"/>
      <c r="DQ68" s="104"/>
      <c r="DR68" s="104"/>
      <c r="DS68" s="104"/>
      <c r="DT68" s="104"/>
      <c r="DU68" s="104"/>
      <c r="DV68" s="104"/>
      <c r="DW68" s="104"/>
      <c r="DX68" s="104"/>
      <c r="DY68" s="104"/>
      <c r="DZ68" s="104"/>
      <c r="EA68" s="104"/>
    </row>
    <row r="69" spans="1:131" ht="17" x14ac:dyDescent="0.15">
      <c r="A69" s="57"/>
      <c r="B69" s="58"/>
      <c r="C69" s="47"/>
      <c r="D69" s="47"/>
      <c r="E69" s="47"/>
      <c r="F69" s="47"/>
      <c r="G69" s="48"/>
      <c r="H69" s="47"/>
      <c r="I69" s="47"/>
      <c r="J69" s="47"/>
      <c r="K69" s="47"/>
      <c r="L69" s="48"/>
      <c r="M69" s="47"/>
      <c r="N69" s="47"/>
      <c r="O69" s="47"/>
      <c r="P69" s="47"/>
      <c r="Q69" s="48"/>
      <c r="R69" s="47"/>
      <c r="S69" s="47"/>
      <c r="T69" s="47"/>
      <c r="U69" s="47"/>
      <c r="V69" s="48"/>
      <c r="W69" s="47"/>
      <c r="X69" s="47"/>
      <c r="Y69" s="47"/>
      <c r="Z69" s="47"/>
      <c r="AA69" s="48"/>
      <c r="AB69" s="47"/>
      <c r="AC69" s="47"/>
      <c r="AD69" s="47"/>
      <c r="AE69" s="47"/>
      <c r="AF69" s="48"/>
      <c r="AG69" s="47"/>
      <c r="AH69" s="47"/>
      <c r="AI69" s="47"/>
      <c r="AJ69" s="47"/>
      <c r="AK69" s="48"/>
      <c r="AL69" s="32"/>
      <c r="AM69" s="33">
        <f t="shared" si="301"/>
        <v>0</v>
      </c>
      <c r="AN69" s="34">
        <f t="shared" si="301"/>
        <v>0</v>
      </c>
      <c r="AO69" s="35">
        <f t="shared" si="299"/>
        <v>0</v>
      </c>
      <c r="AP69" s="35">
        <f t="shared" si="299"/>
        <v>0</v>
      </c>
      <c r="AQ69" s="34">
        <f t="shared" si="93"/>
        <v>0</v>
      </c>
      <c r="AR69" s="217">
        <f t="shared" si="3"/>
        <v>0</v>
      </c>
      <c r="AS69" s="32"/>
      <c r="AT69" s="50">
        <f t="shared" si="94"/>
        <v>0</v>
      </c>
      <c r="AU69" s="51">
        <f t="shared" si="33"/>
        <v>0</v>
      </c>
      <c r="AV69" s="52">
        <f t="shared" si="34"/>
        <v>0</v>
      </c>
      <c r="AW69" s="53">
        <f t="shared" si="72"/>
        <v>0</v>
      </c>
      <c r="AX69" s="51">
        <f t="shared" si="73"/>
        <v>0</v>
      </c>
      <c r="AY69" s="40">
        <f t="shared" si="35"/>
        <v>0</v>
      </c>
      <c r="AZ69" s="41">
        <f t="shared" si="10"/>
        <v>0</v>
      </c>
      <c r="BA69" s="59"/>
      <c r="BB69" s="219">
        <f t="shared" si="20"/>
        <v>0</v>
      </c>
      <c r="BC69" s="292">
        <f>IFERROR(VLOOKUP($A69,'Stats  1'!$A$4:$D$62,2,FALSE),0)</f>
        <v>0</v>
      </c>
      <c r="BD69" s="219">
        <f t="shared" si="21"/>
        <v>0</v>
      </c>
      <c r="BE69" s="295">
        <f>IFERROR(VLOOKUP($A69,'Stats  1'!$A$4:$D$62,3,FALSE),0)</f>
        <v>0</v>
      </c>
      <c r="BF69" s="219">
        <f t="shared" si="22"/>
        <v>0</v>
      </c>
      <c r="BG69" s="296">
        <f>IFERROR(VLOOKUP($A69,'Stats  1'!$A$4:$D$62,4,FALSE),0)</f>
        <v>0</v>
      </c>
      <c r="BH69" s="59"/>
      <c r="BI69" s="33">
        <f t="shared" si="11"/>
        <v>0</v>
      </c>
      <c r="BJ69" s="54">
        <f t="shared" si="12"/>
        <v>0</v>
      </c>
      <c r="BK69" s="55">
        <f t="shared" si="13"/>
        <v>0</v>
      </c>
      <c r="BL69" s="49">
        <f t="shared" si="14"/>
        <v>0</v>
      </c>
      <c r="BM69" s="46">
        <f t="shared" si="300"/>
        <v>0</v>
      </c>
      <c r="BN69" s="59"/>
      <c r="BO69" s="59"/>
      <c r="BP69" s="59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DD69" s="117"/>
      <c r="DE69" s="104"/>
      <c r="DF69" s="104"/>
      <c r="DG69" s="104"/>
      <c r="DH69" s="104"/>
      <c r="DI69" s="104"/>
      <c r="DJ69" s="104"/>
      <c r="DK69" s="104"/>
      <c r="DL69" s="104"/>
      <c r="DM69" s="104"/>
      <c r="DN69" s="104"/>
      <c r="DO69" s="104"/>
      <c r="DP69" s="104"/>
      <c r="DQ69" s="104"/>
      <c r="DR69" s="104"/>
      <c r="DS69" s="104"/>
      <c r="DT69" s="104"/>
      <c r="DU69" s="104"/>
      <c r="DV69" s="104"/>
      <c r="DW69" s="104"/>
      <c r="DX69" s="104"/>
      <c r="DY69" s="104"/>
      <c r="DZ69" s="104"/>
      <c r="EA69" s="104"/>
    </row>
    <row r="70" spans="1:131" ht="17" x14ac:dyDescent="0.15">
      <c r="A70" s="57"/>
      <c r="B70" s="58"/>
      <c r="C70" s="47"/>
      <c r="D70" s="47"/>
      <c r="E70" s="47"/>
      <c r="F70" s="47"/>
      <c r="G70" s="48"/>
      <c r="H70" s="47"/>
      <c r="I70" s="47"/>
      <c r="J70" s="47"/>
      <c r="K70" s="47"/>
      <c r="L70" s="48"/>
      <c r="M70" s="47"/>
      <c r="N70" s="47"/>
      <c r="O70" s="47"/>
      <c r="P70" s="47"/>
      <c r="Q70" s="48"/>
      <c r="R70" s="47"/>
      <c r="S70" s="47"/>
      <c r="T70" s="47"/>
      <c r="U70" s="47"/>
      <c r="V70" s="48"/>
      <c r="W70" s="47"/>
      <c r="X70" s="47"/>
      <c r="Y70" s="47"/>
      <c r="Z70" s="47"/>
      <c r="AA70" s="48"/>
      <c r="AB70" s="47"/>
      <c r="AC70" s="47"/>
      <c r="AD70" s="47"/>
      <c r="AE70" s="47"/>
      <c r="AF70" s="48"/>
      <c r="AG70" s="47"/>
      <c r="AH70" s="47"/>
      <c r="AI70" s="47"/>
      <c r="AJ70" s="47"/>
      <c r="AK70" s="48"/>
      <c r="AL70" s="32"/>
      <c r="AM70" s="33">
        <f t="shared" si="301"/>
        <v>0</v>
      </c>
      <c r="AN70" s="34">
        <f t="shared" si="301"/>
        <v>0</v>
      </c>
      <c r="AO70" s="35">
        <f t="shared" si="299"/>
        <v>0</v>
      </c>
      <c r="AP70" s="35">
        <f t="shared" si="299"/>
        <v>0</v>
      </c>
      <c r="AQ70" s="34">
        <f t="shared" si="93"/>
        <v>0</v>
      </c>
      <c r="AR70" s="217">
        <f t="shared" si="3"/>
        <v>0</v>
      </c>
      <c r="AS70" s="32"/>
      <c r="AT70" s="50">
        <f t="shared" si="94"/>
        <v>0</v>
      </c>
      <c r="AU70" s="51">
        <f t="shared" si="33"/>
        <v>0</v>
      </c>
      <c r="AV70" s="52">
        <f t="shared" si="34"/>
        <v>0</v>
      </c>
      <c r="AW70" s="53">
        <f t="shared" si="72"/>
        <v>0</v>
      </c>
      <c r="AX70" s="51">
        <f t="shared" si="73"/>
        <v>0</v>
      </c>
      <c r="AY70" s="40">
        <f t="shared" si="35"/>
        <v>0</v>
      </c>
      <c r="AZ70" s="41">
        <f t="shared" si="10"/>
        <v>0</v>
      </c>
      <c r="BA70" s="59"/>
      <c r="BB70" s="219">
        <f t="shared" si="20"/>
        <v>0</v>
      </c>
      <c r="BC70" s="292">
        <f>IFERROR(VLOOKUP($A70,'Stats  1'!$A$4:$D$62,2,FALSE),0)</f>
        <v>0</v>
      </c>
      <c r="BD70" s="219">
        <f t="shared" si="21"/>
        <v>0</v>
      </c>
      <c r="BE70" s="295">
        <f>IFERROR(VLOOKUP($A70,'Stats  1'!$A$4:$D$62,3,FALSE),0)</f>
        <v>0</v>
      </c>
      <c r="BF70" s="219">
        <f t="shared" si="22"/>
        <v>0</v>
      </c>
      <c r="BG70" s="296">
        <f>IFERROR(VLOOKUP($A70,'Stats  1'!$A$4:$D$62,4,FALSE),0)</f>
        <v>0</v>
      </c>
      <c r="BH70" s="59"/>
      <c r="BI70" s="33">
        <f t="shared" si="11"/>
        <v>0</v>
      </c>
      <c r="BJ70" s="54">
        <f t="shared" si="12"/>
        <v>0</v>
      </c>
      <c r="BK70" s="55">
        <f t="shared" si="13"/>
        <v>0</v>
      </c>
      <c r="BL70" s="49">
        <f t="shared" si="14"/>
        <v>0</v>
      </c>
      <c r="BM70" s="46">
        <f t="shared" si="300"/>
        <v>0</v>
      </c>
      <c r="BN70" s="59"/>
      <c r="BO70" s="59"/>
      <c r="BP70" s="59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DD70" s="117"/>
      <c r="DE70" s="104"/>
      <c r="DF70" s="104"/>
      <c r="DG70" s="104"/>
      <c r="DH70" s="104"/>
      <c r="DI70" s="104"/>
      <c r="DJ70" s="104"/>
      <c r="DK70" s="104"/>
      <c r="DL70" s="104"/>
      <c r="DM70" s="104"/>
      <c r="DN70" s="104"/>
      <c r="DO70" s="104"/>
      <c r="DP70" s="104"/>
      <c r="DQ70" s="104"/>
      <c r="DR70" s="104"/>
      <c r="DS70" s="104"/>
      <c r="DT70" s="104"/>
      <c r="DU70" s="104"/>
      <c r="DV70" s="104"/>
      <c r="DW70" s="104"/>
      <c r="DX70" s="104"/>
      <c r="DY70" s="104"/>
      <c r="DZ70" s="104"/>
      <c r="EA70" s="104"/>
    </row>
    <row r="71" spans="1:131" ht="17" x14ac:dyDescent="0.15">
      <c r="A71" s="57"/>
      <c r="B71" s="58"/>
      <c r="C71" s="47"/>
      <c r="D71" s="47"/>
      <c r="E71" s="47"/>
      <c r="F71" s="47"/>
      <c r="G71" s="48"/>
      <c r="H71" s="47"/>
      <c r="I71" s="47"/>
      <c r="J71" s="47"/>
      <c r="K71" s="47"/>
      <c r="L71" s="48"/>
      <c r="M71" s="47"/>
      <c r="N71" s="47"/>
      <c r="O71" s="47"/>
      <c r="P71" s="47"/>
      <c r="Q71" s="48"/>
      <c r="R71" s="47"/>
      <c r="S71" s="47"/>
      <c r="T71" s="47"/>
      <c r="U71" s="47"/>
      <c r="V71" s="48"/>
      <c r="W71" s="47"/>
      <c r="X71" s="47"/>
      <c r="Y71" s="47"/>
      <c r="Z71" s="47"/>
      <c r="AA71" s="48"/>
      <c r="AB71" s="47"/>
      <c r="AC71" s="47"/>
      <c r="AD71" s="47"/>
      <c r="AE71" s="47"/>
      <c r="AF71" s="48"/>
      <c r="AG71" s="47"/>
      <c r="AH71" s="47"/>
      <c r="AI71" s="47"/>
      <c r="AJ71" s="47"/>
      <c r="AK71" s="48"/>
      <c r="AL71" s="32"/>
      <c r="AM71" s="33">
        <f t="shared" si="301"/>
        <v>0</v>
      </c>
      <c r="AN71" s="34">
        <f t="shared" si="301"/>
        <v>0</v>
      </c>
      <c r="AO71" s="35">
        <f t="shared" si="299"/>
        <v>0</v>
      </c>
      <c r="AP71" s="35">
        <f t="shared" si="299"/>
        <v>0</v>
      </c>
      <c r="AQ71" s="34">
        <f t="shared" si="93"/>
        <v>0</v>
      </c>
      <c r="AR71" s="217">
        <f t="shared" ref="AR71:AR96" si="302">SUM(AM71:AQ71)</f>
        <v>0</v>
      </c>
      <c r="AS71" s="32"/>
      <c r="AT71" s="50">
        <f t="shared" si="94"/>
        <v>0</v>
      </c>
      <c r="AU71" s="51">
        <f t="shared" si="33"/>
        <v>0</v>
      </c>
      <c r="AV71" s="52">
        <f t="shared" si="34"/>
        <v>0</v>
      </c>
      <c r="AW71" s="53">
        <f t="shared" si="72"/>
        <v>0</v>
      </c>
      <c r="AX71" s="51">
        <f t="shared" si="73"/>
        <v>0</v>
      </c>
      <c r="AY71" s="40">
        <f t="shared" si="35"/>
        <v>0</v>
      </c>
      <c r="AZ71" s="41">
        <f t="shared" ref="AZ71:AZ96" si="303">+AV71+AY71</f>
        <v>0</v>
      </c>
      <c r="BA71" s="59"/>
      <c r="BB71" s="219">
        <f t="shared" si="20"/>
        <v>0</v>
      </c>
      <c r="BC71" s="292">
        <f>IFERROR(VLOOKUP($A71,'Stats  1'!$A$4:$D$62,2,FALSE),0)</f>
        <v>0</v>
      </c>
      <c r="BD71" s="219">
        <f t="shared" si="21"/>
        <v>0</v>
      </c>
      <c r="BE71" s="295">
        <f>IFERROR(VLOOKUP($A71,'Stats  1'!$A$4:$D$62,3,FALSE),0)</f>
        <v>0</v>
      </c>
      <c r="BF71" s="219">
        <f t="shared" si="22"/>
        <v>0</v>
      </c>
      <c r="BG71" s="296">
        <f>IFERROR(VLOOKUP($A71,'Stats  1'!$A$4:$D$62,4,FALSE),0)</f>
        <v>0</v>
      </c>
      <c r="BH71" s="59"/>
      <c r="BI71" s="33">
        <f t="shared" ref="BI71:BI96" si="304">COUNTIF($C71,"BT")+COUNTIF($H71,"BT")+COUNTIF($M71,"BT")+COUNTIF($R71,"BT")+COUNTIF($W71,"BT")+COUNTIF($AB71,"BT")+COUNTIF($AG71,"BT")</f>
        <v>0</v>
      </c>
      <c r="BJ71" s="54">
        <f t="shared" ref="BJ71:BJ96" si="305">COUNTIF($C71,"BR")+COUNTIF($H71,"BR")+COUNTIF($M71,"BR")+COUNTIF($R71,"BR")+COUNTIF($W71,"BR")+COUNTIF($AB71,"BR")+COUNTIF($AG71,"BR")</f>
        <v>0</v>
      </c>
      <c r="BK71" s="55">
        <f t="shared" ref="BK71:BK96" si="306">COUNTIF($D71,"BT")+COUNTIF($I71,"BT")+COUNTIF($N71,"BT")+COUNTIF($S71,"BT")+COUNTIF($X71,"BT")+COUNTIF($AC71,"BT")+COUNTIF($AH71,"BT")</f>
        <v>0</v>
      </c>
      <c r="BL71" s="49">
        <f t="shared" ref="BL71:BL96" si="307">COUNTIF($D71,"BR")+COUNTIF($I71,"BR")+COUNTIF($N71,"BR")+COUNTIF($S71,"BR")+COUNTIF($X71,"BR")+COUNTIF($AC71,"BR")+COUNTIF($AH71,"BR")</f>
        <v>0</v>
      </c>
      <c r="BM71" s="46">
        <f t="shared" ref="BM71:BM96" si="308">SUM(BI71:BL71)</f>
        <v>0</v>
      </c>
      <c r="BN71" s="59"/>
      <c r="BO71" s="59"/>
      <c r="BP71" s="59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DD71" s="117"/>
      <c r="DE71" s="104"/>
      <c r="DF71" s="104"/>
      <c r="DG71" s="104"/>
      <c r="DH71" s="104"/>
      <c r="DI71" s="104"/>
      <c r="DJ71" s="104"/>
      <c r="DK71" s="104"/>
      <c r="DL71" s="104"/>
      <c r="DM71" s="104"/>
      <c r="DN71" s="104"/>
      <c r="DO71" s="104"/>
      <c r="DP71" s="104"/>
      <c r="DQ71" s="104"/>
      <c r="DR71" s="104"/>
      <c r="DS71" s="104"/>
      <c r="DT71" s="104"/>
      <c r="DU71" s="104"/>
      <c r="DV71" s="104"/>
      <c r="DW71" s="104"/>
      <c r="DX71" s="104"/>
      <c r="DY71" s="104"/>
      <c r="DZ71" s="104"/>
      <c r="EA71" s="104"/>
    </row>
    <row r="72" spans="1:131" ht="17" x14ac:dyDescent="0.15">
      <c r="A72" s="57"/>
      <c r="B72" s="58"/>
      <c r="C72" s="47"/>
      <c r="D72" s="47"/>
      <c r="E72" s="47"/>
      <c r="F72" s="47"/>
      <c r="G72" s="48"/>
      <c r="H72" s="47"/>
      <c r="I72" s="47"/>
      <c r="J72" s="47"/>
      <c r="K72" s="47"/>
      <c r="L72" s="48"/>
      <c r="M72" s="47"/>
      <c r="N72" s="47"/>
      <c r="O72" s="47"/>
      <c r="P72" s="47"/>
      <c r="Q72" s="48"/>
      <c r="R72" s="47"/>
      <c r="S72" s="47"/>
      <c r="T72" s="47"/>
      <c r="U72" s="47"/>
      <c r="V72" s="48"/>
      <c r="W72" s="47"/>
      <c r="X72" s="47"/>
      <c r="Y72" s="47"/>
      <c r="Z72" s="47"/>
      <c r="AA72" s="48"/>
      <c r="AB72" s="47"/>
      <c r="AC72" s="47"/>
      <c r="AD72" s="47"/>
      <c r="AE72" s="47"/>
      <c r="AF72" s="48"/>
      <c r="AG72" s="47"/>
      <c r="AH72" s="47"/>
      <c r="AI72" s="47"/>
      <c r="AJ72" s="47"/>
      <c r="AK72" s="48"/>
      <c r="AL72" s="32"/>
      <c r="AM72" s="33">
        <f t="shared" si="301"/>
        <v>0</v>
      </c>
      <c r="AN72" s="34">
        <f t="shared" si="301"/>
        <v>0</v>
      </c>
      <c r="AO72" s="35">
        <f t="shared" si="299"/>
        <v>0</v>
      </c>
      <c r="AP72" s="35">
        <f t="shared" si="299"/>
        <v>0</v>
      </c>
      <c r="AQ72" s="34">
        <f t="shared" si="93"/>
        <v>0</v>
      </c>
      <c r="AR72" s="217">
        <f t="shared" si="302"/>
        <v>0</v>
      </c>
      <c r="AS72" s="32"/>
      <c r="AT72" s="50">
        <f t="shared" si="94"/>
        <v>0</v>
      </c>
      <c r="AU72" s="51">
        <f t="shared" si="33"/>
        <v>0</v>
      </c>
      <c r="AV72" s="52">
        <f t="shared" si="34"/>
        <v>0</v>
      </c>
      <c r="AW72" s="53">
        <f t="shared" si="72"/>
        <v>0</v>
      </c>
      <c r="AX72" s="51">
        <f t="shared" si="73"/>
        <v>0</v>
      </c>
      <c r="AY72" s="40">
        <f t="shared" si="35"/>
        <v>0</v>
      </c>
      <c r="AZ72" s="41">
        <f t="shared" si="303"/>
        <v>0</v>
      </c>
      <c r="BA72" s="59"/>
      <c r="BB72" s="219">
        <f t="shared" ref="BB72:BB96" si="309">COUNTIF($C72:$AK72,"VT")</f>
        <v>0</v>
      </c>
      <c r="BC72" s="292">
        <f>IFERROR(VLOOKUP($A72,'Stats  1'!$A$4:$D$62,2,FALSE),0)</f>
        <v>0</v>
      </c>
      <c r="BD72" s="219">
        <f t="shared" ref="BD72:BD96" si="310">COUNTIF($C72:$AK72,"V*")-COUNTIF($C72:$AK72,"VT")</f>
        <v>0</v>
      </c>
      <c r="BE72" s="295">
        <f>IFERROR(VLOOKUP($A72,'Stats  1'!$A$4:$D$62,3,FALSE),0)</f>
        <v>0</v>
      </c>
      <c r="BF72" s="219">
        <f t="shared" ref="BF72:BF96" si="311">COUNTIF($C72:$AK72,"f*")</f>
        <v>0</v>
      </c>
      <c r="BG72" s="296">
        <f>IFERROR(VLOOKUP($A72,'Stats  1'!$A$4:$D$62,4,FALSE),0)</f>
        <v>0</v>
      </c>
      <c r="BH72" s="59"/>
      <c r="BI72" s="33">
        <f t="shared" si="304"/>
        <v>0</v>
      </c>
      <c r="BJ72" s="54">
        <f t="shared" si="305"/>
        <v>0</v>
      </c>
      <c r="BK72" s="55">
        <f t="shared" si="306"/>
        <v>0</v>
      </c>
      <c r="BL72" s="49">
        <f t="shared" si="307"/>
        <v>0</v>
      </c>
      <c r="BM72" s="46">
        <f t="shared" si="308"/>
        <v>0</v>
      </c>
      <c r="BN72" s="59"/>
      <c r="BO72" s="59"/>
      <c r="BP72" s="59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DD72" s="117"/>
      <c r="DE72" s="104"/>
      <c r="DF72" s="104"/>
      <c r="DG72" s="104"/>
      <c r="DH72" s="104"/>
      <c r="DI72" s="104"/>
      <c r="DJ72" s="104"/>
      <c r="DK72" s="104"/>
      <c r="DL72" s="104"/>
      <c r="DM72" s="104"/>
      <c r="DN72" s="104"/>
      <c r="DO72" s="104"/>
      <c r="DP72" s="104"/>
      <c r="DQ72" s="104"/>
      <c r="DR72" s="104"/>
      <c r="DS72" s="104"/>
      <c r="DT72" s="104"/>
      <c r="DU72" s="104"/>
      <c r="DV72" s="104"/>
      <c r="DW72" s="104"/>
      <c r="DX72" s="104"/>
      <c r="DY72" s="104"/>
      <c r="DZ72" s="104"/>
      <c r="EA72" s="104"/>
    </row>
    <row r="73" spans="1:131" ht="17" x14ac:dyDescent="0.15">
      <c r="A73" s="57"/>
      <c r="B73" s="58"/>
      <c r="C73" s="47"/>
      <c r="D73" s="47"/>
      <c r="E73" s="47"/>
      <c r="F73" s="47"/>
      <c r="G73" s="48"/>
      <c r="H73" s="47"/>
      <c r="I73" s="47"/>
      <c r="J73" s="47"/>
      <c r="K73" s="47"/>
      <c r="L73" s="48"/>
      <c r="M73" s="47"/>
      <c r="N73" s="47"/>
      <c r="O73" s="47"/>
      <c r="P73" s="47"/>
      <c r="Q73" s="48"/>
      <c r="R73" s="47"/>
      <c r="S73" s="47"/>
      <c r="T73" s="47"/>
      <c r="U73" s="47"/>
      <c r="V73" s="48"/>
      <c r="W73" s="47"/>
      <c r="X73" s="47"/>
      <c r="Y73" s="47"/>
      <c r="Z73" s="47"/>
      <c r="AA73" s="48"/>
      <c r="AB73" s="47"/>
      <c r="AC73" s="47"/>
      <c r="AD73" s="47"/>
      <c r="AE73" s="47"/>
      <c r="AF73" s="48"/>
      <c r="AG73" s="47"/>
      <c r="AH73" s="47"/>
      <c r="AI73" s="47"/>
      <c r="AJ73" s="47"/>
      <c r="AK73" s="48"/>
      <c r="AL73" s="32"/>
      <c r="AM73" s="33">
        <f t="shared" si="301"/>
        <v>0</v>
      </c>
      <c r="AN73" s="34">
        <f t="shared" si="301"/>
        <v>0</v>
      </c>
      <c r="AO73" s="35">
        <f t="shared" si="299"/>
        <v>0</v>
      </c>
      <c r="AP73" s="35">
        <f t="shared" si="299"/>
        <v>0</v>
      </c>
      <c r="AQ73" s="34">
        <f t="shared" si="93"/>
        <v>0</v>
      </c>
      <c r="AR73" s="217">
        <f t="shared" si="302"/>
        <v>0</v>
      </c>
      <c r="AS73" s="32"/>
      <c r="AT73" s="50">
        <f t="shared" si="94"/>
        <v>0</v>
      </c>
      <c r="AU73" s="51">
        <f t="shared" ref="AU73:AU96" si="312">COUNTIFS($C$5:$AK$5,$AT$5,$C73:$AK73,"F*")</f>
        <v>0</v>
      </c>
      <c r="AV73" s="52">
        <f t="shared" ref="AV73:AV96" si="313">COUNTIFS($C$5:$AK$5,$AT$5,$C73:$AK73,"G")+AT73+AU73</f>
        <v>0</v>
      </c>
      <c r="AW73" s="53">
        <f t="shared" si="72"/>
        <v>0</v>
      </c>
      <c r="AX73" s="51">
        <f t="shared" si="73"/>
        <v>0</v>
      </c>
      <c r="AY73" s="40">
        <f t="shared" ref="AY73:AY96" si="314">COUNTIFS($C$5:$AK$5,$AW$5,$C73:$AK73,"G")+AW73+AX73</f>
        <v>0</v>
      </c>
      <c r="AZ73" s="41">
        <f t="shared" si="303"/>
        <v>0</v>
      </c>
      <c r="BA73" s="59"/>
      <c r="BB73" s="219">
        <f t="shared" si="309"/>
        <v>0</v>
      </c>
      <c r="BC73" s="292">
        <f>IFERROR(VLOOKUP($A73,'Stats  1'!$A$4:$D$62,2,FALSE),0)</f>
        <v>0</v>
      </c>
      <c r="BD73" s="219">
        <f t="shared" si="310"/>
        <v>0</v>
      </c>
      <c r="BE73" s="295">
        <f>IFERROR(VLOOKUP($A73,'Stats  1'!$A$4:$D$62,3,FALSE),0)</f>
        <v>0</v>
      </c>
      <c r="BF73" s="219">
        <f t="shared" si="311"/>
        <v>0</v>
      </c>
      <c r="BG73" s="296">
        <f>IFERROR(VLOOKUP($A73,'Stats  1'!$A$4:$D$62,4,FALSE),0)</f>
        <v>0</v>
      </c>
      <c r="BH73" s="59"/>
      <c r="BI73" s="33">
        <f t="shared" si="304"/>
        <v>0</v>
      </c>
      <c r="BJ73" s="54">
        <f t="shared" si="305"/>
        <v>0</v>
      </c>
      <c r="BK73" s="55">
        <f t="shared" si="306"/>
        <v>0</v>
      </c>
      <c r="BL73" s="49">
        <f t="shared" si="307"/>
        <v>0</v>
      </c>
      <c r="BM73" s="46">
        <f t="shared" si="308"/>
        <v>0</v>
      </c>
      <c r="BN73" s="59"/>
      <c r="BO73" s="59"/>
      <c r="BP73" s="59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DD73" s="117"/>
      <c r="DE73" s="104"/>
      <c r="DF73" s="104"/>
      <c r="DG73" s="104"/>
      <c r="DH73" s="104"/>
      <c r="DI73" s="104"/>
      <c r="DJ73" s="104"/>
      <c r="DK73" s="104"/>
      <c r="DL73" s="104"/>
      <c r="DM73" s="104"/>
      <c r="DN73" s="104"/>
      <c r="DO73" s="104"/>
      <c r="DP73" s="104"/>
      <c r="DQ73" s="104"/>
      <c r="DR73" s="104"/>
      <c r="DS73" s="104"/>
      <c r="DT73" s="104"/>
      <c r="DU73" s="104"/>
      <c r="DV73" s="104"/>
      <c r="DW73" s="104"/>
      <c r="DX73" s="104"/>
      <c r="DY73" s="104"/>
      <c r="DZ73" s="104"/>
      <c r="EA73" s="104"/>
    </row>
    <row r="74" spans="1:131" ht="17" x14ac:dyDescent="0.15">
      <c r="A74" s="57"/>
      <c r="B74" s="58"/>
      <c r="C74" s="47"/>
      <c r="D74" s="47"/>
      <c r="E74" s="47"/>
      <c r="F74" s="47"/>
      <c r="G74" s="48"/>
      <c r="H74" s="47"/>
      <c r="I74" s="47"/>
      <c r="J74" s="47"/>
      <c r="K74" s="47"/>
      <c r="L74" s="48"/>
      <c r="M74" s="47"/>
      <c r="N74" s="47"/>
      <c r="O74" s="47"/>
      <c r="P74" s="47"/>
      <c r="Q74" s="48"/>
      <c r="R74" s="47"/>
      <c r="S74" s="47"/>
      <c r="T74" s="47"/>
      <c r="U74" s="47"/>
      <c r="V74" s="48"/>
      <c r="W74" s="47"/>
      <c r="X74" s="47"/>
      <c r="Y74" s="47"/>
      <c r="Z74" s="47"/>
      <c r="AA74" s="48"/>
      <c r="AB74" s="47"/>
      <c r="AC74" s="47"/>
      <c r="AD74" s="47"/>
      <c r="AE74" s="47"/>
      <c r="AF74" s="48"/>
      <c r="AG74" s="47"/>
      <c r="AH74" s="47"/>
      <c r="AI74" s="47"/>
      <c r="AJ74" s="47"/>
      <c r="AK74" s="48"/>
      <c r="AL74" s="32"/>
      <c r="AM74" s="33">
        <f t="shared" si="301"/>
        <v>0</v>
      </c>
      <c r="AN74" s="34">
        <f t="shared" si="301"/>
        <v>0</v>
      </c>
      <c r="AO74" s="35">
        <f t="shared" si="299"/>
        <v>0</v>
      </c>
      <c r="AP74" s="35">
        <f t="shared" si="299"/>
        <v>0</v>
      </c>
      <c r="AQ74" s="34">
        <f t="shared" si="93"/>
        <v>0</v>
      </c>
      <c r="AR74" s="217">
        <f t="shared" si="302"/>
        <v>0</v>
      </c>
      <c r="AS74" s="32"/>
      <c r="AT74" s="50">
        <f t="shared" si="94"/>
        <v>0</v>
      </c>
      <c r="AU74" s="51">
        <f t="shared" si="312"/>
        <v>0</v>
      </c>
      <c r="AV74" s="52">
        <f t="shared" si="313"/>
        <v>0</v>
      </c>
      <c r="AW74" s="53">
        <f t="shared" si="72"/>
        <v>0</v>
      </c>
      <c r="AX74" s="51">
        <f t="shared" si="73"/>
        <v>0</v>
      </c>
      <c r="AY74" s="40">
        <f t="shared" si="314"/>
        <v>0</v>
      </c>
      <c r="AZ74" s="41">
        <f t="shared" si="303"/>
        <v>0</v>
      </c>
      <c r="BA74" s="59"/>
      <c r="BB74" s="219">
        <f t="shared" si="309"/>
        <v>0</v>
      </c>
      <c r="BC74" s="292">
        <f>IFERROR(VLOOKUP($A74,'Stats  1'!$A$4:$D$62,2,FALSE),0)</f>
        <v>0</v>
      </c>
      <c r="BD74" s="219">
        <f t="shared" si="310"/>
        <v>0</v>
      </c>
      <c r="BE74" s="295">
        <f>IFERROR(VLOOKUP($A74,'Stats  1'!$A$4:$D$62,3,FALSE),0)</f>
        <v>0</v>
      </c>
      <c r="BF74" s="219">
        <f t="shared" si="311"/>
        <v>0</v>
      </c>
      <c r="BG74" s="296">
        <f>IFERROR(VLOOKUP($A74,'Stats  1'!$A$4:$D$62,4,FALSE),0)</f>
        <v>0</v>
      </c>
      <c r="BH74" s="59"/>
      <c r="BI74" s="33">
        <f t="shared" si="304"/>
        <v>0</v>
      </c>
      <c r="BJ74" s="54">
        <f t="shared" si="305"/>
        <v>0</v>
      </c>
      <c r="BK74" s="55">
        <f t="shared" si="306"/>
        <v>0</v>
      </c>
      <c r="BL74" s="49">
        <f t="shared" si="307"/>
        <v>0</v>
      </c>
      <c r="BM74" s="46">
        <f t="shared" si="308"/>
        <v>0</v>
      </c>
      <c r="BN74" s="59"/>
      <c r="BO74" s="59"/>
      <c r="BP74" s="59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DD74" s="117"/>
      <c r="DE74" s="104"/>
      <c r="DF74" s="104"/>
      <c r="DG74" s="104"/>
      <c r="DH74" s="104"/>
      <c r="DI74" s="104"/>
      <c r="DJ74" s="104"/>
      <c r="DK74" s="104"/>
      <c r="DL74" s="104"/>
      <c r="DM74" s="104"/>
      <c r="DN74" s="104"/>
      <c r="DO74" s="104"/>
      <c r="DP74" s="104"/>
      <c r="DQ74" s="104"/>
      <c r="DR74" s="104"/>
      <c r="DS74" s="104"/>
      <c r="DT74" s="104"/>
      <c r="DU74" s="104"/>
      <c r="DV74" s="104"/>
      <c r="DW74" s="104"/>
      <c r="DX74" s="104"/>
      <c r="DY74" s="104"/>
      <c r="DZ74" s="104"/>
      <c r="EA74" s="104"/>
    </row>
    <row r="75" spans="1:131" ht="17" x14ac:dyDescent="0.15">
      <c r="A75" s="57"/>
      <c r="B75" s="58"/>
      <c r="C75" s="47"/>
      <c r="D75" s="47"/>
      <c r="E75" s="47"/>
      <c r="F75" s="47"/>
      <c r="G75" s="48"/>
      <c r="H75" s="47"/>
      <c r="I75" s="47"/>
      <c r="J75" s="47"/>
      <c r="K75" s="47"/>
      <c r="L75" s="48"/>
      <c r="M75" s="47"/>
      <c r="N75" s="47"/>
      <c r="O75" s="47"/>
      <c r="P75" s="47"/>
      <c r="Q75" s="48"/>
      <c r="R75" s="47"/>
      <c r="S75" s="47"/>
      <c r="T75" s="47"/>
      <c r="U75" s="47"/>
      <c r="V75" s="48"/>
      <c r="W75" s="47"/>
      <c r="X75" s="47"/>
      <c r="Y75" s="47"/>
      <c r="Z75" s="47"/>
      <c r="AA75" s="48"/>
      <c r="AB75" s="47"/>
      <c r="AC75" s="47"/>
      <c r="AD75" s="47"/>
      <c r="AE75" s="47"/>
      <c r="AF75" s="48"/>
      <c r="AG75" s="47"/>
      <c r="AH75" s="47"/>
      <c r="AI75" s="47"/>
      <c r="AJ75" s="47"/>
      <c r="AK75" s="48"/>
      <c r="AL75" s="32"/>
      <c r="AM75" s="33">
        <f t="shared" si="301"/>
        <v>0</v>
      </c>
      <c r="AN75" s="34">
        <f t="shared" si="301"/>
        <v>0</v>
      </c>
      <c r="AO75" s="35">
        <f t="shared" si="299"/>
        <v>0</v>
      </c>
      <c r="AP75" s="35">
        <f t="shared" si="299"/>
        <v>0</v>
      </c>
      <c r="AQ75" s="34">
        <f t="shared" si="93"/>
        <v>0</v>
      </c>
      <c r="AR75" s="217">
        <f t="shared" si="302"/>
        <v>0</v>
      </c>
      <c r="AS75" s="32"/>
      <c r="AT75" s="50">
        <f t="shared" si="94"/>
        <v>0</v>
      </c>
      <c r="AU75" s="51">
        <f t="shared" si="312"/>
        <v>0</v>
      </c>
      <c r="AV75" s="52">
        <f t="shared" si="313"/>
        <v>0</v>
      </c>
      <c r="AW75" s="53">
        <f t="shared" ref="AW75:AW96" si="315">COUNTIFS($C$5:$AK$5,$AW$5,$C75:$AK75,"V*")-COUNTIFS($C$5:$AK$5,$AW$5,$C75:$AK75,"VT")</f>
        <v>0</v>
      </c>
      <c r="AX75" s="51">
        <f t="shared" ref="AX75:AX96" si="316">COUNTIFS($C$5:$AK$5,$AW$5,$C75:$AK75,"F*")</f>
        <v>0</v>
      </c>
      <c r="AY75" s="40">
        <f t="shared" si="314"/>
        <v>0</v>
      </c>
      <c r="AZ75" s="41">
        <f t="shared" si="303"/>
        <v>0</v>
      </c>
      <c r="BA75" s="59"/>
      <c r="BB75" s="219">
        <f t="shared" si="309"/>
        <v>0</v>
      </c>
      <c r="BC75" s="292">
        <f>IFERROR(VLOOKUP($A75,'Stats  1'!$A$4:$D$62,2,FALSE),0)</f>
        <v>0</v>
      </c>
      <c r="BD75" s="219">
        <f t="shared" si="310"/>
        <v>0</v>
      </c>
      <c r="BE75" s="295">
        <f>IFERROR(VLOOKUP($A75,'Stats  1'!$A$4:$D$62,3,FALSE),0)</f>
        <v>0</v>
      </c>
      <c r="BF75" s="219">
        <f t="shared" si="311"/>
        <v>0</v>
      </c>
      <c r="BG75" s="296">
        <f>IFERROR(VLOOKUP($A75,'Stats  1'!$A$4:$D$62,4,FALSE),0)</f>
        <v>0</v>
      </c>
      <c r="BH75" s="59"/>
      <c r="BI75" s="33">
        <f t="shared" si="304"/>
        <v>0</v>
      </c>
      <c r="BJ75" s="54">
        <f t="shared" si="305"/>
        <v>0</v>
      </c>
      <c r="BK75" s="55">
        <f t="shared" si="306"/>
        <v>0</v>
      </c>
      <c r="BL75" s="49">
        <f t="shared" si="307"/>
        <v>0</v>
      </c>
      <c r="BM75" s="46">
        <f t="shared" si="308"/>
        <v>0</v>
      </c>
      <c r="BN75" s="59"/>
      <c r="BO75" s="59"/>
      <c r="BP75" s="59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DD75" s="117"/>
      <c r="DE75" s="104"/>
      <c r="DF75" s="104"/>
      <c r="DG75" s="104"/>
      <c r="DH75" s="104"/>
      <c r="DI75" s="104"/>
      <c r="DJ75" s="104"/>
      <c r="DK75" s="104"/>
      <c r="DL75" s="104"/>
      <c r="DM75" s="104"/>
      <c r="DN75" s="104"/>
      <c r="DO75" s="104"/>
      <c r="DP75" s="104"/>
      <c r="DQ75" s="104"/>
      <c r="DR75" s="104"/>
      <c r="DS75" s="104"/>
      <c r="DT75" s="104"/>
      <c r="DU75" s="104"/>
      <c r="DV75" s="104"/>
      <c r="DW75" s="104"/>
      <c r="DX75" s="104"/>
      <c r="DY75" s="104"/>
      <c r="DZ75" s="104"/>
      <c r="EA75" s="104"/>
    </row>
    <row r="76" spans="1:131" ht="17" x14ac:dyDescent="0.15">
      <c r="A76" s="57"/>
      <c r="B76" s="58"/>
      <c r="C76" s="47"/>
      <c r="D76" s="47"/>
      <c r="E76" s="47"/>
      <c r="F76" s="47"/>
      <c r="G76" s="48"/>
      <c r="H76" s="47"/>
      <c r="I76" s="47"/>
      <c r="J76" s="47"/>
      <c r="K76" s="47"/>
      <c r="L76" s="48"/>
      <c r="M76" s="47"/>
      <c r="N76" s="47"/>
      <c r="O76" s="47"/>
      <c r="P76" s="47"/>
      <c r="Q76" s="48"/>
      <c r="R76" s="47"/>
      <c r="S76" s="47"/>
      <c r="T76" s="47"/>
      <c r="U76" s="47"/>
      <c r="V76" s="48"/>
      <c r="W76" s="47"/>
      <c r="X76" s="47"/>
      <c r="Y76" s="47"/>
      <c r="Z76" s="47"/>
      <c r="AA76" s="48"/>
      <c r="AB76" s="47"/>
      <c r="AC76" s="47"/>
      <c r="AD76" s="47"/>
      <c r="AE76" s="47"/>
      <c r="AF76" s="48"/>
      <c r="AG76" s="47"/>
      <c r="AH76" s="47"/>
      <c r="AI76" s="47"/>
      <c r="AJ76" s="47"/>
      <c r="AK76" s="48"/>
      <c r="AL76" s="32"/>
      <c r="AM76" s="33">
        <f t="shared" ref="AM76:AN96" si="317">COUNTIFS($C$5:$AK$5,AM$5,$C76:$AK76,"A*")+COUNTIFS($C$5:$AK$5,AM$5,$C76:$AK76,"v*")+COUNTIFS($C$5:$AK$5,AM$5,$C76:$AK76,"oui")</f>
        <v>0</v>
      </c>
      <c r="AN76" s="34">
        <f t="shared" si="317"/>
        <v>0</v>
      </c>
      <c r="AO76" s="35">
        <f t="shared" si="299"/>
        <v>0</v>
      </c>
      <c r="AP76" s="35">
        <f t="shared" si="299"/>
        <v>0</v>
      </c>
      <c r="AQ76" s="34">
        <f t="shared" ref="AQ76:AQ96" si="318">COUNTIFS($C$5:$AK$5,AQ$5,$C76:$AK76,"A*")+COUNTIFS($C$5:$AK$5,AQ$5,$C76:$AK76,"v*")+COUNTIFS($C$5:$AK$5,AQ$5,$C76:$AK76,"oui")</f>
        <v>0</v>
      </c>
      <c r="AR76" s="217">
        <f t="shared" si="302"/>
        <v>0</v>
      </c>
      <c r="AS76" s="32"/>
      <c r="AT76" s="50">
        <f t="shared" ref="AT76:AT96" si="319">COUNTIFS($C$5:$AK$5,$AT$5,$C76:$AK76,"V*")-COUNTIFS($C$5:$AK$5,$AT$5,$C76:$AK76,"VT")</f>
        <v>0</v>
      </c>
      <c r="AU76" s="51">
        <f t="shared" si="312"/>
        <v>0</v>
      </c>
      <c r="AV76" s="52">
        <f t="shared" si="313"/>
        <v>0</v>
      </c>
      <c r="AW76" s="53">
        <f t="shared" si="315"/>
        <v>0</v>
      </c>
      <c r="AX76" s="51">
        <f t="shared" si="316"/>
        <v>0</v>
      </c>
      <c r="AY76" s="40">
        <f t="shared" si="314"/>
        <v>0</v>
      </c>
      <c r="AZ76" s="41">
        <f t="shared" si="303"/>
        <v>0</v>
      </c>
      <c r="BA76" s="59"/>
      <c r="BB76" s="219">
        <f t="shared" si="309"/>
        <v>0</v>
      </c>
      <c r="BC76" s="292">
        <f>IFERROR(VLOOKUP($A76,'Stats  1'!$A$4:$D$62,2,FALSE),0)</f>
        <v>0</v>
      </c>
      <c r="BD76" s="219">
        <f t="shared" si="310"/>
        <v>0</v>
      </c>
      <c r="BE76" s="295">
        <f>IFERROR(VLOOKUP($A76,'Stats  1'!$A$4:$D$62,3,FALSE),0)</f>
        <v>0</v>
      </c>
      <c r="BF76" s="219">
        <f t="shared" si="311"/>
        <v>0</v>
      </c>
      <c r="BG76" s="296">
        <f>IFERROR(VLOOKUP($A76,'Stats  1'!$A$4:$D$62,4,FALSE),0)</f>
        <v>0</v>
      </c>
      <c r="BH76" s="59"/>
      <c r="BI76" s="33">
        <f t="shared" si="304"/>
        <v>0</v>
      </c>
      <c r="BJ76" s="54">
        <f t="shared" si="305"/>
        <v>0</v>
      </c>
      <c r="BK76" s="55">
        <f t="shared" si="306"/>
        <v>0</v>
      </c>
      <c r="BL76" s="49">
        <f t="shared" si="307"/>
        <v>0</v>
      </c>
      <c r="BM76" s="46">
        <f t="shared" si="308"/>
        <v>0</v>
      </c>
      <c r="BN76" s="59"/>
      <c r="BO76" s="59"/>
      <c r="BP76" s="59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DD76" s="117"/>
      <c r="DE76" s="104"/>
      <c r="DF76" s="104"/>
      <c r="DG76" s="104"/>
      <c r="DH76" s="104"/>
      <c r="DI76" s="104"/>
      <c r="DJ76" s="104"/>
      <c r="DK76" s="104"/>
      <c r="DL76" s="104"/>
      <c r="DM76" s="104"/>
      <c r="DN76" s="104"/>
      <c r="DO76" s="104"/>
      <c r="DP76" s="104"/>
      <c r="DQ76" s="104"/>
      <c r="DR76" s="104"/>
      <c r="DS76" s="104"/>
      <c r="DT76" s="104"/>
      <c r="DU76" s="104"/>
      <c r="DV76" s="104"/>
      <c r="DW76" s="104"/>
      <c r="DX76" s="104"/>
      <c r="DY76" s="104"/>
      <c r="DZ76" s="104"/>
      <c r="EA76" s="104"/>
    </row>
    <row r="77" spans="1:131" ht="17" x14ac:dyDescent="0.15">
      <c r="A77" s="57"/>
      <c r="B77" s="58"/>
      <c r="C77" s="47"/>
      <c r="D77" s="47"/>
      <c r="E77" s="47"/>
      <c r="F77" s="47"/>
      <c r="G77" s="48"/>
      <c r="H77" s="47"/>
      <c r="I77" s="47"/>
      <c r="J77" s="47"/>
      <c r="K77" s="47"/>
      <c r="L77" s="48"/>
      <c r="M77" s="47"/>
      <c r="N77" s="47"/>
      <c r="O77" s="47"/>
      <c r="P77" s="47"/>
      <c r="Q77" s="48"/>
      <c r="R77" s="47"/>
      <c r="S77" s="47"/>
      <c r="T77" s="47"/>
      <c r="U77" s="47"/>
      <c r="V77" s="48"/>
      <c r="W77" s="47"/>
      <c r="X77" s="47"/>
      <c r="Y77" s="47"/>
      <c r="Z77" s="47"/>
      <c r="AA77" s="48"/>
      <c r="AB77" s="47"/>
      <c r="AC77" s="47"/>
      <c r="AD77" s="47"/>
      <c r="AE77" s="47"/>
      <c r="AF77" s="48"/>
      <c r="AG77" s="47"/>
      <c r="AH77" s="47"/>
      <c r="AI77" s="47"/>
      <c r="AJ77" s="47"/>
      <c r="AK77" s="48"/>
      <c r="AL77" s="32"/>
      <c r="AM77" s="33">
        <f t="shared" si="317"/>
        <v>0</v>
      </c>
      <c r="AN77" s="34">
        <f t="shared" si="317"/>
        <v>0</v>
      </c>
      <c r="AO77" s="35">
        <f t="shared" si="299"/>
        <v>0</v>
      </c>
      <c r="AP77" s="35">
        <f t="shared" si="299"/>
        <v>0</v>
      </c>
      <c r="AQ77" s="34">
        <f t="shared" si="318"/>
        <v>0</v>
      </c>
      <c r="AR77" s="217">
        <f t="shared" si="302"/>
        <v>0</v>
      </c>
      <c r="AS77" s="32"/>
      <c r="AT77" s="50">
        <f t="shared" si="319"/>
        <v>0</v>
      </c>
      <c r="AU77" s="51">
        <f t="shared" si="312"/>
        <v>0</v>
      </c>
      <c r="AV77" s="52">
        <f t="shared" si="313"/>
        <v>0</v>
      </c>
      <c r="AW77" s="53">
        <f t="shared" si="315"/>
        <v>0</v>
      </c>
      <c r="AX77" s="51">
        <f t="shared" si="316"/>
        <v>0</v>
      </c>
      <c r="AY77" s="40">
        <f t="shared" si="314"/>
        <v>0</v>
      </c>
      <c r="AZ77" s="41">
        <f t="shared" si="303"/>
        <v>0</v>
      </c>
      <c r="BA77" s="59"/>
      <c r="BB77" s="219">
        <f t="shared" si="309"/>
        <v>0</v>
      </c>
      <c r="BC77" s="292">
        <f>IFERROR(VLOOKUP($A77,'Stats  1'!$A$4:$D$62,2,FALSE),0)</f>
        <v>0</v>
      </c>
      <c r="BD77" s="219">
        <f t="shared" si="310"/>
        <v>0</v>
      </c>
      <c r="BE77" s="295">
        <f>IFERROR(VLOOKUP($A77,'Stats  1'!$A$4:$D$62,3,FALSE),0)</f>
        <v>0</v>
      </c>
      <c r="BF77" s="219">
        <f t="shared" si="311"/>
        <v>0</v>
      </c>
      <c r="BG77" s="296">
        <f>IFERROR(VLOOKUP($A77,'Stats  1'!$A$4:$D$62,4,FALSE),0)</f>
        <v>0</v>
      </c>
      <c r="BH77" s="59"/>
      <c r="BI77" s="33">
        <f t="shared" si="304"/>
        <v>0</v>
      </c>
      <c r="BJ77" s="54">
        <f t="shared" si="305"/>
        <v>0</v>
      </c>
      <c r="BK77" s="55">
        <f t="shared" si="306"/>
        <v>0</v>
      </c>
      <c r="BL77" s="49">
        <f t="shared" si="307"/>
        <v>0</v>
      </c>
      <c r="BM77" s="46">
        <f t="shared" si="308"/>
        <v>0</v>
      </c>
      <c r="BN77" s="59"/>
      <c r="BO77" s="59"/>
      <c r="BP77" s="59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DD77" s="117"/>
      <c r="DE77" s="104"/>
      <c r="DF77" s="104"/>
      <c r="DG77" s="104"/>
      <c r="DH77" s="104"/>
      <c r="DI77" s="104"/>
      <c r="DJ77" s="104"/>
      <c r="DK77" s="104"/>
      <c r="DL77" s="104"/>
      <c r="DM77" s="104"/>
      <c r="DN77" s="104"/>
      <c r="DO77" s="104"/>
      <c r="DP77" s="104"/>
      <c r="DQ77" s="104"/>
      <c r="DR77" s="104"/>
      <c r="DS77" s="104"/>
      <c r="DT77" s="104"/>
      <c r="DU77" s="104"/>
      <c r="DV77" s="104"/>
      <c r="DW77" s="104"/>
      <c r="DX77" s="104"/>
      <c r="DY77" s="104"/>
      <c r="DZ77" s="104"/>
      <c r="EA77" s="104"/>
    </row>
    <row r="78" spans="1:131" ht="17" x14ac:dyDescent="0.15">
      <c r="A78" s="57"/>
      <c r="B78" s="58"/>
      <c r="C78" s="47"/>
      <c r="D78" s="47"/>
      <c r="E78" s="47"/>
      <c r="F78" s="47"/>
      <c r="G78" s="48"/>
      <c r="H78" s="47"/>
      <c r="I78" s="47"/>
      <c r="J78" s="47"/>
      <c r="K78" s="47"/>
      <c r="L78" s="48"/>
      <c r="M78" s="47"/>
      <c r="N78" s="47"/>
      <c r="O78" s="47"/>
      <c r="P78" s="47"/>
      <c r="Q78" s="48"/>
      <c r="R78" s="47"/>
      <c r="S78" s="47"/>
      <c r="T78" s="47"/>
      <c r="U78" s="47"/>
      <c r="V78" s="48"/>
      <c r="W78" s="47"/>
      <c r="X78" s="47"/>
      <c r="Y78" s="47"/>
      <c r="Z78" s="47"/>
      <c r="AA78" s="48"/>
      <c r="AB78" s="47"/>
      <c r="AC78" s="47"/>
      <c r="AD78" s="47"/>
      <c r="AE78" s="47"/>
      <c r="AF78" s="48"/>
      <c r="AG78" s="47"/>
      <c r="AH78" s="47"/>
      <c r="AI78" s="47"/>
      <c r="AJ78" s="47"/>
      <c r="AK78" s="48"/>
      <c r="AL78" s="32"/>
      <c r="AM78" s="33">
        <f t="shared" si="317"/>
        <v>0</v>
      </c>
      <c r="AN78" s="34">
        <f t="shared" si="317"/>
        <v>0</v>
      </c>
      <c r="AO78" s="35">
        <f t="shared" si="299"/>
        <v>0</v>
      </c>
      <c r="AP78" s="35">
        <f t="shared" si="299"/>
        <v>0</v>
      </c>
      <c r="AQ78" s="34">
        <f t="shared" si="318"/>
        <v>0</v>
      </c>
      <c r="AR78" s="217">
        <f t="shared" si="302"/>
        <v>0</v>
      </c>
      <c r="AS78" s="32"/>
      <c r="AT78" s="50">
        <f t="shared" si="319"/>
        <v>0</v>
      </c>
      <c r="AU78" s="51">
        <f t="shared" si="312"/>
        <v>0</v>
      </c>
      <c r="AV78" s="52">
        <f t="shared" si="313"/>
        <v>0</v>
      </c>
      <c r="AW78" s="53">
        <f t="shared" si="315"/>
        <v>0</v>
      </c>
      <c r="AX78" s="51">
        <f t="shared" si="316"/>
        <v>0</v>
      </c>
      <c r="AY78" s="40">
        <f t="shared" si="314"/>
        <v>0</v>
      </c>
      <c r="AZ78" s="41">
        <f t="shared" si="303"/>
        <v>0</v>
      </c>
      <c r="BA78" s="59"/>
      <c r="BB78" s="219">
        <f t="shared" si="309"/>
        <v>0</v>
      </c>
      <c r="BC78" s="292">
        <f>IFERROR(VLOOKUP($A78,'Stats  1'!$A$4:$D$62,2,FALSE),0)</f>
        <v>0</v>
      </c>
      <c r="BD78" s="219">
        <f t="shared" si="310"/>
        <v>0</v>
      </c>
      <c r="BE78" s="295">
        <f>IFERROR(VLOOKUP($A78,'Stats  1'!$A$4:$D$62,3,FALSE),0)</f>
        <v>0</v>
      </c>
      <c r="BF78" s="219">
        <f t="shared" si="311"/>
        <v>0</v>
      </c>
      <c r="BG78" s="296">
        <f>IFERROR(VLOOKUP($A78,'Stats  1'!$A$4:$D$62,4,FALSE),0)</f>
        <v>0</v>
      </c>
      <c r="BH78" s="59"/>
      <c r="BI78" s="33">
        <f t="shared" si="304"/>
        <v>0</v>
      </c>
      <c r="BJ78" s="54">
        <f t="shared" si="305"/>
        <v>0</v>
      </c>
      <c r="BK78" s="55">
        <f t="shared" si="306"/>
        <v>0</v>
      </c>
      <c r="BL78" s="49">
        <f t="shared" si="307"/>
        <v>0</v>
      </c>
      <c r="BM78" s="46">
        <f t="shared" si="308"/>
        <v>0</v>
      </c>
      <c r="BN78" s="59"/>
      <c r="BO78" s="59"/>
      <c r="BP78" s="59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DD78" s="117"/>
      <c r="DE78" s="104"/>
      <c r="DF78" s="104"/>
      <c r="DG78" s="104"/>
      <c r="DH78" s="104"/>
      <c r="DI78" s="104"/>
      <c r="DJ78" s="104"/>
      <c r="DK78" s="104"/>
      <c r="DL78" s="104"/>
      <c r="DM78" s="104"/>
      <c r="DN78" s="104"/>
      <c r="DO78" s="104"/>
      <c r="DP78" s="104"/>
      <c r="DQ78" s="104"/>
      <c r="DR78" s="104"/>
      <c r="DS78" s="104"/>
      <c r="DT78" s="104"/>
      <c r="DU78" s="104"/>
      <c r="DV78" s="104"/>
      <c r="DW78" s="104"/>
      <c r="DX78" s="104"/>
      <c r="DY78" s="104"/>
      <c r="DZ78" s="104"/>
      <c r="EA78" s="104"/>
    </row>
    <row r="79" spans="1:131" ht="17" x14ac:dyDescent="0.15">
      <c r="A79" s="57"/>
      <c r="B79" s="58"/>
      <c r="C79" s="47"/>
      <c r="D79" s="47"/>
      <c r="E79" s="47"/>
      <c r="F79" s="47"/>
      <c r="G79" s="48"/>
      <c r="H79" s="47"/>
      <c r="I79" s="47"/>
      <c r="J79" s="47"/>
      <c r="K79" s="47"/>
      <c r="L79" s="48"/>
      <c r="M79" s="47"/>
      <c r="N79" s="47"/>
      <c r="O79" s="47"/>
      <c r="P79" s="47"/>
      <c r="Q79" s="48"/>
      <c r="R79" s="47"/>
      <c r="S79" s="47"/>
      <c r="T79" s="47"/>
      <c r="U79" s="47"/>
      <c r="V79" s="48"/>
      <c r="W79" s="47"/>
      <c r="X79" s="47"/>
      <c r="Y79" s="47"/>
      <c r="Z79" s="47"/>
      <c r="AA79" s="48"/>
      <c r="AB79" s="47"/>
      <c r="AC79" s="47"/>
      <c r="AD79" s="47"/>
      <c r="AE79" s="47"/>
      <c r="AF79" s="48"/>
      <c r="AG79" s="47"/>
      <c r="AH79" s="47"/>
      <c r="AI79" s="47"/>
      <c r="AJ79" s="47"/>
      <c r="AK79" s="48"/>
      <c r="AL79" s="32"/>
      <c r="AM79" s="33">
        <f t="shared" si="317"/>
        <v>0</v>
      </c>
      <c r="AN79" s="34">
        <f t="shared" si="317"/>
        <v>0</v>
      </c>
      <c r="AO79" s="35">
        <f t="shared" si="299"/>
        <v>0</v>
      </c>
      <c r="AP79" s="35">
        <f t="shared" si="299"/>
        <v>0</v>
      </c>
      <c r="AQ79" s="34">
        <f t="shared" si="318"/>
        <v>0</v>
      </c>
      <c r="AR79" s="217">
        <f t="shared" si="302"/>
        <v>0</v>
      </c>
      <c r="AS79" s="32"/>
      <c r="AT79" s="50">
        <f t="shared" si="319"/>
        <v>0</v>
      </c>
      <c r="AU79" s="51">
        <f t="shared" si="312"/>
        <v>0</v>
      </c>
      <c r="AV79" s="52">
        <f t="shared" si="313"/>
        <v>0</v>
      </c>
      <c r="AW79" s="53">
        <f t="shared" si="315"/>
        <v>0</v>
      </c>
      <c r="AX79" s="51">
        <f t="shared" si="316"/>
        <v>0</v>
      </c>
      <c r="AY79" s="40">
        <f t="shared" si="314"/>
        <v>0</v>
      </c>
      <c r="AZ79" s="41">
        <f t="shared" si="303"/>
        <v>0</v>
      </c>
      <c r="BB79" s="219">
        <f t="shared" si="309"/>
        <v>0</v>
      </c>
      <c r="BC79" s="292">
        <f>IFERROR(VLOOKUP($A79,'Stats  1'!$A$4:$D$62,2,FALSE),0)</f>
        <v>0</v>
      </c>
      <c r="BD79" s="219">
        <f t="shared" si="310"/>
        <v>0</v>
      </c>
      <c r="BE79" s="295">
        <f>IFERROR(VLOOKUP($A79,'Stats  1'!$A$4:$D$62,3,FALSE),0)</f>
        <v>0</v>
      </c>
      <c r="BF79" s="219">
        <f t="shared" si="311"/>
        <v>0</v>
      </c>
      <c r="BG79" s="296">
        <f>IFERROR(VLOOKUP($A79,'Stats  1'!$A$4:$D$62,4,FALSE),0)</f>
        <v>0</v>
      </c>
      <c r="BI79" s="33">
        <f t="shared" si="304"/>
        <v>0</v>
      </c>
      <c r="BJ79" s="54">
        <f t="shared" si="305"/>
        <v>0</v>
      </c>
      <c r="BK79" s="55">
        <f t="shared" si="306"/>
        <v>0</v>
      </c>
      <c r="BL79" s="49">
        <f t="shared" si="307"/>
        <v>0</v>
      </c>
      <c r="BM79" s="46">
        <f t="shared" si="308"/>
        <v>0</v>
      </c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DD79" s="117"/>
      <c r="DE79" s="104"/>
      <c r="DF79" s="104"/>
      <c r="DG79" s="104"/>
      <c r="DH79" s="104"/>
      <c r="DI79" s="104"/>
      <c r="DJ79" s="104"/>
      <c r="DK79" s="104"/>
      <c r="DL79" s="104"/>
      <c r="DM79" s="104"/>
      <c r="DN79" s="104"/>
      <c r="DO79" s="104"/>
      <c r="DP79" s="104"/>
      <c r="DQ79" s="104"/>
      <c r="DR79" s="104"/>
      <c r="DS79" s="104"/>
      <c r="DT79" s="104"/>
      <c r="DU79" s="104"/>
      <c r="DV79" s="104"/>
      <c r="DW79" s="104"/>
      <c r="DX79" s="104"/>
      <c r="DY79" s="104"/>
      <c r="DZ79" s="104"/>
      <c r="EA79" s="104"/>
    </row>
    <row r="80" spans="1:131" ht="17" x14ac:dyDescent="0.15">
      <c r="A80" s="57"/>
      <c r="B80" s="58"/>
      <c r="C80" s="47"/>
      <c r="D80" s="47"/>
      <c r="E80" s="47"/>
      <c r="F80" s="47"/>
      <c r="G80" s="48"/>
      <c r="H80" s="47"/>
      <c r="I80" s="47"/>
      <c r="J80" s="47"/>
      <c r="K80" s="47"/>
      <c r="L80" s="48"/>
      <c r="M80" s="47"/>
      <c r="N80" s="47"/>
      <c r="O80" s="47"/>
      <c r="P80" s="47"/>
      <c r="Q80" s="48"/>
      <c r="R80" s="47"/>
      <c r="S80" s="47"/>
      <c r="T80" s="47"/>
      <c r="U80" s="47"/>
      <c r="V80" s="48"/>
      <c r="W80" s="47"/>
      <c r="X80" s="47"/>
      <c r="Y80" s="47"/>
      <c r="Z80" s="47"/>
      <c r="AA80" s="48"/>
      <c r="AB80" s="47"/>
      <c r="AC80" s="47"/>
      <c r="AD80" s="47"/>
      <c r="AE80" s="47"/>
      <c r="AF80" s="48"/>
      <c r="AG80" s="47"/>
      <c r="AH80" s="47"/>
      <c r="AI80" s="47"/>
      <c r="AJ80" s="47"/>
      <c r="AK80" s="48"/>
      <c r="AL80" s="32"/>
      <c r="AM80" s="33">
        <f t="shared" si="317"/>
        <v>0</v>
      </c>
      <c r="AN80" s="34">
        <f t="shared" si="317"/>
        <v>0</v>
      </c>
      <c r="AO80" s="35">
        <f t="shared" si="299"/>
        <v>0</v>
      </c>
      <c r="AP80" s="35">
        <f t="shared" si="299"/>
        <v>0</v>
      </c>
      <c r="AQ80" s="34">
        <f t="shared" si="318"/>
        <v>0</v>
      </c>
      <c r="AR80" s="217">
        <f t="shared" si="302"/>
        <v>0</v>
      </c>
      <c r="AS80" s="32"/>
      <c r="AT80" s="50">
        <f t="shared" si="319"/>
        <v>0</v>
      </c>
      <c r="AU80" s="51">
        <f t="shared" si="312"/>
        <v>0</v>
      </c>
      <c r="AV80" s="52">
        <f t="shared" si="313"/>
        <v>0</v>
      </c>
      <c r="AW80" s="53">
        <f t="shared" si="315"/>
        <v>0</v>
      </c>
      <c r="AX80" s="51">
        <f t="shared" si="316"/>
        <v>0</v>
      </c>
      <c r="AY80" s="40">
        <f t="shared" si="314"/>
        <v>0</v>
      </c>
      <c r="AZ80" s="41">
        <f t="shared" si="303"/>
        <v>0</v>
      </c>
      <c r="BA80" s="59"/>
      <c r="BB80" s="219">
        <f t="shared" si="309"/>
        <v>0</v>
      </c>
      <c r="BC80" s="292">
        <f>IFERROR(VLOOKUP($A80,'Stats  1'!$A$4:$D$62,2,FALSE),0)</f>
        <v>0</v>
      </c>
      <c r="BD80" s="219">
        <f t="shared" si="310"/>
        <v>0</v>
      </c>
      <c r="BE80" s="295">
        <f>IFERROR(VLOOKUP($A80,'Stats  1'!$A$4:$D$62,3,FALSE),0)</f>
        <v>0</v>
      </c>
      <c r="BF80" s="219">
        <f t="shared" si="311"/>
        <v>0</v>
      </c>
      <c r="BG80" s="296">
        <f>IFERROR(VLOOKUP($A80,'Stats  1'!$A$4:$D$62,4,FALSE),0)</f>
        <v>0</v>
      </c>
      <c r="BH80" s="59"/>
      <c r="BI80" s="33">
        <f t="shared" si="304"/>
        <v>0</v>
      </c>
      <c r="BJ80" s="54">
        <f t="shared" si="305"/>
        <v>0</v>
      </c>
      <c r="BK80" s="55">
        <f t="shared" si="306"/>
        <v>0</v>
      </c>
      <c r="BL80" s="49">
        <f t="shared" si="307"/>
        <v>0</v>
      </c>
      <c r="BM80" s="46">
        <f t="shared" si="308"/>
        <v>0</v>
      </c>
      <c r="BN80" s="59"/>
      <c r="BO80" s="59"/>
      <c r="BP80" s="59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DD80" s="117"/>
      <c r="DE80" s="104"/>
      <c r="DF80" s="104"/>
      <c r="DG80" s="104"/>
      <c r="DH80" s="104"/>
      <c r="DI80" s="104"/>
      <c r="DJ80" s="104"/>
      <c r="DK80" s="104"/>
      <c r="DL80" s="104"/>
      <c r="DM80" s="104"/>
      <c r="DN80" s="104"/>
      <c r="DO80" s="104"/>
      <c r="DP80" s="104"/>
      <c r="DQ80" s="104"/>
      <c r="DR80" s="104"/>
      <c r="DS80" s="104"/>
      <c r="DT80" s="104"/>
      <c r="DU80" s="104"/>
      <c r="DV80" s="104"/>
      <c r="DW80" s="104"/>
      <c r="DX80" s="104"/>
      <c r="DY80" s="104"/>
      <c r="DZ80" s="104"/>
      <c r="EA80" s="104"/>
    </row>
    <row r="81" spans="1:131" ht="17" x14ac:dyDescent="0.15">
      <c r="A81" s="57"/>
      <c r="B81" s="58"/>
      <c r="C81" s="47"/>
      <c r="D81" s="47"/>
      <c r="E81" s="47"/>
      <c r="F81" s="47"/>
      <c r="G81" s="48"/>
      <c r="H81" s="47"/>
      <c r="I81" s="47"/>
      <c r="J81" s="47"/>
      <c r="K81" s="47"/>
      <c r="L81" s="48"/>
      <c r="M81" s="47"/>
      <c r="N81" s="47"/>
      <c r="O81" s="47"/>
      <c r="P81" s="47"/>
      <c r="Q81" s="48"/>
      <c r="R81" s="47"/>
      <c r="S81" s="47"/>
      <c r="T81" s="47"/>
      <c r="U81" s="47"/>
      <c r="V81" s="48"/>
      <c r="W81" s="47"/>
      <c r="X81" s="47"/>
      <c r="Y81" s="47"/>
      <c r="Z81" s="47"/>
      <c r="AA81" s="48"/>
      <c r="AB81" s="47"/>
      <c r="AC81" s="47"/>
      <c r="AD81" s="47"/>
      <c r="AE81" s="47"/>
      <c r="AF81" s="48"/>
      <c r="AG81" s="47"/>
      <c r="AH81" s="47"/>
      <c r="AI81" s="47"/>
      <c r="AJ81" s="47"/>
      <c r="AK81" s="48"/>
      <c r="AL81" s="32"/>
      <c r="AM81" s="33">
        <f t="shared" si="317"/>
        <v>0</v>
      </c>
      <c r="AN81" s="34">
        <f t="shared" si="317"/>
        <v>0</v>
      </c>
      <c r="AO81" s="35">
        <f t="shared" si="299"/>
        <v>0</v>
      </c>
      <c r="AP81" s="35">
        <f t="shared" si="299"/>
        <v>0</v>
      </c>
      <c r="AQ81" s="34">
        <f t="shared" si="318"/>
        <v>0</v>
      </c>
      <c r="AR81" s="217">
        <f t="shared" si="302"/>
        <v>0</v>
      </c>
      <c r="AS81" s="32"/>
      <c r="AT81" s="50">
        <f t="shared" si="319"/>
        <v>0</v>
      </c>
      <c r="AU81" s="51">
        <f t="shared" si="312"/>
        <v>0</v>
      </c>
      <c r="AV81" s="52">
        <f t="shared" si="313"/>
        <v>0</v>
      </c>
      <c r="AW81" s="53">
        <f t="shared" si="315"/>
        <v>0</v>
      </c>
      <c r="AX81" s="51">
        <f t="shared" si="316"/>
        <v>0</v>
      </c>
      <c r="AY81" s="40">
        <f t="shared" si="314"/>
        <v>0</v>
      </c>
      <c r="AZ81" s="41">
        <f t="shared" si="303"/>
        <v>0</v>
      </c>
      <c r="BA81" s="59"/>
      <c r="BB81" s="219">
        <f t="shared" si="309"/>
        <v>0</v>
      </c>
      <c r="BC81" s="292">
        <f>IFERROR(VLOOKUP($A81,'Stats  1'!$A$4:$D$62,2,FALSE),0)</f>
        <v>0</v>
      </c>
      <c r="BD81" s="219">
        <f t="shared" si="310"/>
        <v>0</v>
      </c>
      <c r="BE81" s="295">
        <f>IFERROR(VLOOKUP($A81,'Stats  1'!$A$4:$D$62,3,FALSE),0)</f>
        <v>0</v>
      </c>
      <c r="BF81" s="219">
        <f t="shared" si="311"/>
        <v>0</v>
      </c>
      <c r="BG81" s="296">
        <f>IFERROR(VLOOKUP($A81,'Stats  1'!$A$4:$D$62,4,FALSE),0)</f>
        <v>0</v>
      </c>
      <c r="BH81" s="59"/>
      <c r="BI81" s="33">
        <f t="shared" si="304"/>
        <v>0</v>
      </c>
      <c r="BJ81" s="54">
        <f t="shared" si="305"/>
        <v>0</v>
      </c>
      <c r="BK81" s="55">
        <f t="shared" si="306"/>
        <v>0</v>
      </c>
      <c r="BL81" s="49">
        <f t="shared" si="307"/>
        <v>0</v>
      </c>
      <c r="BM81" s="46">
        <f t="shared" si="308"/>
        <v>0</v>
      </c>
      <c r="BN81" s="59"/>
      <c r="BO81" s="59"/>
      <c r="BP81" s="59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DD81" s="117"/>
      <c r="DE81" s="104"/>
      <c r="DF81" s="104"/>
      <c r="DG81" s="104"/>
      <c r="DH81" s="104"/>
      <c r="DI81" s="104"/>
      <c r="DJ81" s="104"/>
      <c r="DK81" s="104"/>
      <c r="DL81" s="104"/>
      <c r="DM81" s="104"/>
      <c r="DN81" s="104"/>
      <c r="DO81" s="104"/>
      <c r="DP81" s="104"/>
      <c r="DQ81" s="104"/>
      <c r="DR81" s="104"/>
      <c r="DS81" s="104"/>
      <c r="DT81" s="104"/>
      <c r="DU81" s="104"/>
      <c r="DV81" s="104"/>
      <c r="DW81" s="104"/>
      <c r="DX81" s="104"/>
      <c r="DY81" s="104"/>
      <c r="DZ81" s="104"/>
      <c r="EA81" s="104"/>
    </row>
    <row r="82" spans="1:131" ht="17" x14ac:dyDescent="0.15">
      <c r="A82" s="57"/>
      <c r="B82" s="58"/>
      <c r="C82" s="47"/>
      <c r="D82" s="47"/>
      <c r="E82" s="47"/>
      <c r="F82" s="47"/>
      <c r="G82" s="48"/>
      <c r="H82" s="47"/>
      <c r="I82" s="47"/>
      <c r="J82" s="47"/>
      <c r="K82" s="47"/>
      <c r="L82" s="48"/>
      <c r="M82" s="47"/>
      <c r="N82" s="47"/>
      <c r="O82" s="47"/>
      <c r="P82" s="47"/>
      <c r="Q82" s="48"/>
      <c r="R82" s="47"/>
      <c r="S82" s="47"/>
      <c r="T82" s="47"/>
      <c r="U82" s="47"/>
      <c r="V82" s="48"/>
      <c r="W82" s="47"/>
      <c r="X82" s="47"/>
      <c r="Y82" s="47"/>
      <c r="Z82" s="47"/>
      <c r="AA82" s="48"/>
      <c r="AB82" s="47"/>
      <c r="AC82" s="47"/>
      <c r="AD82" s="47"/>
      <c r="AE82" s="47"/>
      <c r="AF82" s="48"/>
      <c r="AG82" s="47"/>
      <c r="AH82" s="47"/>
      <c r="AI82" s="47"/>
      <c r="AJ82" s="47"/>
      <c r="AK82" s="48"/>
      <c r="AL82" s="32"/>
      <c r="AM82" s="33">
        <f t="shared" si="317"/>
        <v>0</v>
      </c>
      <c r="AN82" s="34">
        <f t="shared" si="317"/>
        <v>0</v>
      </c>
      <c r="AO82" s="35">
        <f t="shared" si="299"/>
        <v>0</v>
      </c>
      <c r="AP82" s="35">
        <f t="shared" si="299"/>
        <v>0</v>
      </c>
      <c r="AQ82" s="34">
        <f t="shared" si="318"/>
        <v>0</v>
      </c>
      <c r="AR82" s="217">
        <f t="shared" si="302"/>
        <v>0</v>
      </c>
      <c r="AS82" s="32"/>
      <c r="AT82" s="50">
        <f t="shared" si="319"/>
        <v>0</v>
      </c>
      <c r="AU82" s="51">
        <f t="shared" si="312"/>
        <v>0</v>
      </c>
      <c r="AV82" s="52">
        <f t="shared" si="313"/>
        <v>0</v>
      </c>
      <c r="AW82" s="53">
        <f t="shared" si="315"/>
        <v>0</v>
      </c>
      <c r="AX82" s="51">
        <f t="shared" si="316"/>
        <v>0</v>
      </c>
      <c r="AY82" s="40">
        <f t="shared" si="314"/>
        <v>0</v>
      </c>
      <c r="AZ82" s="41">
        <f t="shared" si="303"/>
        <v>0</v>
      </c>
      <c r="BA82" s="59"/>
      <c r="BB82" s="219">
        <f t="shared" si="309"/>
        <v>0</v>
      </c>
      <c r="BC82" s="292">
        <f>IFERROR(VLOOKUP($A82,'Stats  1'!$A$4:$D$62,2,FALSE),0)</f>
        <v>0</v>
      </c>
      <c r="BD82" s="219">
        <f t="shared" si="310"/>
        <v>0</v>
      </c>
      <c r="BE82" s="295">
        <f>IFERROR(VLOOKUP($A82,'Stats  1'!$A$4:$D$62,3,FALSE),0)</f>
        <v>0</v>
      </c>
      <c r="BF82" s="219">
        <f t="shared" si="311"/>
        <v>0</v>
      </c>
      <c r="BG82" s="296">
        <f>IFERROR(VLOOKUP($A82,'Stats  1'!$A$4:$D$62,4,FALSE),0)</f>
        <v>0</v>
      </c>
      <c r="BH82" s="59"/>
      <c r="BI82" s="33">
        <f t="shared" si="304"/>
        <v>0</v>
      </c>
      <c r="BJ82" s="54">
        <f t="shared" si="305"/>
        <v>0</v>
      </c>
      <c r="BK82" s="55">
        <f t="shared" si="306"/>
        <v>0</v>
      </c>
      <c r="BL82" s="49">
        <f t="shared" si="307"/>
        <v>0</v>
      </c>
      <c r="BM82" s="46">
        <f t="shared" si="308"/>
        <v>0</v>
      </c>
      <c r="BN82" s="59"/>
      <c r="BO82" s="59"/>
      <c r="BP82" s="59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DD82" s="117"/>
      <c r="DE82" s="104"/>
      <c r="DF82" s="104"/>
      <c r="DG82" s="104"/>
      <c r="DH82" s="104"/>
      <c r="DI82" s="104"/>
      <c r="DJ82" s="104"/>
      <c r="DK82" s="104"/>
      <c r="DL82" s="104"/>
      <c r="DM82" s="104"/>
      <c r="DN82" s="104"/>
      <c r="DO82" s="104"/>
      <c r="DP82" s="104"/>
      <c r="DQ82" s="104"/>
      <c r="DR82" s="104"/>
      <c r="DS82" s="104"/>
      <c r="DT82" s="104"/>
      <c r="DU82" s="104"/>
      <c r="DV82" s="104"/>
      <c r="DW82" s="104"/>
      <c r="DX82" s="104"/>
      <c r="DY82" s="104"/>
      <c r="DZ82" s="104"/>
      <c r="EA82" s="104"/>
    </row>
    <row r="83" spans="1:131" ht="17" x14ac:dyDescent="0.15">
      <c r="A83" s="57"/>
      <c r="B83" s="58"/>
      <c r="C83" s="47"/>
      <c r="D83" s="47"/>
      <c r="E83" s="47"/>
      <c r="F83" s="47"/>
      <c r="G83" s="48"/>
      <c r="H83" s="47"/>
      <c r="I83" s="47"/>
      <c r="J83" s="47"/>
      <c r="K83" s="47"/>
      <c r="L83" s="48"/>
      <c r="M83" s="47"/>
      <c r="N83" s="47"/>
      <c r="O83" s="47"/>
      <c r="P83" s="47"/>
      <c r="Q83" s="48"/>
      <c r="R83" s="47"/>
      <c r="S83" s="47"/>
      <c r="T83" s="47"/>
      <c r="U83" s="47"/>
      <c r="V83" s="48"/>
      <c r="W83" s="47"/>
      <c r="X83" s="47"/>
      <c r="Y83" s="47"/>
      <c r="Z83" s="47"/>
      <c r="AA83" s="48"/>
      <c r="AB83" s="47"/>
      <c r="AC83" s="47"/>
      <c r="AD83" s="47"/>
      <c r="AE83" s="47"/>
      <c r="AF83" s="48"/>
      <c r="AG83" s="47"/>
      <c r="AH83" s="47"/>
      <c r="AI83" s="47"/>
      <c r="AJ83" s="47"/>
      <c r="AK83" s="48"/>
      <c r="AL83" s="32"/>
      <c r="AM83" s="33">
        <f t="shared" si="317"/>
        <v>0</v>
      </c>
      <c r="AN83" s="34">
        <f t="shared" si="317"/>
        <v>0</v>
      </c>
      <c r="AO83" s="35">
        <f t="shared" si="299"/>
        <v>0</v>
      </c>
      <c r="AP83" s="35">
        <f t="shared" si="299"/>
        <v>0</v>
      </c>
      <c r="AQ83" s="34">
        <f t="shared" si="318"/>
        <v>0</v>
      </c>
      <c r="AR83" s="217">
        <f t="shared" si="302"/>
        <v>0</v>
      </c>
      <c r="AS83" s="32"/>
      <c r="AT83" s="50">
        <f t="shared" si="319"/>
        <v>0</v>
      </c>
      <c r="AU83" s="51">
        <f t="shared" si="312"/>
        <v>0</v>
      </c>
      <c r="AV83" s="52">
        <f t="shared" si="313"/>
        <v>0</v>
      </c>
      <c r="AW83" s="53">
        <f t="shared" si="315"/>
        <v>0</v>
      </c>
      <c r="AX83" s="51">
        <f t="shared" si="316"/>
        <v>0</v>
      </c>
      <c r="AY83" s="40">
        <f t="shared" si="314"/>
        <v>0</v>
      </c>
      <c r="AZ83" s="41">
        <f t="shared" si="303"/>
        <v>0</v>
      </c>
      <c r="BA83" s="59"/>
      <c r="BB83" s="219">
        <f t="shared" si="309"/>
        <v>0</v>
      </c>
      <c r="BC83" s="292">
        <f>IFERROR(VLOOKUP($A83,'Stats  1'!$A$4:$D$62,2,FALSE),0)</f>
        <v>0</v>
      </c>
      <c r="BD83" s="219">
        <f t="shared" si="310"/>
        <v>0</v>
      </c>
      <c r="BE83" s="295">
        <f>IFERROR(VLOOKUP($A83,'Stats  1'!$A$4:$D$62,3,FALSE),0)</f>
        <v>0</v>
      </c>
      <c r="BF83" s="219">
        <f t="shared" si="311"/>
        <v>0</v>
      </c>
      <c r="BG83" s="296">
        <f>IFERROR(VLOOKUP($A83,'Stats  1'!$A$4:$D$62,4,FALSE),0)</f>
        <v>0</v>
      </c>
      <c r="BH83" s="59"/>
      <c r="BI83" s="33">
        <f t="shared" si="304"/>
        <v>0</v>
      </c>
      <c r="BJ83" s="54">
        <f t="shared" si="305"/>
        <v>0</v>
      </c>
      <c r="BK83" s="55">
        <f t="shared" si="306"/>
        <v>0</v>
      </c>
      <c r="BL83" s="49">
        <f t="shared" si="307"/>
        <v>0</v>
      </c>
      <c r="BM83" s="46">
        <f t="shared" si="308"/>
        <v>0</v>
      </c>
      <c r="BN83" s="59"/>
      <c r="BO83" s="59"/>
      <c r="BP83" s="59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DD83" s="117"/>
      <c r="DE83" s="104"/>
      <c r="DF83" s="104"/>
      <c r="DG83" s="104"/>
      <c r="DH83" s="104"/>
      <c r="DI83" s="104"/>
      <c r="DJ83" s="104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4"/>
      <c r="DV83" s="104"/>
      <c r="DW83" s="104"/>
      <c r="DX83" s="104"/>
      <c r="DY83" s="104"/>
      <c r="DZ83" s="104"/>
      <c r="EA83" s="104"/>
    </row>
    <row r="84" spans="1:131" ht="17" x14ac:dyDescent="0.15">
      <c r="A84" s="57"/>
      <c r="B84" s="58"/>
      <c r="C84" s="47"/>
      <c r="D84" s="47"/>
      <c r="E84" s="47"/>
      <c r="F84" s="47"/>
      <c r="G84" s="48"/>
      <c r="H84" s="47"/>
      <c r="I84" s="47"/>
      <c r="J84" s="47"/>
      <c r="K84" s="47"/>
      <c r="L84" s="48"/>
      <c r="M84" s="47"/>
      <c r="N84" s="47"/>
      <c r="O84" s="47"/>
      <c r="P84" s="47"/>
      <c r="Q84" s="48"/>
      <c r="R84" s="47"/>
      <c r="S84" s="47"/>
      <c r="T84" s="47"/>
      <c r="U84" s="47"/>
      <c r="V84" s="48"/>
      <c r="W84" s="47"/>
      <c r="X84" s="47"/>
      <c r="Y84" s="47"/>
      <c r="Z84" s="47"/>
      <c r="AA84" s="48"/>
      <c r="AB84" s="47"/>
      <c r="AC84" s="47"/>
      <c r="AD84" s="47"/>
      <c r="AE84" s="47"/>
      <c r="AF84" s="48"/>
      <c r="AG84" s="47"/>
      <c r="AH84" s="47"/>
      <c r="AI84" s="47"/>
      <c r="AJ84" s="47"/>
      <c r="AK84" s="48"/>
      <c r="AL84" s="32"/>
      <c r="AM84" s="33">
        <f t="shared" si="317"/>
        <v>0</v>
      </c>
      <c r="AN84" s="34">
        <f t="shared" si="317"/>
        <v>0</v>
      </c>
      <c r="AO84" s="35">
        <f t="shared" si="299"/>
        <v>0</v>
      </c>
      <c r="AP84" s="35">
        <f t="shared" si="299"/>
        <v>0</v>
      </c>
      <c r="AQ84" s="34">
        <f t="shared" si="318"/>
        <v>0</v>
      </c>
      <c r="AR84" s="217">
        <f t="shared" si="302"/>
        <v>0</v>
      </c>
      <c r="AS84" s="32"/>
      <c r="AT84" s="50">
        <f t="shared" si="319"/>
        <v>0</v>
      </c>
      <c r="AU84" s="51">
        <f t="shared" si="312"/>
        <v>0</v>
      </c>
      <c r="AV84" s="52">
        <f t="shared" si="313"/>
        <v>0</v>
      </c>
      <c r="AW84" s="53">
        <f t="shared" si="315"/>
        <v>0</v>
      </c>
      <c r="AX84" s="51">
        <f t="shared" si="316"/>
        <v>0</v>
      </c>
      <c r="AY84" s="40">
        <f t="shared" si="314"/>
        <v>0</v>
      </c>
      <c r="AZ84" s="41">
        <f t="shared" si="303"/>
        <v>0</v>
      </c>
      <c r="BA84" s="59"/>
      <c r="BB84" s="219">
        <f t="shared" si="309"/>
        <v>0</v>
      </c>
      <c r="BC84" s="292">
        <f>IFERROR(VLOOKUP($A84,'Stats  1'!$A$4:$D$62,2,FALSE),0)</f>
        <v>0</v>
      </c>
      <c r="BD84" s="219">
        <f t="shared" si="310"/>
        <v>0</v>
      </c>
      <c r="BE84" s="295">
        <f>IFERROR(VLOOKUP($A84,'Stats  1'!$A$4:$D$62,3,FALSE),0)</f>
        <v>0</v>
      </c>
      <c r="BF84" s="219">
        <f t="shared" si="311"/>
        <v>0</v>
      </c>
      <c r="BG84" s="296">
        <f>IFERROR(VLOOKUP($A84,'Stats  1'!$A$4:$D$62,4,FALSE),0)</f>
        <v>0</v>
      </c>
      <c r="BH84" s="59"/>
      <c r="BI84" s="33">
        <f t="shared" si="304"/>
        <v>0</v>
      </c>
      <c r="BJ84" s="54">
        <f t="shared" si="305"/>
        <v>0</v>
      </c>
      <c r="BK84" s="55">
        <f t="shared" si="306"/>
        <v>0</v>
      </c>
      <c r="BL84" s="49">
        <f t="shared" si="307"/>
        <v>0</v>
      </c>
      <c r="BM84" s="46">
        <f t="shared" si="308"/>
        <v>0</v>
      </c>
      <c r="BN84" s="59"/>
      <c r="BO84" s="59"/>
      <c r="BP84" s="59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DD84" s="117"/>
      <c r="DE84" s="104"/>
      <c r="DF84" s="104"/>
      <c r="DG84" s="104"/>
      <c r="DH84" s="104"/>
      <c r="DI84" s="104"/>
      <c r="DJ84" s="104"/>
      <c r="DK84" s="104"/>
      <c r="DL84" s="104"/>
      <c r="DM84" s="104"/>
      <c r="DN84" s="104"/>
      <c r="DO84" s="104"/>
      <c r="DP84" s="104"/>
      <c r="DQ84" s="104"/>
      <c r="DR84" s="104"/>
      <c r="DS84" s="104"/>
      <c r="DT84" s="104"/>
      <c r="DU84" s="104"/>
      <c r="DV84" s="104"/>
      <c r="DW84" s="104"/>
      <c r="DX84" s="104"/>
      <c r="DY84" s="104"/>
      <c r="DZ84" s="104"/>
      <c r="EA84" s="104"/>
    </row>
    <row r="85" spans="1:131" ht="17" x14ac:dyDescent="0.15">
      <c r="A85" s="57"/>
      <c r="B85" s="58"/>
      <c r="C85" s="47"/>
      <c r="D85" s="47"/>
      <c r="E85" s="47"/>
      <c r="F85" s="47"/>
      <c r="G85" s="48"/>
      <c r="H85" s="47"/>
      <c r="I85" s="47"/>
      <c r="J85" s="47"/>
      <c r="K85" s="47"/>
      <c r="L85" s="48"/>
      <c r="M85" s="47"/>
      <c r="N85" s="47"/>
      <c r="O85" s="47"/>
      <c r="P85" s="47"/>
      <c r="Q85" s="48"/>
      <c r="R85" s="47"/>
      <c r="S85" s="47"/>
      <c r="T85" s="47"/>
      <c r="U85" s="47"/>
      <c r="V85" s="48"/>
      <c r="W85" s="47"/>
      <c r="X85" s="47"/>
      <c r="Y85" s="47"/>
      <c r="Z85" s="47"/>
      <c r="AA85" s="48"/>
      <c r="AB85" s="47"/>
      <c r="AC85" s="47"/>
      <c r="AD85" s="47"/>
      <c r="AE85" s="47"/>
      <c r="AF85" s="48"/>
      <c r="AG85" s="47"/>
      <c r="AH85" s="47"/>
      <c r="AI85" s="47"/>
      <c r="AJ85" s="47"/>
      <c r="AK85" s="48"/>
      <c r="AL85" s="32"/>
      <c r="AM85" s="33">
        <f t="shared" si="317"/>
        <v>0</v>
      </c>
      <c r="AN85" s="34">
        <f t="shared" si="317"/>
        <v>0</v>
      </c>
      <c r="AO85" s="35">
        <f t="shared" si="299"/>
        <v>0</v>
      </c>
      <c r="AP85" s="35">
        <f t="shared" si="299"/>
        <v>0</v>
      </c>
      <c r="AQ85" s="34">
        <f t="shared" si="318"/>
        <v>0</v>
      </c>
      <c r="AR85" s="217">
        <f t="shared" si="302"/>
        <v>0</v>
      </c>
      <c r="AS85" s="32"/>
      <c r="AT85" s="50">
        <f t="shared" si="319"/>
        <v>0</v>
      </c>
      <c r="AU85" s="51">
        <f t="shared" si="312"/>
        <v>0</v>
      </c>
      <c r="AV85" s="52">
        <f t="shared" si="313"/>
        <v>0</v>
      </c>
      <c r="AW85" s="53">
        <f t="shared" si="315"/>
        <v>0</v>
      </c>
      <c r="AX85" s="51">
        <f t="shared" si="316"/>
        <v>0</v>
      </c>
      <c r="AY85" s="40">
        <f t="shared" si="314"/>
        <v>0</v>
      </c>
      <c r="AZ85" s="41">
        <f t="shared" si="303"/>
        <v>0</v>
      </c>
      <c r="BA85" s="59"/>
      <c r="BB85" s="219">
        <f t="shared" si="309"/>
        <v>0</v>
      </c>
      <c r="BC85" s="292">
        <f>IFERROR(VLOOKUP($A85,'Stats  1'!$A$4:$D$62,2,FALSE),0)</f>
        <v>0</v>
      </c>
      <c r="BD85" s="219">
        <f t="shared" si="310"/>
        <v>0</v>
      </c>
      <c r="BE85" s="295">
        <f>IFERROR(VLOOKUP($A85,'Stats  1'!$A$4:$D$62,3,FALSE),0)</f>
        <v>0</v>
      </c>
      <c r="BF85" s="219">
        <f t="shared" si="311"/>
        <v>0</v>
      </c>
      <c r="BG85" s="296">
        <f>IFERROR(VLOOKUP($A85,'Stats  1'!$A$4:$D$62,4,FALSE),0)</f>
        <v>0</v>
      </c>
      <c r="BH85" s="59"/>
      <c r="BI85" s="33">
        <f t="shared" si="304"/>
        <v>0</v>
      </c>
      <c r="BJ85" s="54">
        <f t="shared" si="305"/>
        <v>0</v>
      </c>
      <c r="BK85" s="55">
        <f t="shared" si="306"/>
        <v>0</v>
      </c>
      <c r="BL85" s="49">
        <f t="shared" si="307"/>
        <v>0</v>
      </c>
      <c r="BM85" s="46">
        <f t="shared" si="308"/>
        <v>0</v>
      </c>
      <c r="BN85" s="59"/>
      <c r="BO85" s="59"/>
      <c r="BP85" s="59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DD85" s="117"/>
      <c r="DE85" s="104"/>
      <c r="DF85" s="104"/>
      <c r="DG85" s="104"/>
      <c r="DH85" s="104"/>
      <c r="DI85" s="104"/>
      <c r="DJ85" s="104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4"/>
      <c r="DV85" s="104"/>
      <c r="DW85" s="104"/>
      <c r="DX85" s="104"/>
      <c r="DY85" s="104"/>
      <c r="DZ85" s="104"/>
      <c r="EA85" s="104"/>
    </row>
    <row r="86" spans="1:131" ht="17" x14ac:dyDescent="0.15">
      <c r="A86" s="57"/>
      <c r="B86" s="58"/>
      <c r="C86" s="47"/>
      <c r="D86" s="47"/>
      <c r="E86" s="47"/>
      <c r="F86" s="47"/>
      <c r="G86" s="48"/>
      <c r="H86" s="47"/>
      <c r="I86" s="47"/>
      <c r="J86" s="47"/>
      <c r="K86" s="47"/>
      <c r="L86" s="48"/>
      <c r="M86" s="47"/>
      <c r="N86" s="47"/>
      <c r="O86" s="47"/>
      <c r="P86" s="47"/>
      <c r="Q86" s="48"/>
      <c r="R86" s="47"/>
      <c r="S86" s="47"/>
      <c r="T86" s="47"/>
      <c r="U86" s="47"/>
      <c r="V86" s="48"/>
      <c r="W86" s="47"/>
      <c r="X86" s="47"/>
      <c r="Y86" s="47"/>
      <c r="Z86" s="47"/>
      <c r="AA86" s="48"/>
      <c r="AB86" s="47"/>
      <c r="AC86" s="47"/>
      <c r="AD86" s="47"/>
      <c r="AE86" s="47"/>
      <c r="AF86" s="48"/>
      <c r="AG86" s="47"/>
      <c r="AH86" s="47"/>
      <c r="AI86" s="47"/>
      <c r="AJ86" s="47"/>
      <c r="AK86" s="48"/>
      <c r="AL86" s="32"/>
      <c r="AM86" s="33">
        <f t="shared" si="317"/>
        <v>0</v>
      </c>
      <c r="AN86" s="34">
        <f t="shared" si="317"/>
        <v>0</v>
      </c>
      <c r="AO86" s="35">
        <f t="shared" si="299"/>
        <v>0</v>
      </c>
      <c r="AP86" s="35">
        <f t="shared" si="299"/>
        <v>0</v>
      </c>
      <c r="AQ86" s="34">
        <f t="shared" si="318"/>
        <v>0</v>
      </c>
      <c r="AR86" s="217">
        <f t="shared" si="302"/>
        <v>0</v>
      </c>
      <c r="AS86" s="32"/>
      <c r="AT86" s="50">
        <f t="shared" si="319"/>
        <v>0</v>
      </c>
      <c r="AU86" s="51">
        <f t="shared" si="312"/>
        <v>0</v>
      </c>
      <c r="AV86" s="52">
        <f t="shared" si="313"/>
        <v>0</v>
      </c>
      <c r="AW86" s="53">
        <f t="shared" si="315"/>
        <v>0</v>
      </c>
      <c r="AX86" s="51">
        <f t="shared" si="316"/>
        <v>0</v>
      </c>
      <c r="AY86" s="40">
        <f t="shared" si="314"/>
        <v>0</v>
      </c>
      <c r="AZ86" s="41">
        <f t="shared" si="303"/>
        <v>0</v>
      </c>
      <c r="BA86" s="59"/>
      <c r="BB86" s="219">
        <f t="shared" si="309"/>
        <v>0</v>
      </c>
      <c r="BC86" s="292">
        <f>IFERROR(VLOOKUP($A86,'Stats  1'!$A$4:$D$62,2,FALSE),0)</f>
        <v>0</v>
      </c>
      <c r="BD86" s="219">
        <f t="shared" si="310"/>
        <v>0</v>
      </c>
      <c r="BE86" s="295">
        <f>IFERROR(VLOOKUP($A86,'Stats  1'!$A$4:$D$62,3,FALSE),0)</f>
        <v>0</v>
      </c>
      <c r="BF86" s="219">
        <f t="shared" si="311"/>
        <v>0</v>
      </c>
      <c r="BG86" s="296">
        <f>IFERROR(VLOOKUP($A86,'Stats  1'!$A$4:$D$62,4,FALSE),0)</f>
        <v>0</v>
      </c>
      <c r="BH86" s="59"/>
      <c r="BI86" s="33">
        <f t="shared" si="304"/>
        <v>0</v>
      </c>
      <c r="BJ86" s="54">
        <f t="shared" si="305"/>
        <v>0</v>
      </c>
      <c r="BK86" s="55">
        <f t="shared" si="306"/>
        <v>0</v>
      </c>
      <c r="BL86" s="49">
        <f t="shared" si="307"/>
        <v>0</v>
      </c>
      <c r="BM86" s="46">
        <f t="shared" si="308"/>
        <v>0</v>
      </c>
      <c r="BN86" s="59"/>
      <c r="BO86" s="59"/>
      <c r="BP86" s="59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DD86" s="117"/>
      <c r="DE86" s="104"/>
      <c r="DF86" s="104"/>
      <c r="DG86" s="104"/>
      <c r="DH86" s="104"/>
      <c r="DI86" s="104"/>
      <c r="DJ86" s="104"/>
      <c r="DK86" s="104"/>
      <c r="DL86" s="104"/>
      <c r="DM86" s="104"/>
      <c r="DN86" s="104"/>
      <c r="DO86" s="104"/>
      <c r="DP86" s="104"/>
      <c r="DQ86" s="104"/>
      <c r="DR86" s="104"/>
      <c r="DS86" s="104"/>
      <c r="DT86" s="104"/>
      <c r="DU86" s="104"/>
      <c r="DV86" s="104"/>
      <c r="DW86" s="104"/>
      <c r="DX86" s="104"/>
      <c r="DY86" s="104"/>
      <c r="DZ86" s="104"/>
      <c r="EA86" s="104"/>
    </row>
    <row r="87" spans="1:131" ht="17" x14ac:dyDescent="0.15">
      <c r="A87" s="57"/>
      <c r="B87" s="58"/>
      <c r="C87" s="47"/>
      <c r="D87" s="47"/>
      <c r="E87" s="47"/>
      <c r="F87" s="47"/>
      <c r="G87" s="48"/>
      <c r="H87" s="47"/>
      <c r="I87" s="47"/>
      <c r="J87" s="47"/>
      <c r="K87" s="47"/>
      <c r="L87" s="48"/>
      <c r="M87" s="47"/>
      <c r="N87" s="47"/>
      <c r="O87" s="47"/>
      <c r="P87" s="47"/>
      <c r="Q87" s="48"/>
      <c r="R87" s="47"/>
      <c r="S87" s="47"/>
      <c r="T87" s="47"/>
      <c r="U87" s="47"/>
      <c r="V87" s="48"/>
      <c r="W87" s="47"/>
      <c r="X87" s="47"/>
      <c r="Y87" s="47"/>
      <c r="Z87" s="47"/>
      <c r="AA87" s="48"/>
      <c r="AB87" s="47"/>
      <c r="AC87" s="47"/>
      <c r="AD87" s="47"/>
      <c r="AE87" s="47"/>
      <c r="AF87" s="48"/>
      <c r="AG87" s="47"/>
      <c r="AH87" s="47"/>
      <c r="AI87" s="47"/>
      <c r="AJ87" s="47"/>
      <c r="AK87" s="48"/>
      <c r="AL87" s="32"/>
      <c r="AM87" s="33">
        <f t="shared" si="317"/>
        <v>0</v>
      </c>
      <c r="AN87" s="34">
        <f t="shared" si="317"/>
        <v>0</v>
      </c>
      <c r="AO87" s="35">
        <f t="shared" si="299"/>
        <v>0</v>
      </c>
      <c r="AP87" s="35">
        <f t="shared" si="299"/>
        <v>0</v>
      </c>
      <c r="AQ87" s="34">
        <f t="shared" si="318"/>
        <v>0</v>
      </c>
      <c r="AR87" s="217">
        <f t="shared" si="302"/>
        <v>0</v>
      </c>
      <c r="AS87" s="32"/>
      <c r="AT87" s="50">
        <f t="shared" si="319"/>
        <v>0</v>
      </c>
      <c r="AU87" s="51">
        <f t="shared" si="312"/>
        <v>0</v>
      </c>
      <c r="AV87" s="52">
        <f t="shared" si="313"/>
        <v>0</v>
      </c>
      <c r="AW87" s="53">
        <f t="shared" si="315"/>
        <v>0</v>
      </c>
      <c r="AX87" s="51">
        <f t="shared" si="316"/>
        <v>0</v>
      </c>
      <c r="AY87" s="40">
        <f t="shared" si="314"/>
        <v>0</v>
      </c>
      <c r="AZ87" s="41">
        <f t="shared" si="303"/>
        <v>0</v>
      </c>
      <c r="BA87" s="59"/>
      <c r="BB87" s="219">
        <f t="shared" si="309"/>
        <v>0</v>
      </c>
      <c r="BC87" s="292">
        <f>IFERROR(VLOOKUP($A87,'Stats  1'!$A$4:$D$62,2,FALSE),0)</f>
        <v>0</v>
      </c>
      <c r="BD87" s="219">
        <f t="shared" si="310"/>
        <v>0</v>
      </c>
      <c r="BE87" s="295">
        <f>IFERROR(VLOOKUP($A87,'Stats  1'!$A$4:$D$62,3,FALSE),0)</f>
        <v>0</v>
      </c>
      <c r="BF87" s="219">
        <f t="shared" si="311"/>
        <v>0</v>
      </c>
      <c r="BG87" s="296">
        <f>IFERROR(VLOOKUP($A87,'Stats  1'!$A$4:$D$62,4,FALSE),0)</f>
        <v>0</v>
      </c>
      <c r="BH87" s="59"/>
      <c r="BI87" s="33">
        <f t="shared" si="304"/>
        <v>0</v>
      </c>
      <c r="BJ87" s="54">
        <f t="shared" si="305"/>
        <v>0</v>
      </c>
      <c r="BK87" s="55">
        <f t="shared" si="306"/>
        <v>0</v>
      </c>
      <c r="BL87" s="49">
        <f t="shared" si="307"/>
        <v>0</v>
      </c>
      <c r="BM87" s="46">
        <f t="shared" si="308"/>
        <v>0</v>
      </c>
      <c r="BN87" s="59"/>
      <c r="BO87" s="59"/>
      <c r="BP87" s="59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DD87" s="117"/>
      <c r="DE87" s="104"/>
      <c r="DF87" s="104"/>
      <c r="DG87" s="104"/>
      <c r="DH87" s="104"/>
      <c r="DI87" s="104"/>
      <c r="DJ87" s="104"/>
      <c r="DK87" s="104"/>
      <c r="DL87" s="104"/>
      <c r="DM87" s="104"/>
      <c r="DN87" s="104"/>
      <c r="DO87" s="104"/>
      <c r="DP87" s="104"/>
      <c r="DQ87" s="104"/>
      <c r="DR87" s="104"/>
      <c r="DS87" s="104"/>
      <c r="DT87" s="104"/>
      <c r="DU87" s="104"/>
      <c r="DV87" s="104"/>
      <c r="DW87" s="104"/>
      <c r="DX87" s="104"/>
      <c r="DY87" s="104"/>
      <c r="DZ87" s="104"/>
      <c r="EA87" s="104"/>
    </row>
    <row r="88" spans="1:131" ht="17" x14ac:dyDescent="0.15">
      <c r="A88" s="57"/>
      <c r="B88" s="58"/>
      <c r="C88" s="47"/>
      <c r="D88" s="47"/>
      <c r="E88" s="47"/>
      <c r="F88" s="47"/>
      <c r="G88" s="48"/>
      <c r="H88" s="47"/>
      <c r="I88" s="47"/>
      <c r="J88" s="47"/>
      <c r="K88" s="47"/>
      <c r="L88" s="48"/>
      <c r="M88" s="47"/>
      <c r="N88" s="47"/>
      <c r="O88" s="47"/>
      <c r="P88" s="47"/>
      <c r="Q88" s="48"/>
      <c r="R88" s="47"/>
      <c r="S88" s="47"/>
      <c r="T88" s="47"/>
      <c r="U88" s="47"/>
      <c r="V88" s="48"/>
      <c r="W88" s="47"/>
      <c r="X88" s="47"/>
      <c r="Y88" s="47"/>
      <c r="Z88" s="47"/>
      <c r="AA88" s="48"/>
      <c r="AB88" s="47"/>
      <c r="AC88" s="47"/>
      <c r="AD88" s="47"/>
      <c r="AE88" s="47"/>
      <c r="AF88" s="48"/>
      <c r="AG88" s="47"/>
      <c r="AH88" s="47"/>
      <c r="AI88" s="47"/>
      <c r="AJ88" s="47"/>
      <c r="AK88" s="48"/>
      <c r="AL88" s="32"/>
      <c r="AM88" s="33">
        <f t="shared" si="317"/>
        <v>0</v>
      </c>
      <c r="AN88" s="34">
        <f t="shared" si="317"/>
        <v>0</v>
      </c>
      <c r="AO88" s="35">
        <f t="shared" si="299"/>
        <v>0</v>
      </c>
      <c r="AP88" s="35">
        <f t="shared" si="299"/>
        <v>0</v>
      </c>
      <c r="AQ88" s="34">
        <f t="shared" si="318"/>
        <v>0</v>
      </c>
      <c r="AR88" s="217">
        <f t="shared" si="302"/>
        <v>0</v>
      </c>
      <c r="AS88" s="32"/>
      <c r="AT88" s="50">
        <f t="shared" si="319"/>
        <v>0</v>
      </c>
      <c r="AU88" s="51">
        <f t="shared" si="312"/>
        <v>0</v>
      </c>
      <c r="AV88" s="52">
        <f t="shared" si="313"/>
        <v>0</v>
      </c>
      <c r="AW88" s="53">
        <f t="shared" si="315"/>
        <v>0</v>
      </c>
      <c r="AX88" s="51">
        <f t="shared" si="316"/>
        <v>0</v>
      </c>
      <c r="AY88" s="40">
        <f t="shared" si="314"/>
        <v>0</v>
      </c>
      <c r="AZ88" s="41">
        <f t="shared" si="303"/>
        <v>0</v>
      </c>
      <c r="BA88" s="59"/>
      <c r="BB88" s="219">
        <f t="shared" si="309"/>
        <v>0</v>
      </c>
      <c r="BC88" s="292">
        <f>IFERROR(VLOOKUP($A88,'Stats  1'!$A$4:$D$62,2,FALSE),0)</f>
        <v>0</v>
      </c>
      <c r="BD88" s="219">
        <f t="shared" si="310"/>
        <v>0</v>
      </c>
      <c r="BE88" s="295">
        <f>IFERROR(VLOOKUP($A88,'Stats  1'!$A$4:$D$62,3,FALSE),0)</f>
        <v>0</v>
      </c>
      <c r="BF88" s="219">
        <f t="shared" si="311"/>
        <v>0</v>
      </c>
      <c r="BG88" s="296">
        <f>IFERROR(VLOOKUP($A88,'Stats  1'!$A$4:$D$62,4,FALSE),0)</f>
        <v>0</v>
      </c>
      <c r="BH88" s="59"/>
      <c r="BI88" s="33">
        <f t="shared" si="304"/>
        <v>0</v>
      </c>
      <c r="BJ88" s="54">
        <f t="shared" si="305"/>
        <v>0</v>
      </c>
      <c r="BK88" s="55">
        <f t="shared" si="306"/>
        <v>0</v>
      </c>
      <c r="BL88" s="49">
        <f t="shared" si="307"/>
        <v>0</v>
      </c>
      <c r="BM88" s="46">
        <f t="shared" si="308"/>
        <v>0</v>
      </c>
      <c r="BN88" s="59"/>
      <c r="BO88" s="59"/>
      <c r="BP88" s="59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DD88" s="117"/>
      <c r="DE88" s="104"/>
      <c r="DF88" s="104"/>
      <c r="DG88" s="104"/>
      <c r="DH88" s="104"/>
      <c r="DI88" s="104"/>
      <c r="DJ88" s="104"/>
      <c r="DK88" s="104"/>
      <c r="DL88" s="104"/>
      <c r="DM88" s="104"/>
      <c r="DN88" s="104"/>
      <c r="DO88" s="104"/>
      <c r="DP88" s="104"/>
      <c r="DQ88" s="104"/>
      <c r="DR88" s="104"/>
      <c r="DS88" s="104"/>
      <c r="DT88" s="104"/>
      <c r="DU88" s="104"/>
      <c r="DV88" s="104"/>
      <c r="DW88" s="104"/>
      <c r="DX88" s="104"/>
      <c r="DY88" s="104"/>
      <c r="DZ88" s="104"/>
      <c r="EA88" s="104"/>
    </row>
    <row r="89" spans="1:131" ht="17" x14ac:dyDescent="0.15">
      <c r="A89" s="57"/>
      <c r="B89" s="58"/>
      <c r="C89" s="47"/>
      <c r="D89" s="47"/>
      <c r="E89" s="47"/>
      <c r="F89" s="47"/>
      <c r="G89" s="48"/>
      <c r="H89" s="47"/>
      <c r="I89" s="47"/>
      <c r="J89" s="47"/>
      <c r="K89" s="47"/>
      <c r="L89" s="48"/>
      <c r="M89" s="47"/>
      <c r="N89" s="47"/>
      <c r="O89" s="47"/>
      <c r="P89" s="47"/>
      <c r="Q89" s="48"/>
      <c r="R89" s="47"/>
      <c r="S89" s="47"/>
      <c r="T89" s="47"/>
      <c r="U89" s="47"/>
      <c r="V89" s="48"/>
      <c r="W89" s="47"/>
      <c r="X89" s="47"/>
      <c r="Y89" s="47"/>
      <c r="Z89" s="47"/>
      <c r="AA89" s="48"/>
      <c r="AB89" s="47"/>
      <c r="AC89" s="47"/>
      <c r="AD89" s="47"/>
      <c r="AE89" s="47"/>
      <c r="AF89" s="48"/>
      <c r="AG89" s="47"/>
      <c r="AH89" s="47"/>
      <c r="AI89" s="47"/>
      <c r="AJ89" s="47"/>
      <c r="AK89" s="48"/>
      <c r="AL89" s="32"/>
      <c r="AM89" s="33">
        <f t="shared" si="317"/>
        <v>0</v>
      </c>
      <c r="AN89" s="34">
        <f t="shared" si="317"/>
        <v>0</v>
      </c>
      <c r="AO89" s="35">
        <f t="shared" si="299"/>
        <v>0</v>
      </c>
      <c r="AP89" s="35">
        <f t="shared" si="299"/>
        <v>0</v>
      </c>
      <c r="AQ89" s="34">
        <f t="shared" si="318"/>
        <v>0</v>
      </c>
      <c r="AR89" s="217">
        <f t="shared" si="302"/>
        <v>0</v>
      </c>
      <c r="AS89" s="32"/>
      <c r="AT89" s="50">
        <f t="shared" si="319"/>
        <v>0</v>
      </c>
      <c r="AU89" s="51">
        <f t="shared" si="312"/>
        <v>0</v>
      </c>
      <c r="AV89" s="52">
        <f t="shared" si="313"/>
        <v>0</v>
      </c>
      <c r="AW89" s="53">
        <f t="shared" si="315"/>
        <v>0</v>
      </c>
      <c r="AX89" s="51">
        <f t="shared" si="316"/>
        <v>0</v>
      </c>
      <c r="AY89" s="40">
        <f t="shared" si="314"/>
        <v>0</v>
      </c>
      <c r="AZ89" s="41">
        <f t="shared" si="303"/>
        <v>0</v>
      </c>
      <c r="BA89" s="59"/>
      <c r="BB89" s="219">
        <f t="shared" si="309"/>
        <v>0</v>
      </c>
      <c r="BC89" s="292">
        <f>IFERROR(VLOOKUP($A89,'Stats  1'!$A$4:$D$62,2,FALSE),0)</f>
        <v>0</v>
      </c>
      <c r="BD89" s="219">
        <f t="shared" si="310"/>
        <v>0</v>
      </c>
      <c r="BE89" s="295">
        <f>IFERROR(VLOOKUP($A89,'Stats  1'!$A$4:$D$62,3,FALSE),0)</f>
        <v>0</v>
      </c>
      <c r="BF89" s="219">
        <f t="shared" si="311"/>
        <v>0</v>
      </c>
      <c r="BG89" s="296">
        <f>IFERROR(VLOOKUP($A89,'Stats  1'!$A$4:$D$62,4,FALSE),0)</f>
        <v>0</v>
      </c>
      <c r="BH89" s="59"/>
      <c r="BI89" s="33">
        <f t="shared" si="304"/>
        <v>0</v>
      </c>
      <c r="BJ89" s="54">
        <f t="shared" si="305"/>
        <v>0</v>
      </c>
      <c r="BK89" s="55">
        <f t="shared" si="306"/>
        <v>0</v>
      </c>
      <c r="BL89" s="49">
        <f t="shared" si="307"/>
        <v>0</v>
      </c>
      <c r="BM89" s="46">
        <f t="shared" si="308"/>
        <v>0</v>
      </c>
      <c r="BN89" s="59"/>
      <c r="BO89" s="59"/>
      <c r="BP89" s="59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DD89" s="117"/>
      <c r="DE89" s="104"/>
      <c r="DF89" s="104"/>
      <c r="DG89" s="104"/>
      <c r="DH89" s="104"/>
      <c r="DI89" s="104"/>
      <c r="DJ89" s="104"/>
      <c r="DK89" s="104"/>
      <c r="DL89" s="104"/>
      <c r="DM89" s="104"/>
      <c r="DN89" s="104"/>
      <c r="DO89" s="104"/>
      <c r="DP89" s="104"/>
      <c r="DQ89" s="104"/>
      <c r="DR89" s="104"/>
      <c r="DS89" s="104"/>
      <c r="DT89" s="104"/>
      <c r="DU89" s="104"/>
      <c r="DV89" s="104"/>
      <c r="DW89" s="104"/>
      <c r="DX89" s="104"/>
      <c r="DY89" s="104"/>
      <c r="DZ89" s="104"/>
      <c r="EA89" s="104"/>
    </row>
    <row r="90" spans="1:131" ht="17" x14ac:dyDescent="0.15">
      <c r="A90" s="57"/>
      <c r="B90" s="58"/>
      <c r="C90" s="47"/>
      <c r="D90" s="47"/>
      <c r="E90" s="47"/>
      <c r="F90" s="47"/>
      <c r="G90" s="48"/>
      <c r="H90" s="47"/>
      <c r="I90" s="47"/>
      <c r="J90" s="47"/>
      <c r="K90" s="47"/>
      <c r="L90" s="48"/>
      <c r="M90" s="47"/>
      <c r="N90" s="47"/>
      <c r="O90" s="47"/>
      <c r="P90" s="47"/>
      <c r="Q90" s="48"/>
      <c r="R90" s="47"/>
      <c r="S90" s="47"/>
      <c r="T90" s="47"/>
      <c r="U90" s="47"/>
      <c r="V90" s="48"/>
      <c r="W90" s="47"/>
      <c r="X90" s="47"/>
      <c r="Y90" s="47"/>
      <c r="Z90" s="47"/>
      <c r="AA90" s="48"/>
      <c r="AB90" s="47"/>
      <c r="AC90" s="47"/>
      <c r="AD90" s="47"/>
      <c r="AE90" s="47"/>
      <c r="AF90" s="48"/>
      <c r="AG90" s="47"/>
      <c r="AH90" s="47"/>
      <c r="AI90" s="47"/>
      <c r="AJ90" s="47"/>
      <c r="AK90" s="48"/>
      <c r="AL90" s="32"/>
      <c r="AM90" s="33">
        <f t="shared" si="317"/>
        <v>0</v>
      </c>
      <c r="AN90" s="34">
        <f t="shared" si="317"/>
        <v>0</v>
      </c>
      <c r="AO90" s="35">
        <f t="shared" si="299"/>
        <v>0</v>
      </c>
      <c r="AP90" s="35">
        <f t="shared" si="299"/>
        <v>0</v>
      </c>
      <c r="AQ90" s="34">
        <f t="shared" si="318"/>
        <v>0</v>
      </c>
      <c r="AR90" s="217">
        <f t="shared" si="302"/>
        <v>0</v>
      </c>
      <c r="AS90" s="32"/>
      <c r="AT90" s="50">
        <f t="shared" si="319"/>
        <v>0</v>
      </c>
      <c r="AU90" s="51">
        <f t="shared" si="312"/>
        <v>0</v>
      </c>
      <c r="AV90" s="52">
        <f t="shared" si="313"/>
        <v>0</v>
      </c>
      <c r="AW90" s="53">
        <f t="shared" si="315"/>
        <v>0</v>
      </c>
      <c r="AX90" s="51">
        <f t="shared" si="316"/>
        <v>0</v>
      </c>
      <c r="AY90" s="40">
        <f t="shared" si="314"/>
        <v>0</v>
      </c>
      <c r="AZ90" s="41">
        <f t="shared" si="303"/>
        <v>0</v>
      </c>
      <c r="BA90" s="59"/>
      <c r="BB90" s="219">
        <f t="shared" si="309"/>
        <v>0</v>
      </c>
      <c r="BC90" s="292">
        <f>IFERROR(VLOOKUP($A90,'Stats  1'!$A$4:$D$62,2,FALSE),0)</f>
        <v>0</v>
      </c>
      <c r="BD90" s="219">
        <f t="shared" si="310"/>
        <v>0</v>
      </c>
      <c r="BE90" s="295">
        <f>IFERROR(VLOOKUP($A90,'Stats  1'!$A$4:$D$62,3,FALSE),0)</f>
        <v>0</v>
      </c>
      <c r="BF90" s="219">
        <f t="shared" si="311"/>
        <v>0</v>
      </c>
      <c r="BG90" s="296">
        <f>IFERROR(VLOOKUP($A90,'Stats  1'!$A$4:$D$62,4,FALSE),0)</f>
        <v>0</v>
      </c>
      <c r="BH90" s="59"/>
      <c r="BI90" s="33">
        <f t="shared" si="304"/>
        <v>0</v>
      </c>
      <c r="BJ90" s="54">
        <f t="shared" si="305"/>
        <v>0</v>
      </c>
      <c r="BK90" s="55">
        <f t="shared" si="306"/>
        <v>0</v>
      </c>
      <c r="BL90" s="49">
        <f t="shared" si="307"/>
        <v>0</v>
      </c>
      <c r="BM90" s="46">
        <f t="shared" si="308"/>
        <v>0</v>
      </c>
      <c r="BN90" s="59"/>
      <c r="BO90" s="59"/>
      <c r="BP90" s="59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DD90" s="117"/>
      <c r="DE90" s="104"/>
      <c r="DF90" s="104"/>
      <c r="DG90" s="104"/>
      <c r="DH90" s="104"/>
      <c r="DI90" s="104"/>
      <c r="DJ90" s="104"/>
      <c r="DK90" s="104"/>
      <c r="DL90" s="104"/>
      <c r="DM90" s="104"/>
      <c r="DN90" s="104"/>
      <c r="DO90" s="104"/>
      <c r="DP90" s="104"/>
      <c r="DQ90" s="104"/>
      <c r="DR90" s="104"/>
      <c r="DS90" s="104"/>
      <c r="DT90" s="104"/>
      <c r="DU90" s="104"/>
      <c r="DV90" s="104"/>
      <c r="DW90" s="104"/>
      <c r="DX90" s="104"/>
      <c r="DY90" s="104"/>
      <c r="DZ90" s="104"/>
      <c r="EA90" s="104"/>
    </row>
    <row r="91" spans="1:131" ht="17" x14ac:dyDescent="0.15">
      <c r="A91" s="57"/>
      <c r="B91" s="58"/>
      <c r="C91" s="47"/>
      <c r="D91" s="47"/>
      <c r="E91" s="47"/>
      <c r="F91" s="47"/>
      <c r="G91" s="48"/>
      <c r="H91" s="47"/>
      <c r="I91" s="47"/>
      <c r="J91" s="47"/>
      <c r="K91" s="47"/>
      <c r="L91" s="48"/>
      <c r="M91" s="47"/>
      <c r="N91" s="47"/>
      <c r="O91" s="47"/>
      <c r="P91" s="47"/>
      <c r="Q91" s="48"/>
      <c r="R91" s="47"/>
      <c r="S91" s="47"/>
      <c r="T91" s="47"/>
      <c r="U91" s="47"/>
      <c r="V91" s="48"/>
      <c r="W91" s="47"/>
      <c r="X91" s="47"/>
      <c r="Y91" s="47"/>
      <c r="Z91" s="47"/>
      <c r="AA91" s="48"/>
      <c r="AB91" s="47"/>
      <c r="AC91" s="47"/>
      <c r="AD91" s="47"/>
      <c r="AE91" s="47"/>
      <c r="AF91" s="48"/>
      <c r="AG91" s="47"/>
      <c r="AH91" s="47"/>
      <c r="AI91" s="47"/>
      <c r="AJ91" s="47"/>
      <c r="AK91" s="48"/>
      <c r="AL91" s="32"/>
      <c r="AM91" s="33">
        <f t="shared" si="317"/>
        <v>0</v>
      </c>
      <c r="AN91" s="34">
        <f t="shared" si="317"/>
        <v>0</v>
      </c>
      <c r="AO91" s="35">
        <f t="shared" si="299"/>
        <v>0</v>
      </c>
      <c r="AP91" s="35">
        <f t="shared" si="299"/>
        <v>0</v>
      </c>
      <c r="AQ91" s="34">
        <f t="shared" si="318"/>
        <v>0</v>
      </c>
      <c r="AR91" s="217">
        <f t="shared" si="302"/>
        <v>0</v>
      </c>
      <c r="AS91" s="32"/>
      <c r="AT91" s="50">
        <f t="shared" si="319"/>
        <v>0</v>
      </c>
      <c r="AU91" s="51">
        <f t="shared" si="312"/>
        <v>0</v>
      </c>
      <c r="AV91" s="52">
        <f t="shared" si="313"/>
        <v>0</v>
      </c>
      <c r="AW91" s="53">
        <f t="shared" si="315"/>
        <v>0</v>
      </c>
      <c r="AX91" s="51">
        <f t="shared" si="316"/>
        <v>0</v>
      </c>
      <c r="AY91" s="40">
        <f t="shared" si="314"/>
        <v>0</v>
      </c>
      <c r="AZ91" s="41">
        <f t="shared" si="303"/>
        <v>0</v>
      </c>
      <c r="BA91" s="59"/>
      <c r="BB91" s="219">
        <f t="shared" si="309"/>
        <v>0</v>
      </c>
      <c r="BC91" s="292">
        <f>IFERROR(VLOOKUP($A91,'Stats  1'!$A$4:$D$62,2,FALSE),0)</f>
        <v>0</v>
      </c>
      <c r="BD91" s="219">
        <f t="shared" si="310"/>
        <v>0</v>
      </c>
      <c r="BE91" s="295">
        <f>IFERROR(VLOOKUP($A91,'Stats  1'!$A$4:$D$62,3,FALSE),0)</f>
        <v>0</v>
      </c>
      <c r="BF91" s="219">
        <f t="shared" si="311"/>
        <v>0</v>
      </c>
      <c r="BG91" s="296">
        <f>IFERROR(VLOOKUP($A91,'Stats  1'!$A$4:$D$62,4,FALSE),0)</f>
        <v>0</v>
      </c>
      <c r="BH91" s="59"/>
      <c r="BI91" s="33">
        <f t="shared" si="304"/>
        <v>0</v>
      </c>
      <c r="BJ91" s="54">
        <f t="shared" si="305"/>
        <v>0</v>
      </c>
      <c r="BK91" s="55">
        <f t="shared" si="306"/>
        <v>0</v>
      </c>
      <c r="BL91" s="49">
        <f t="shared" si="307"/>
        <v>0</v>
      </c>
      <c r="BM91" s="46">
        <f t="shared" si="308"/>
        <v>0</v>
      </c>
      <c r="BN91" s="59"/>
      <c r="BO91" s="59"/>
      <c r="BP91" s="59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DD91" s="117"/>
      <c r="DE91" s="104"/>
      <c r="DF91" s="104"/>
      <c r="DG91" s="104"/>
      <c r="DH91" s="104"/>
      <c r="DI91" s="104"/>
      <c r="DJ91" s="104"/>
      <c r="DK91" s="104"/>
      <c r="DL91" s="104"/>
      <c r="DM91" s="104"/>
      <c r="DN91" s="104"/>
      <c r="DO91" s="104"/>
      <c r="DP91" s="104"/>
      <c r="DQ91" s="104"/>
      <c r="DR91" s="104"/>
      <c r="DS91" s="104"/>
      <c r="DT91" s="104"/>
      <c r="DU91" s="104"/>
      <c r="DV91" s="104"/>
      <c r="DW91" s="104"/>
      <c r="DX91" s="104"/>
      <c r="DY91" s="104"/>
      <c r="DZ91" s="104"/>
      <c r="EA91" s="104"/>
    </row>
    <row r="92" spans="1:131" ht="17" x14ac:dyDescent="0.15">
      <c r="A92" s="57"/>
      <c r="B92" s="58"/>
      <c r="C92" s="47"/>
      <c r="D92" s="47"/>
      <c r="E92" s="47"/>
      <c r="F92" s="47"/>
      <c r="G92" s="48"/>
      <c r="H92" s="47"/>
      <c r="I92" s="47"/>
      <c r="J92" s="47"/>
      <c r="K92" s="47"/>
      <c r="L92" s="48"/>
      <c r="M92" s="47"/>
      <c r="N92" s="47"/>
      <c r="O92" s="47"/>
      <c r="P92" s="47"/>
      <c r="Q92" s="48"/>
      <c r="R92" s="47"/>
      <c r="S92" s="47"/>
      <c r="T92" s="47"/>
      <c r="U92" s="47"/>
      <c r="V92" s="48"/>
      <c r="W92" s="47"/>
      <c r="X92" s="47"/>
      <c r="Y92" s="47"/>
      <c r="Z92" s="47"/>
      <c r="AA92" s="48"/>
      <c r="AB92" s="47"/>
      <c r="AC92" s="47"/>
      <c r="AD92" s="47"/>
      <c r="AE92" s="47"/>
      <c r="AF92" s="48"/>
      <c r="AG92" s="47"/>
      <c r="AH92" s="47"/>
      <c r="AI92" s="47"/>
      <c r="AJ92" s="47"/>
      <c r="AK92" s="48"/>
      <c r="AL92" s="32"/>
      <c r="AM92" s="33">
        <f t="shared" si="317"/>
        <v>0</v>
      </c>
      <c r="AN92" s="34">
        <f t="shared" si="317"/>
        <v>0</v>
      </c>
      <c r="AO92" s="35">
        <f t="shared" si="299"/>
        <v>0</v>
      </c>
      <c r="AP92" s="35">
        <f t="shared" si="299"/>
        <v>0</v>
      </c>
      <c r="AQ92" s="34">
        <f t="shared" si="318"/>
        <v>0</v>
      </c>
      <c r="AR92" s="217">
        <f t="shared" si="302"/>
        <v>0</v>
      </c>
      <c r="AS92" s="32"/>
      <c r="AT92" s="50">
        <f t="shared" si="319"/>
        <v>0</v>
      </c>
      <c r="AU92" s="51">
        <f t="shared" si="312"/>
        <v>0</v>
      </c>
      <c r="AV92" s="52">
        <f t="shared" si="313"/>
        <v>0</v>
      </c>
      <c r="AW92" s="53">
        <f t="shared" si="315"/>
        <v>0</v>
      </c>
      <c r="AX92" s="51">
        <f t="shared" si="316"/>
        <v>0</v>
      </c>
      <c r="AY92" s="40">
        <f t="shared" si="314"/>
        <v>0</v>
      </c>
      <c r="AZ92" s="41">
        <f t="shared" si="303"/>
        <v>0</v>
      </c>
      <c r="BA92" s="59"/>
      <c r="BB92" s="219">
        <f t="shared" si="309"/>
        <v>0</v>
      </c>
      <c r="BC92" s="292">
        <f>IFERROR(VLOOKUP($A92,'Stats  1'!$A$4:$D$62,2,FALSE),0)</f>
        <v>0</v>
      </c>
      <c r="BD92" s="219">
        <f t="shared" si="310"/>
        <v>0</v>
      </c>
      <c r="BE92" s="295">
        <f>IFERROR(VLOOKUP($A92,'Stats  1'!$A$4:$D$62,3,FALSE),0)</f>
        <v>0</v>
      </c>
      <c r="BF92" s="219">
        <f t="shared" si="311"/>
        <v>0</v>
      </c>
      <c r="BG92" s="296">
        <f>IFERROR(VLOOKUP($A92,'Stats  1'!$A$4:$D$62,4,FALSE),0)</f>
        <v>0</v>
      </c>
      <c r="BH92" s="59"/>
      <c r="BI92" s="33">
        <f t="shared" si="304"/>
        <v>0</v>
      </c>
      <c r="BJ92" s="54">
        <f t="shared" si="305"/>
        <v>0</v>
      </c>
      <c r="BK92" s="55">
        <f t="shared" si="306"/>
        <v>0</v>
      </c>
      <c r="BL92" s="49">
        <f t="shared" si="307"/>
        <v>0</v>
      </c>
      <c r="BM92" s="46">
        <f t="shared" si="308"/>
        <v>0</v>
      </c>
      <c r="BN92" s="59"/>
      <c r="BO92" s="59"/>
      <c r="BP92" s="59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DD92" s="117"/>
      <c r="DE92" s="104"/>
      <c r="DF92" s="104"/>
      <c r="DG92" s="104"/>
      <c r="DH92" s="104"/>
      <c r="DI92" s="104"/>
      <c r="DJ92" s="104"/>
      <c r="DK92" s="104"/>
      <c r="DL92" s="104"/>
      <c r="DM92" s="104"/>
      <c r="DN92" s="104"/>
      <c r="DO92" s="104"/>
      <c r="DP92" s="104"/>
      <c r="DQ92" s="104"/>
      <c r="DR92" s="104"/>
      <c r="DS92" s="104"/>
      <c r="DT92" s="104"/>
      <c r="DU92" s="104"/>
      <c r="DV92" s="104"/>
      <c r="DW92" s="104"/>
      <c r="DX92" s="104"/>
      <c r="DY92" s="104"/>
      <c r="DZ92" s="104"/>
      <c r="EA92" s="104"/>
    </row>
    <row r="93" spans="1:131" ht="17" x14ac:dyDescent="0.15">
      <c r="A93" s="57"/>
      <c r="B93" s="58"/>
      <c r="C93" s="47"/>
      <c r="D93" s="47"/>
      <c r="E93" s="47"/>
      <c r="F93" s="47"/>
      <c r="G93" s="48"/>
      <c r="H93" s="47"/>
      <c r="I93" s="47"/>
      <c r="J93" s="47"/>
      <c r="K93" s="47"/>
      <c r="L93" s="48"/>
      <c r="M93" s="47"/>
      <c r="N93" s="47"/>
      <c r="O93" s="47"/>
      <c r="P93" s="47"/>
      <c r="Q93" s="48"/>
      <c r="R93" s="47"/>
      <c r="S93" s="47"/>
      <c r="T93" s="47"/>
      <c r="U93" s="47"/>
      <c r="V93" s="48"/>
      <c r="W93" s="47"/>
      <c r="X93" s="47"/>
      <c r="Y93" s="47"/>
      <c r="Z93" s="47"/>
      <c r="AA93" s="48"/>
      <c r="AB93" s="47"/>
      <c r="AC93" s="47"/>
      <c r="AD93" s="47"/>
      <c r="AE93" s="47"/>
      <c r="AF93" s="48"/>
      <c r="AG93" s="47"/>
      <c r="AH93" s="47"/>
      <c r="AI93" s="47"/>
      <c r="AJ93" s="47"/>
      <c r="AK93" s="48"/>
      <c r="AL93" s="32"/>
      <c r="AM93" s="33">
        <f t="shared" si="317"/>
        <v>0</v>
      </c>
      <c r="AN93" s="34">
        <f t="shared" si="317"/>
        <v>0</v>
      </c>
      <c r="AO93" s="35">
        <f t="shared" si="299"/>
        <v>0</v>
      </c>
      <c r="AP93" s="35">
        <f t="shared" si="299"/>
        <v>0</v>
      </c>
      <c r="AQ93" s="34">
        <f t="shared" si="318"/>
        <v>0</v>
      </c>
      <c r="AR93" s="217">
        <f t="shared" si="302"/>
        <v>0</v>
      </c>
      <c r="AS93" s="32"/>
      <c r="AT93" s="50">
        <f t="shared" si="319"/>
        <v>0</v>
      </c>
      <c r="AU93" s="51">
        <f t="shared" si="312"/>
        <v>0</v>
      </c>
      <c r="AV93" s="52">
        <f t="shared" si="313"/>
        <v>0</v>
      </c>
      <c r="AW93" s="53">
        <f t="shared" si="315"/>
        <v>0</v>
      </c>
      <c r="AX93" s="51">
        <f t="shared" si="316"/>
        <v>0</v>
      </c>
      <c r="AY93" s="40">
        <f t="shared" si="314"/>
        <v>0</v>
      </c>
      <c r="AZ93" s="41">
        <f t="shared" si="303"/>
        <v>0</v>
      </c>
      <c r="BA93" s="59"/>
      <c r="BB93" s="219">
        <f t="shared" si="309"/>
        <v>0</v>
      </c>
      <c r="BC93" s="292">
        <f>IFERROR(VLOOKUP($A93,'Stats  1'!$A$4:$D$62,2,FALSE),0)</f>
        <v>0</v>
      </c>
      <c r="BD93" s="219">
        <f t="shared" si="310"/>
        <v>0</v>
      </c>
      <c r="BE93" s="295">
        <f>IFERROR(VLOOKUP($A93,'Stats  1'!$A$4:$D$62,3,FALSE),0)</f>
        <v>0</v>
      </c>
      <c r="BF93" s="219">
        <f t="shared" si="311"/>
        <v>0</v>
      </c>
      <c r="BG93" s="296">
        <f>IFERROR(VLOOKUP($A93,'Stats  1'!$A$4:$D$62,4,FALSE),0)</f>
        <v>0</v>
      </c>
      <c r="BH93" s="59"/>
      <c r="BI93" s="33">
        <f t="shared" si="304"/>
        <v>0</v>
      </c>
      <c r="BJ93" s="54">
        <f t="shared" si="305"/>
        <v>0</v>
      </c>
      <c r="BK93" s="55">
        <f t="shared" si="306"/>
        <v>0</v>
      </c>
      <c r="BL93" s="49">
        <f t="shared" si="307"/>
        <v>0</v>
      </c>
      <c r="BM93" s="46">
        <f t="shared" si="308"/>
        <v>0</v>
      </c>
      <c r="BN93" s="59"/>
      <c r="BO93" s="59"/>
      <c r="BP93" s="59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DD93" s="117"/>
      <c r="DE93" s="104"/>
      <c r="DF93" s="104"/>
      <c r="DG93" s="104"/>
      <c r="DH93" s="104"/>
      <c r="DI93" s="104"/>
      <c r="DJ93" s="104"/>
      <c r="DK93" s="104"/>
      <c r="DL93" s="104"/>
      <c r="DM93" s="104"/>
      <c r="DN93" s="104"/>
      <c r="DO93" s="104"/>
      <c r="DP93" s="104"/>
      <c r="DQ93" s="104"/>
      <c r="DR93" s="104"/>
      <c r="DS93" s="104"/>
      <c r="DT93" s="104"/>
      <c r="DU93" s="104"/>
      <c r="DV93" s="104"/>
      <c r="DW93" s="104"/>
      <c r="DX93" s="104"/>
      <c r="DY93" s="104"/>
      <c r="DZ93" s="104"/>
      <c r="EA93" s="104"/>
    </row>
    <row r="94" spans="1:131" ht="17" x14ac:dyDescent="0.15">
      <c r="A94" s="57"/>
      <c r="B94" s="58"/>
      <c r="C94" s="47"/>
      <c r="D94" s="47"/>
      <c r="E94" s="47"/>
      <c r="F94" s="47"/>
      <c r="G94" s="48"/>
      <c r="H94" s="47"/>
      <c r="I94" s="47"/>
      <c r="J94" s="47"/>
      <c r="K94" s="47"/>
      <c r="L94" s="48"/>
      <c r="M94" s="47"/>
      <c r="N94" s="47"/>
      <c r="O94" s="47"/>
      <c r="P94" s="47"/>
      <c r="Q94" s="48"/>
      <c r="R94" s="47"/>
      <c r="S94" s="47"/>
      <c r="T94" s="47"/>
      <c r="U94" s="47"/>
      <c r="V94" s="48"/>
      <c r="W94" s="47"/>
      <c r="X94" s="47"/>
      <c r="Y94" s="47"/>
      <c r="Z94" s="47"/>
      <c r="AA94" s="48"/>
      <c r="AB94" s="47"/>
      <c r="AC94" s="47"/>
      <c r="AD94" s="47"/>
      <c r="AE94" s="47"/>
      <c r="AF94" s="48"/>
      <c r="AG94" s="47"/>
      <c r="AH94" s="47"/>
      <c r="AI94" s="47"/>
      <c r="AJ94" s="47"/>
      <c r="AK94" s="48"/>
      <c r="AL94" s="32"/>
      <c r="AM94" s="33">
        <f t="shared" si="317"/>
        <v>0</v>
      </c>
      <c r="AN94" s="34">
        <f t="shared" si="317"/>
        <v>0</v>
      </c>
      <c r="AO94" s="35">
        <f t="shared" si="299"/>
        <v>0</v>
      </c>
      <c r="AP94" s="35">
        <f t="shared" si="299"/>
        <v>0</v>
      </c>
      <c r="AQ94" s="34">
        <f t="shared" si="318"/>
        <v>0</v>
      </c>
      <c r="AR94" s="217">
        <f t="shared" si="302"/>
        <v>0</v>
      </c>
      <c r="AS94" s="32"/>
      <c r="AT94" s="50">
        <f t="shared" si="319"/>
        <v>0</v>
      </c>
      <c r="AU94" s="51">
        <f t="shared" si="312"/>
        <v>0</v>
      </c>
      <c r="AV94" s="52">
        <f t="shared" si="313"/>
        <v>0</v>
      </c>
      <c r="AW94" s="53">
        <f t="shared" si="315"/>
        <v>0</v>
      </c>
      <c r="AX94" s="51">
        <f t="shared" si="316"/>
        <v>0</v>
      </c>
      <c r="AY94" s="40">
        <f t="shared" si="314"/>
        <v>0</v>
      </c>
      <c r="AZ94" s="41">
        <f t="shared" si="303"/>
        <v>0</v>
      </c>
      <c r="BA94" s="59"/>
      <c r="BB94" s="219">
        <f t="shared" si="309"/>
        <v>0</v>
      </c>
      <c r="BC94" s="292">
        <f>IFERROR(VLOOKUP($A94,'Stats  1'!$A$4:$D$62,2,FALSE),0)</f>
        <v>0</v>
      </c>
      <c r="BD94" s="219">
        <f t="shared" si="310"/>
        <v>0</v>
      </c>
      <c r="BE94" s="295">
        <f>IFERROR(VLOOKUP($A94,'Stats  1'!$A$4:$D$62,3,FALSE),0)</f>
        <v>0</v>
      </c>
      <c r="BF94" s="219">
        <f t="shared" si="311"/>
        <v>0</v>
      </c>
      <c r="BG94" s="296">
        <f>IFERROR(VLOOKUP($A94,'Stats  1'!$A$4:$D$62,4,FALSE),0)</f>
        <v>0</v>
      </c>
      <c r="BH94" s="59"/>
      <c r="BI94" s="33">
        <f t="shared" si="304"/>
        <v>0</v>
      </c>
      <c r="BJ94" s="54">
        <f t="shared" si="305"/>
        <v>0</v>
      </c>
      <c r="BK94" s="55">
        <f t="shared" si="306"/>
        <v>0</v>
      </c>
      <c r="BL94" s="49">
        <f t="shared" si="307"/>
        <v>0</v>
      </c>
      <c r="BM94" s="46">
        <f t="shared" si="308"/>
        <v>0</v>
      </c>
      <c r="BN94" s="59"/>
      <c r="BO94" s="59"/>
      <c r="BP94" s="59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DD94" s="117"/>
      <c r="DE94" s="104"/>
      <c r="DF94" s="104"/>
      <c r="DG94" s="104"/>
      <c r="DH94" s="104"/>
      <c r="DI94" s="104"/>
      <c r="DJ94" s="104"/>
      <c r="DK94" s="104"/>
      <c r="DL94" s="104"/>
      <c r="DM94" s="104"/>
      <c r="DN94" s="104"/>
      <c r="DO94" s="104"/>
      <c r="DP94" s="104"/>
      <c r="DQ94" s="104"/>
      <c r="DR94" s="104"/>
      <c r="DS94" s="104"/>
      <c r="DT94" s="104"/>
      <c r="DU94" s="104"/>
      <c r="DV94" s="104"/>
      <c r="DW94" s="104"/>
      <c r="DX94" s="104"/>
      <c r="DY94" s="104"/>
      <c r="DZ94" s="104"/>
      <c r="EA94" s="104"/>
    </row>
    <row r="95" spans="1:131" ht="17" x14ac:dyDescent="0.15">
      <c r="A95" s="57"/>
      <c r="B95" s="58"/>
      <c r="C95" s="47"/>
      <c r="D95" s="47"/>
      <c r="E95" s="47"/>
      <c r="F95" s="47"/>
      <c r="G95" s="48"/>
      <c r="H95" s="47"/>
      <c r="I95" s="47"/>
      <c r="J95" s="47"/>
      <c r="K95" s="47"/>
      <c r="L95" s="48"/>
      <c r="M95" s="47"/>
      <c r="N95" s="47"/>
      <c r="O95" s="47"/>
      <c r="P95" s="47"/>
      <c r="Q95" s="48"/>
      <c r="R95" s="47"/>
      <c r="S95" s="47"/>
      <c r="T95" s="47"/>
      <c r="U95" s="47"/>
      <c r="V95" s="48"/>
      <c r="W95" s="47"/>
      <c r="X95" s="47"/>
      <c r="Y95" s="47"/>
      <c r="Z95" s="47"/>
      <c r="AA95" s="48"/>
      <c r="AB95" s="47"/>
      <c r="AC95" s="47"/>
      <c r="AD95" s="47"/>
      <c r="AE95" s="47"/>
      <c r="AF95" s="48"/>
      <c r="AG95" s="47"/>
      <c r="AH95" s="47"/>
      <c r="AI95" s="47"/>
      <c r="AJ95" s="47"/>
      <c r="AK95" s="48"/>
      <c r="AL95" s="32"/>
      <c r="AM95" s="33">
        <f t="shared" si="317"/>
        <v>0</v>
      </c>
      <c r="AN95" s="34">
        <f t="shared" si="317"/>
        <v>0</v>
      </c>
      <c r="AO95" s="35">
        <f t="shared" si="299"/>
        <v>0</v>
      </c>
      <c r="AP95" s="35">
        <f t="shared" si="299"/>
        <v>0</v>
      </c>
      <c r="AQ95" s="34">
        <f t="shared" si="318"/>
        <v>0</v>
      </c>
      <c r="AR95" s="217">
        <f t="shared" si="302"/>
        <v>0</v>
      </c>
      <c r="AS95" s="32"/>
      <c r="AT95" s="50">
        <f t="shared" si="319"/>
        <v>0</v>
      </c>
      <c r="AU95" s="51">
        <f t="shared" si="312"/>
        <v>0</v>
      </c>
      <c r="AV95" s="52">
        <f t="shared" si="313"/>
        <v>0</v>
      </c>
      <c r="AW95" s="53">
        <f t="shared" si="315"/>
        <v>0</v>
      </c>
      <c r="AX95" s="51">
        <f t="shared" si="316"/>
        <v>0</v>
      </c>
      <c r="AY95" s="40">
        <f t="shared" si="314"/>
        <v>0</v>
      </c>
      <c r="AZ95" s="41">
        <f t="shared" si="303"/>
        <v>0</v>
      </c>
      <c r="BA95" s="59"/>
      <c r="BB95" s="219">
        <f t="shared" si="309"/>
        <v>0</v>
      </c>
      <c r="BC95" s="292">
        <f>IFERROR(VLOOKUP($A95,'Stats  1'!$A$4:$D$62,2,FALSE),0)</f>
        <v>0</v>
      </c>
      <c r="BD95" s="219">
        <f t="shared" si="310"/>
        <v>0</v>
      </c>
      <c r="BE95" s="295">
        <f>IFERROR(VLOOKUP($A95,'Stats  1'!$A$4:$D$62,3,FALSE),0)</f>
        <v>0</v>
      </c>
      <c r="BF95" s="219">
        <f t="shared" si="311"/>
        <v>0</v>
      </c>
      <c r="BG95" s="296">
        <f>IFERROR(VLOOKUP($A95,'Stats  1'!$A$4:$D$62,4,FALSE),0)</f>
        <v>0</v>
      </c>
      <c r="BH95" s="59"/>
      <c r="BI95" s="33">
        <f t="shared" si="304"/>
        <v>0</v>
      </c>
      <c r="BJ95" s="54">
        <f t="shared" si="305"/>
        <v>0</v>
      </c>
      <c r="BK95" s="55">
        <f t="shared" si="306"/>
        <v>0</v>
      </c>
      <c r="BL95" s="49">
        <f t="shared" si="307"/>
        <v>0</v>
      </c>
      <c r="BM95" s="46">
        <f t="shared" si="308"/>
        <v>0</v>
      </c>
      <c r="BN95" s="59"/>
      <c r="BO95" s="59"/>
      <c r="BP95" s="59"/>
      <c r="BR95" s="15"/>
      <c r="BS95" s="15"/>
      <c r="CS95" s="15"/>
      <c r="CT95" s="15"/>
      <c r="CU95" s="15"/>
      <c r="DD95" s="117"/>
      <c r="DE95" s="104"/>
      <c r="DF95" s="104"/>
      <c r="DG95" s="104"/>
      <c r="DH95" s="104"/>
      <c r="DI95" s="104"/>
      <c r="DJ95" s="104"/>
      <c r="DK95" s="104"/>
      <c r="DL95" s="104"/>
      <c r="DM95" s="104"/>
      <c r="DN95" s="104"/>
      <c r="DO95" s="104"/>
      <c r="DP95" s="104"/>
      <c r="DQ95" s="104"/>
      <c r="DR95" s="104"/>
      <c r="DS95" s="104"/>
      <c r="DT95" s="104"/>
      <c r="DU95" s="104"/>
      <c r="DV95" s="104"/>
      <c r="DW95" s="104"/>
      <c r="DX95" s="104"/>
      <c r="DY95" s="104"/>
      <c r="DZ95" s="104"/>
      <c r="EA95" s="104"/>
    </row>
    <row r="96" spans="1:131" ht="18" thickBot="1" x14ac:dyDescent="0.2">
      <c r="A96" s="57"/>
      <c r="B96" s="58"/>
      <c r="C96" s="47"/>
      <c r="D96" s="47"/>
      <c r="E96" s="47"/>
      <c r="F96" s="47"/>
      <c r="G96" s="48"/>
      <c r="H96" s="47"/>
      <c r="I96" s="47"/>
      <c r="J96" s="47"/>
      <c r="K96" s="47"/>
      <c r="L96" s="48"/>
      <c r="M96" s="47"/>
      <c r="N96" s="47"/>
      <c r="O96" s="47"/>
      <c r="P96" s="47"/>
      <c r="Q96" s="48"/>
      <c r="R96" s="47"/>
      <c r="S96" s="47"/>
      <c r="T96" s="47"/>
      <c r="U96" s="47"/>
      <c r="V96" s="48"/>
      <c r="W96" s="47"/>
      <c r="X96" s="47"/>
      <c r="Y96" s="47"/>
      <c r="Z96" s="47"/>
      <c r="AA96" s="48"/>
      <c r="AB96" s="47"/>
      <c r="AC96" s="47"/>
      <c r="AD96" s="47"/>
      <c r="AE96" s="47"/>
      <c r="AF96" s="48"/>
      <c r="AG96" s="47"/>
      <c r="AH96" s="47"/>
      <c r="AI96" s="47"/>
      <c r="AJ96" s="47"/>
      <c r="AK96" s="48"/>
      <c r="AL96" s="32"/>
      <c r="AM96" s="33">
        <f t="shared" si="317"/>
        <v>0</v>
      </c>
      <c r="AN96" s="34">
        <f t="shared" si="317"/>
        <v>0</v>
      </c>
      <c r="AO96" s="35">
        <f t="shared" si="299"/>
        <v>0</v>
      </c>
      <c r="AP96" s="35">
        <f t="shared" si="299"/>
        <v>0</v>
      </c>
      <c r="AQ96" s="34">
        <f t="shared" si="318"/>
        <v>0</v>
      </c>
      <c r="AR96" s="217">
        <f t="shared" si="302"/>
        <v>0</v>
      </c>
      <c r="AS96" s="32"/>
      <c r="AT96" s="50">
        <f t="shared" si="319"/>
        <v>0</v>
      </c>
      <c r="AU96" s="61">
        <f t="shared" si="312"/>
        <v>0</v>
      </c>
      <c r="AV96" s="62">
        <f t="shared" si="313"/>
        <v>0</v>
      </c>
      <c r="AW96" s="63">
        <f t="shared" si="315"/>
        <v>0</v>
      </c>
      <c r="AX96" s="61">
        <f t="shared" si="316"/>
        <v>0</v>
      </c>
      <c r="AY96" s="40">
        <f t="shared" si="314"/>
        <v>0</v>
      </c>
      <c r="AZ96" s="41">
        <f t="shared" si="303"/>
        <v>0</v>
      </c>
      <c r="BA96" s="59"/>
      <c r="BB96" s="220">
        <f t="shared" si="309"/>
        <v>0</v>
      </c>
      <c r="BC96" s="292">
        <f>IFERROR(VLOOKUP($A96,'Stats  1'!$A$4:$D$62,2,FALSE),0)</f>
        <v>0</v>
      </c>
      <c r="BD96" s="220">
        <f t="shared" si="310"/>
        <v>0</v>
      </c>
      <c r="BE96" s="295">
        <f>IFERROR(VLOOKUP($A96,'Stats  1'!$A$4:$D$62,3,FALSE),0)</f>
        <v>0</v>
      </c>
      <c r="BF96" s="220">
        <f t="shared" si="311"/>
        <v>0</v>
      </c>
      <c r="BG96" s="296">
        <f>IFERROR(VLOOKUP($A96,'Stats  1'!$A$4:$D$62,4,FALSE),0)</f>
        <v>0</v>
      </c>
      <c r="BH96" s="59"/>
      <c r="BI96" s="33">
        <f t="shared" si="304"/>
        <v>0</v>
      </c>
      <c r="BJ96" s="54">
        <f t="shared" si="305"/>
        <v>0</v>
      </c>
      <c r="BK96" s="55">
        <f t="shared" si="306"/>
        <v>0</v>
      </c>
      <c r="BL96" s="49">
        <f t="shared" si="307"/>
        <v>0</v>
      </c>
      <c r="BM96" s="46">
        <f t="shared" si="308"/>
        <v>0</v>
      </c>
      <c r="BN96" s="59"/>
      <c r="BO96" s="59"/>
      <c r="BP96" s="59"/>
      <c r="BR96" s="15"/>
      <c r="BS96" s="15"/>
      <c r="CS96" s="15"/>
      <c r="CT96" s="15"/>
      <c r="CU96" s="15"/>
      <c r="DD96" s="117"/>
      <c r="DE96" s="104"/>
      <c r="DF96" s="104"/>
      <c r="DG96" s="104"/>
      <c r="DH96" s="104"/>
      <c r="DI96" s="104"/>
      <c r="DJ96" s="104"/>
      <c r="DK96" s="104"/>
      <c r="DL96" s="104"/>
      <c r="DM96" s="104"/>
      <c r="DN96" s="104"/>
      <c r="DO96" s="104"/>
      <c r="DP96" s="104"/>
      <c r="DQ96" s="104"/>
      <c r="DR96" s="104"/>
      <c r="DS96" s="104"/>
      <c r="DT96" s="104"/>
      <c r="DU96" s="104"/>
      <c r="DV96" s="104"/>
      <c r="DW96" s="104"/>
      <c r="DX96" s="104"/>
      <c r="DY96" s="104"/>
      <c r="DZ96" s="104"/>
      <c r="EA96" s="104"/>
    </row>
    <row r="97" spans="1:131" ht="18" thickBot="1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I97" s="32"/>
      <c r="BJ97" s="32"/>
      <c r="BK97" s="32"/>
      <c r="BL97" s="32"/>
      <c r="BM97" s="32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1"/>
      <c r="CT97" s="81"/>
      <c r="CU97" s="81"/>
      <c r="CV97" s="80"/>
      <c r="CW97" s="80"/>
      <c r="CX97" s="80"/>
      <c r="CY97" s="80"/>
      <c r="CZ97" s="80"/>
      <c r="DA97" s="80"/>
      <c r="DB97" s="80"/>
      <c r="DD97" s="117"/>
      <c r="DE97" s="104"/>
      <c r="DF97" s="104"/>
      <c r="DG97" s="104"/>
      <c r="DH97" s="104"/>
      <c r="DI97" s="104"/>
      <c r="DJ97" s="104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4"/>
      <c r="DV97" s="104"/>
      <c r="DW97" s="104"/>
      <c r="DX97" s="104"/>
      <c r="DY97" s="104"/>
      <c r="DZ97" s="104"/>
      <c r="EA97" s="104"/>
    </row>
    <row r="98" spans="1:131" ht="12" customHeight="1" thickTop="1" thickBot="1" x14ac:dyDescent="0.2">
      <c r="A98" s="64" t="s">
        <v>18</v>
      </c>
      <c r="B98" s="65"/>
      <c r="C98" s="279">
        <f>COUNTIF(C7:C96,"oui")+COUNTIF(C7:C96,"G")+COUNTIF(C7:C96,"A*")+COUNTIF(C7:C96,"VT")</f>
        <v>3</v>
      </c>
      <c r="D98" s="280">
        <f t="shared" ref="D98:AK98" si="320">COUNTIF(D7:D96,"oui")+COUNTIF(D7:D96,"G")+COUNTIF(D7:D96,"A*")+COUNTIF(D7:D96,"VT")</f>
        <v>6</v>
      </c>
      <c r="E98" s="280">
        <f>COUNTIF(E7:E96,"oui")+COUNTIF(E7:E96,"G")+COUNTIF(E7:E96,"A*")+COUNTIF(E7:E96,"V*")+COUNTIF(E7:E96,"F*")</f>
        <v>6</v>
      </c>
      <c r="F98" s="280">
        <f>COUNTIF(F7:F96,"oui")+COUNTIF(F7:F96,"G")+COUNTIF(F7:F96,"A*")+COUNTIF(F7:F96,"V*")++COUNTIF(F7:F96,"F*")</f>
        <v>8</v>
      </c>
      <c r="G98" s="281">
        <f t="shared" si="320"/>
        <v>4</v>
      </c>
      <c r="H98" s="279">
        <f t="shared" si="320"/>
        <v>3</v>
      </c>
      <c r="I98" s="280">
        <f t="shared" si="320"/>
        <v>5</v>
      </c>
      <c r="J98" s="280">
        <f t="shared" ref="J98:K98" si="321">COUNTIF(J7:J96,"oui")+COUNTIF(J7:J96,"G")+COUNTIF(J7:J96,"A*")+COUNTIF(J7:J96,"V*")++COUNTIF(J7:J96,"F*")</f>
        <v>6</v>
      </c>
      <c r="K98" s="280">
        <f t="shared" si="321"/>
        <v>7</v>
      </c>
      <c r="L98" s="281">
        <f t="shared" si="320"/>
        <v>3</v>
      </c>
      <c r="M98" s="279">
        <f t="shared" si="320"/>
        <v>1</v>
      </c>
      <c r="N98" s="280">
        <f t="shared" si="320"/>
        <v>2</v>
      </c>
      <c r="O98" s="280">
        <f t="shared" ref="O98:P98" si="322">COUNTIF(O7:O96,"oui")+COUNTIF(O7:O96,"G")+COUNTIF(O7:O96,"A*")+COUNTIF(O7:O96,"V*")++COUNTIF(O7:O96,"F*")</f>
        <v>2</v>
      </c>
      <c r="P98" s="280">
        <f t="shared" si="322"/>
        <v>4</v>
      </c>
      <c r="Q98" s="281">
        <f t="shared" si="320"/>
        <v>3</v>
      </c>
      <c r="R98" s="279">
        <f t="shared" si="320"/>
        <v>2</v>
      </c>
      <c r="S98" s="280">
        <f t="shared" si="320"/>
        <v>2</v>
      </c>
      <c r="T98" s="280">
        <f t="shared" ref="T98:U98" si="323">COUNTIF(T7:T96,"oui")+COUNTIF(T7:T96,"G")+COUNTIF(T7:T96,"A*")+COUNTIF(T7:T96,"V*")++COUNTIF(T7:T96,"F*")</f>
        <v>4</v>
      </c>
      <c r="U98" s="280">
        <f t="shared" si="323"/>
        <v>7</v>
      </c>
      <c r="V98" s="281">
        <f t="shared" si="320"/>
        <v>2</v>
      </c>
      <c r="W98" s="279">
        <f t="shared" si="320"/>
        <v>2</v>
      </c>
      <c r="X98" s="280">
        <f t="shared" si="320"/>
        <v>2</v>
      </c>
      <c r="Y98" s="280">
        <f t="shared" ref="Y98:Z98" si="324">COUNTIF(Y7:Y96,"oui")+COUNTIF(Y7:Y96,"G")+COUNTIF(Y7:Y96,"A*")+COUNTIF(Y7:Y96,"V*")++COUNTIF(Y7:Y96,"F*")</f>
        <v>2</v>
      </c>
      <c r="Z98" s="280">
        <f t="shared" si="324"/>
        <v>5</v>
      </c>
      <c r="AA98" s="281">
        <f t="shared" si="320"/>
        <v>3</v>
      </c>
      <c r="AB98" s="279">
        <f t="shared" si="320"/>
        <v>1</v>
      </c>
      <c r="AC98" s="280">
        <f t="shared" si="320"/>
        <v>5</v>
      </c>
      <c r="AD98" s="280">
        <f t="shared" ref="AD98:AE98" si="325">COUNTIF(AD7:AD96,"oui")+COUNTIF(AD7:AD96,"G")+COUNTIF(AD7:AD96,"A*")+COUNTIF(AD7:AD96,"V*")++COUNTIF(AD7:AD96,"F*")</f>
        <v>9</v>
      </c>
      <c r="AE98" s="280">
        <f t="shared" si="325"/>
        <v>4</v>
      </c>
      <c r="AF98" s="281">
        <f t="shared" si="320"/>
        <v>3</v>
      </c>
      <c r="AG98" s="279">
        <f t="shared" si="320"/>
        <v>3</v>
      </c>
      <c r="AH98" s="280">
        <f t="shared" si="320"/>
        <v>5</v>
      </c>
      <c r="AI98" s="280">
        <f t="shared" ref="AI98:AJ98" si="326">COUNTIF(AI7:AI96,"oui")+COUNTIF(AI7:AI96,"G")+COUNTIF(AI7:AI96,"A*")+COUNTIF(AI7:AI96,"V*")++COUNTIF(AI7:AI96,"F*")</f>
        <v>9</v>
      </c>
      <c r="AJ98" s="280">
        <f t="shared" si="326"/>
        <v>6</v>
      </c>
      <c r="AK98" s="281">
        <f t="shared" si="320"/>
        <v>2</v>
      </c>
      <c r="AL98" s="32"/>
      <c r="AM98" s="70">
        <f t="shared" ref="AM98:AR98" si="327">SUM(AM7:AM96)</f>
        <v>15</v>
      </c>
      <c r="AN98" s="71">
        <f t="shared" si="327"/>
        <v>27</v>
      </c>
      <c r="AO98" s="71">
        <f t="shared" si="327"/>
        <v>38</v>
      </c>
      <c r="AP98" s="71">
        <f t="shared" si="327"/>
        <v>41</v>
      </c>
      <c r="AQ98" s="71">
        <f t="shared" si="327"/>
        <v>20</v>
      </c>
      <c r="AR98" s="72">
        <f t="shared" si="327"/>
        <v>141</v>
      </c>
      <c r="AS98" s="32"/>
      <c r="AT98" s="68"/>
      <c r="AU98" s="68"/>
      <c r="AV98" s="68">
        <f>SUM(AV7:AV96)</f>
        <v>0</v>
      </c>
      <c r="AW98" s="68"/>
      <c r="AX98" s="68"/>
      <c r="AY98" s="68">
        <f>SUM(AY7:AY96)</f>
        <v>0</v>
      </c>
      <c r="AZ98" s="32"/>
      <c r="BB98" s="68">
        <f t="shared" ref="BB98:BF98" si="328">SUM(BB7:BB96)</f>
        <v>0</v>
      </c>
      <c r="BC98" s="68"/>
      <c r="BD98" s="68">
        <f t="shared" si="328"/>
        <v>0</v>
      </c>
      <c r="BE98" s="68"/>
      <c r="BF98" s="68">
        <f t="shared" si="328"/>
        <v>0</v>
      </c>
      <c r="BG98" s="291"/>
      <c r="BI98" s="68">
        <f>SUM(BI7:BI96)</f>
        <v>0</v>
      </c>
      <c r="BJ98" s="68">
        <f>SUM(BJ7:BJ96)</f>
        <v>0</v>
      </c>
      <c r="BK98" s="68">
        <f>SUM(BK7:BK96)</f>
        <v>0</v>
      </c>
      <c r="BL98" s="215">
        <f>SUM(BL7:BL96)</f>
        <v>0</v>
      </c>
      <c r="BM98" s="216">
        <f>SUM(BM7:BM96)</f>
        <v>0</v>
      </c>
      <c r="DD98" s="117"/>
      <c r="DE98" s="104"/>
      <c r="DF98" s="104"/>
      <c r="DG98" s="104"/>
      <c r="DH98" s="104"/>
      <c r="DI98" s="104"/>
      <c r="DJ98" s="104"/>
      <c r="DK98" s="104"/>
      <c r="DL98" s="104"/>
      <c r="DM98" s="104"/>
      <c r="DN98" s="104"/>
      <c r="DO98" s="104"/>
      <c r="DP98" s="104"/>
      <c r="DQ98" s="104"/>
      <c r="DR98" s="104"/>
      <c r="DS98" s="104"/>
      <c r="DT98" s="104"/>
      <c r="DU98" s="104"/>
      <c r="DV98" s="104"/>
      <c r="DW98" s="104"/>
      <c r="DX98" s="104"/>
      <c r="DY98" s="104"/>
      <c r="DZ98" s="104"/>
      <c r="EA98" s="104"/>
    </row>
    <row r="99" spans="1:131" ht="12" customHeight="1" x14ac:dyDescent="0.15">
      <c r="A99" s="301" t="s">
        <v>156</v>
      </c>
      <c r="B99" s="297"/>
      <c r="C99" s="298"/>
      <c r="D99" s="299"/>
      <c r="E99" s="299"/>
      <c r="F99" s="299"/>
      <c r="G99" s="300"/>
      <c r="H99" s="298"/>
      <c r="I99" s="299"/>
      <c r="J99" s="299"/>
      <c r="K99" s="299"/>
      <c r="L99" s="300"/>
      <c r="M99" s="298"/>
      <c r="N99" s="299"/>
      <c r="O99" s="299"/>
      <c r="P99" s="299"/>
      <c r="Q99" s="300"/>
      <c r="R99" s="298"/>
      <c r="S99" s="299"/>
      <c r="T99" s="299"/>
      <c r="U99" s="299"/>
      <c r="V99" s="300"/>
      <c r="W99" s="298"/>
      <c r="X99" s="299"/>
      <c r="Y99" s="299"/>
      <c r="Z99" s="299"/>
      <c r="AA99" s="300"/>
      <c r="AB99" s="298"/>
      <c r="AC99" s="299"/>
      <c r="AD99" s="299"/>
      <c r="AE99" s="299"/>
      <c r="AF99" s="300"/>
      <c r="AG99" s="298"/>
      <c r="AH99" s="299"/>
      <c r="AI99" s="299"/>
      <c r="AJ99" s="299"/>
      <c r="AK99" s="300"/>
      <c r="AL99" s="32"/>
      <c r="AM99" s="291"/>
      <c r="AN99" s="291"/>
      <c r="AO99" s="291"/>
      <c r="AP99" s="291"/>
      <c r="AQ99" s="291"/>
      <c r="AR99" s="291"/>
      <c r="AS99" s="32"/>
      <c r="AT99" s="291"/>
      <c r="AU99" s="291"/>
      <c r="AV99" s="291"/>
      <c r="AW99" s="291"/>
      <c r="AX99" s="291"/>
      <c r="AY99" s="291"/>
      <c r="AZ99" s="32"/>
      <c r="BB99" s="291"/>
      <c r="BC99" s="291"/>
      <c r="BD99" s="291"/>
      <c r="BE99" s="291"/>
      <c r="BF99" s="291"/>
      <c r="BG99" s="291"/>
      <c r="BI99" s="291"/>
      <c r="BJ99" s="291"/>
      <c r="BK99" s="291"/>
      <c r="BL99" s="291"/>
      <c r="BM99" s="291"/>
      <c r="DD99" s="117"/>
      <c r="DE99" s="104"/>
      <c r="DF99" s="104"/>
      <c r="DG99" s="104"/>
      <c r="DH99" s="104"/>
      <c r="DI99" s="104"/>
      <c r="DJ99" s="104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4"/>
      <c r="DV99" s="104"/>
      <c r="DW99" s="104"/>
      <c r="DX99" s="104"/>
      <c r="DY99" s="104"/>
      <c r="DZ99" s="104"/>
      <c r="EA99" s="104"/>
    </row>
    <row r="100" spans="1:131" s="80" customFormat="1" ht="12" customHeight="1" x14ac:dyDescent="0.15">
      <c r="A100" s="73" t="s">
        <v>21</v>
      </c>
      <c r="B100" s="74"/>
      <c r="C100" s="282"/>
      <c r="D100" s="278"/>
      <c r="E100" s="278">
        <f>IF((29-E102)&gt;3,3,IF((29-E102)&lt;1,1,29-E102))</f>
        <v>3</v>
      </c>
      <c r="F100" s="278">
        <f>IF((22-F102)&gt;5,5,IF((22-F102)&lt;3,3,22-F102))</f>
        <v>5</v>
      </c>
      <c r="G100" s="283"/>
      <c r="H100" s="282"/>
      <c r="I100" s="278"/>
      <c r="J100" s="278">
        <f>IF((29-J102)&gt;3,3,IF((29-J102)&lt;1,1,29-J102))</f>
        <v>3</v>
      </c>
      <c r="K100" s="278">
        <f>IF((22-K102)&gt;5,5,IF((22-K102)&lt;3,3,22-K102))</f>
        <v>5</v>
      </c>
      <c r="L100" s="283"/>
      <c r="M100" s="282"/>
      <c r="N100" s="278"/>
      <c r="O100" s="278">
        <f>IF((29-O102)&gt;3,3,IF((29-O102)&lt;1,1,29-O102))</f>
        <v>3</v>
      </c>
      <c r="P100" s="278">
        <f>IF((22-P102)&gt;5,5,IF((22-P102)&lt;3,3,22-P102))</f>
        <v>5</v>
      </c>
      <c r="Q100" s="283"/>
      <c r="R100" s="282"/>
      <c r="S100" s="278"/>
      <c r="T100" s="278">
        <f>IF((29-T102)&gt;3,3,IF((29-T102)&lt;1,1,29-T102))</f>
        <v>3</v>
      </c>
      <c r="U100" s="278">
        <f>IF((22-U102)&gt;5,5,IF((22-U102)&lt;3,3,22-U102))</f>
        <v>5</v>
      </c>
      <c r="V100" s="283"/>
      <c r="W100" s="282"/>
      <c r="X100" s="278"/>
      <c r="Y100" s="278">
        <f>IF((29-Y102)&gt;3,3,IF((29-Y102)&lt;1,1,29-Y102))</f>
        <v>3</v>
      </c>
      <c r="Z100" s="278">
        <f>IF((22-Z102)&gt;5,5,IF((22-Z102)&lt;3,3,22-Z102))</f>
        <v>5</v>
      </c>
      <c r="AA100" s="283"/>
      <c r="AB100" s="282"/>
      <c r="AC100" s="278"/>
      <c r="AD100" s="278">
        <f>IF((29-AD102)&gt;3,3,IF((29-AD102)&lt;1,1,29-AD102))</f>
        <v>3</v>
      </c>
      <c r="AE100" s="278">
        <f>IF((22-AE102)&gt;5,5,IF((22-AE102)&lt;3,3,22-AE102))</f>
        <v>5</v>
      </c>
      <c r="AF100" s="283"/>
      <c r="AG100" s="282"/>
      <c r="AH100" s="278"/>
      <c r="AI100" s="278">
        <f>IF((29-AI102)&gt;3,3,IF((29-AI102)&lt;1,1,29-AI102))</f>
        <v>3</v>
      </c>
      <c r="AJ100" s="278">
        <f>IF((22-AJ102)&gt;5,5,IF((22-AJ102)&lt;3,3,22-AJ102))</f>
        <v>5</v>
      </c>
      <c r="AK100" s="283"/>
      <c r="AL100" s="79"/>
      <c r="AM100" s="77"/>
      <c r="AN100" s="77"/>
      <c r="AO100" s="77"/>
      <c r="AP100" s="77"/>
      <c r="AQ100" s="77"/>
      <c r="AR100" s="77"/>
      <c r="AS100" s="79"/>
      <c r="AT100" s="77"/>
      <c r="AU100" s="77"/>
      <c r="AV100" s="77"/>
      <c r="AW100" s="77"/>
      <c r="AX100" s="77"/>
      <c r="AY100" s="77"/>
      <c r="AZ100" s="79">
        <v>1</v>
      </c>
      <c r="BI100" s="77"/>
      <c r="BJ100" s="77"/>
      <c r="BK100" s="77"/>
      <c r="BL100" s="77"/>
      <c r="BM100" s="79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  <c r="CS100" s="90"/>
      <c r="CT100" s="90"/>
      <c r="CU100" s="90"/>
      <c r="CV100" s="90"/>
      <c r="CW100" s="90"/>
      <c r="CX100" s="90"/>
      <c r="CY100" s="90"/>
      <c r="CZ100" s="90"/>
      <c r="DA100" s="90"/>
      <c r="DB100" s="90"/>
      <c r="DD100" s="117"/>
      <c r="DE100" s="104"/>
      <c r="DF100" s="104"/>
      <c r="DG100" s="104"/>
      <c r="DH100" s="104"/>
      <c r="DI100" s="104"/>
      <c r="DJ100" s="104"/>
      <c r="DK100" s="104"/>
      <c r="DL100" s="104"/>
      <c r="DM100" s="104"/>
      <c r="DN100" s="104"/>
      <c r="DO100" s="104"/>
      <c r="DP100" s="104"/>
      <c r="DQ100" s="104"/>
      <c r="DR100" s="104"/>
      <c r="DS100" s="104"/>
      <c r="DT100" s="104"/>
      <c r="DU100" s="104"/>
      <c r="DV100" s="104"/>
      <c r="DW100" s="104"/>
      <c r="DX100" s="104"/>
      <c r="DY100" s="104"/>
      <c r="DZ100" s="104"/>
      <c r="EA100" s="104"/>
    </row>
    <row r="101" spans="1:131" ht="12" customHeight="1" x14ac:dyDescent="0.15">
      <c r="A101" s="82" t="s">
        <v>5</v>
      </c>
      <c r="B101" s="83"/>
      <c r="C101" s="284">
        <f t="shared" ref="C101:AK101" si="329">COUNTIF(C7:C96,"R")+COUNTIF(C7:C96,"G")</f>
        <v>0</v>
      </c>
      <c r="D101" s="276">
        <f t="shared" si="329"/>
        <v>0</v>
      </c>
      <c r="E101" s="276">
        <f>COUNTIF(E7:E96,"R")+COUNTIF(E7:E96,"G")+COUNTIF(E7:E96,"v1")+COUNTIF(E7:E96,"v2")+COUNTIF(E7:E96,"v3")+COUNTIF(E7:E96,"F1")+COUNTIF(E7:E96,"f2")</f>
        <v>0</v>
      </c>
      <c r="F101" s="276">
        <f>COUNTIF(F7:F96,"R")+COUNTIF(F7:F96,"G")+COUNTIF(F7:F96,"v1")+COUNTIF(F7:F96,"v2")+COUNTIF(F7:F96,"v3")+COUNTIF(F7:F96,"F1")+COUNTIF(F7:F96,"f2")</f>
        <v>0</v>
      </c>
      <c r="G101" s="285">
        <f t="shared" si="329"/>
        <v>0</v>
      </c>
      <c r="H101" s="284">
        <f t="shared" si="329"/>
        <v>0</v>
      </c>
      <c r="I101" s="276">
        <f t="shared" si="329"/>
        <v>0</v>
      </c>
      <c r="J101" s="276">
        <f>COUNTIF(J7:J96,"R")+COUNTIF(J7:J96,"G")+COUNTIF(J7:J96,"v1")+COUNTIF(J7:J96,"v2")+COUNTIF(J7:J96,"v3")+COUNTIF(J7:J96,"F1")+COUNTIF(J7:J96,"f2")</f>
        <v>0</v>
      </c>
      <c r="K101" s="276">
        <f>COUNTIF(K7:K96,"R")+COUNTIF(K7:K96,"G")+COUNTIF(K7:K96,"v1")+COUNTIF(K7:K96,"v2")+COUNTIF(K7:K96,"v3")+COUNTIF(K7:K96,"F1")+COUNTIF(K7:K96,"f2")</f>
        <v>0</v>
      </c>
      <c r="L101" s="285">
        <f t="shared" si="329"/>
        <v>0</v>
      </c>
      <c r="M101" s="284">
        <f t="shared" si="329"/>
        <v>0</v>
      </c>
      <c r="N101" s="276">
        <f t="shared" si="329"/>
        <v>0</v>
      </c>
      <c r="O101" s="276">
        <f>COUNTIF(O7:O96,"R")+COUNTIF(O7:O96,"G")+COUNTIF(O7:O96,"v1")+COUNTIF(O7:O96,"v2")+COUNTIF(O7:O96,"v3")+COUNTIF(O7:O96,"F1")+COUNTIF(O7:O96,"f2")</f>
        <v>0</v>
      </c>
      <c r="P101" s="276">
        <f>COUNTIF(P7:P96,"R")+COUNTIF(P7:P96,"G")+COUNTIF(P7:P96,"v1")+COUNTIF(P7:P96,"v2")+COUNTIF(P7:P96,"v3")+COUNTIF(P7:P96,"F1")+COUNTIF(P7:P96,"f2")</f>
        <v>0</v>
      </c>
      <c r="Q101" s="285">
        <f t="shared" si="329"/>
        <v>0</v>
      </c>
      <c r="R101" s="284">
        <f t="shared" si="329"/>
        <v>0</v>
      </c>
      <c r="S101" s="276">
        <f t="shared" si="329"/>
        <v>0</v>
      </c>
      <c r="T101" s="276">
        <f>COUNTIF(T7:T96,"R")+COUNTIF(T7:T96,"G")+COUNTIF(T7:T96,"v1")+COUNTIF(T7:T96,"v2")+COUNTIF(T7:T96,"v3")+COUNTIF(T7:T96,"F1")+COUNTIF(T7:T96,"f2")</f>
        <v>0</v>
      </c>
      <c r="U101" s="276">
        <f>COUNTIF(U7:U96,"R")+COUNTIF(U7:U96,"G")+COUNTIF(U7:U96,"v1")+COUNTIF(U7:U96,"v2")+COUNTIF(U7:U96,"v3")+COUNTIF(U7:U96,"F1")+COUNTIF(U7:U96,"f2")</f>
        <v>0</v>
      </c>
      <c r="V101" s="285">
        <f t="shared" si="329"/>
        <v>0</v>
      </c>
      <c r="W101" s="284">
        <f t="shared" si="329"/>
        <v>0</v>
      </c>
      <c r="X101" s="276">
        <f t="shared" si="329"/>
        <v>0</v>
      </c>
      <c r="Y101" s="276">
        <f>COUNTIF(Y7:Y96,"R")+COUNTIF(Y7:Y96,"G")+COUNTIF(Y7:Y96,"v1")+COUNTIF(Y7:Y96,"v2")+COUNTIF(Y7:Y96,"v3")+COUNTIF(Y7:Y96,"F1")+COUNTIF(Y7:Y96,"f2")</f>
        <v>0</v>
      </c>
      <c r="Z101" s="276">
        <f>COUNTIF(Z7:Z96,"R")+COUNTIF(Z7:Z96,"G")+COUNTIF(Z7:Z96,"v1")+COUNTIF(Z7:Z96,"v2")+COUNTIF(Z7:Z96,"v3")+COUNTIF(Z7:Z96,"F1")+COUNTIF(Z7:Z96,"f2")</f>
        <v>0</v>
      </c>
      <c r="AA101" s="285">
        <f t="shared" si="329"/>
        <v>0</v>
      </c>
      <c r="AB101" s="284">
        <f t="shared" si="329"/>
        <v>0</v>
      </c>
      <c r="AC101" s="276">
        <f t="shared" si="329"/>
        <v>0</v>
      </c>
      <c r="AD101" s="276">
        <f>COUNTIF(AD7:AD96,"R")+COUNTIF(AD7:AD96,"G")+COUNTIF(AD7:AD96,"v1")+COUNTIF(AD7:AD96,"v2")+COUNTIF(AD7:AD96,"v3")+COUNTIF(AD7:AD96,"F1")+COUNTIF(AD7:AD96,"f2")</f>
        <v>0</v>
      </c>
      <c r="AE101" s="276">
        <f>COUNTIF(AE7:AE96,"R")+COUNTIF(AE7:AE96,"G")+COUNTIF(AE7:AE96,"v1")+COUNTIF(AE7:AE96,"v2")+COUNTIF(AE7:AE96,"v3")+COUNTIF(AE7:AE96,"F1")+COUNTIF(AE7:AE96,"f2")</f>
        <v>0</v>
      </c>
      <c r="AF101" s="285">
        <f t="shared" si="329"/>
        <v>0</v>
      </c>
      <c r="AG101" s="284">
        <f t="shared" si="329"/>
        <v>0</v>
      </c>
      <c r="AH101" s="276">
        <f t="shared" si="329"/>
        <v>0</v>
      </c>
      <c r="AI101" s="276">
        <f>COUNTIF(AI7:AI96,"R")+COUNTIF(AI7:AI96,"G")+COUNTIF(AI7:AI96,"v1")+COUNTIF(AI7:AI96,"v2")+COUNTIF(AI7:AI96,"v3")+COUNTIF(AI7:AI96,"F1")+COUNTIF(AI7:AI96,"f2")</f>
        <v>0</v>
      </c>
      <c r="AJ101" s="276">
        <f>COUNTIF(AJ7:AJ96,"R")+COUNTIF(AJ7:AJ96,"G")+COUNTIF(AJ7:AJ96,"v1")+COUNTIF(AJ7:AJ96,"v2")+COUNTIF(AJ7:AJ96,"v3")+COUNTIF(AJ7:AJ96,"F1")+COUNTIF(AJ7:AJ96,"f2")</f>
        <v>0</v>
      </c>
      <c r="AK101" s="285">
        <f t="shared" si="329"/>
        <v>0</v>
      </c>
      <c r="AL101" s="87"/>
      <c r="AM101" s="87"/>
      <c r="DD101" s="117"/>
      <c r="DE101" s="104"/>
      <c r="DF101" s="104"/>
      <c r="DG101" s="104"/>
      <c r="DH101" s="104"/>
      <c r="DI101" s="104"/>
      <c r="DJ101" s="104"/>
      <c r="DK101" s="104"/>
      <c r="DL101" s="104"/>
      <c r="DM101" s="104"/>
      <c r="DN101" s="104"/>
      <c r="DO101" s="104"/>
      <c r="DP101" s="104"/>
      <c r="DQ101" s="104"/>
      <c r="DR101" s="104"/>
      <c r="DS101" s="104"/>
      <c r="DT101" s="104"/>
      <c r="DU101" s="104"/>
      <c r="DV101" s="104"/>
      <c r="DW101" s="104"/>
      <c r="DX101" s="104"/>
      <c r="DY101" s="104"/>
      <c r="DZ101" s="104"/>
      <c r="EA101" s="104"/>
    </row>
    <row r="102" spans="1:131" s="90" customFormat="1" ht="15" customHeight="1" x14ac:dyDescent="0.15">
      <c r="A102" s="88" t="s">
        <v>22</v>
      </c>
      <c r="B102" s="277"/>
      <c r="C102" s="286"/>
      <c r="D102" s="89"/>
      <c r="E102" s="89"/>
      <c r="F102" s="89"/>
      <c r="G102" s="287"/>
      <c r="H102" s="286"/>
      <c r="I102" s="89"/>
      <c r="J102" s="89"/>
      <c r="K102" s="89"/>
      <c r="L102" s="287"/>
      <c r="M102" s="286"/>
      <c r="N102" s="89"/>
      <c r="O102" s="89"/>
      <c r="P102" s="89"/>
      <c r="Q102" s="287"/>
      <c r="R102" s="286"/>
      <c r="S102" s="89"/>
      <c r="T102" s="89"/>
      <c r="U102" s="89"/>
      <c r="V102" s="287"/>
      <c r="W102" s="286"/>
      <c r="X102" s="89"/>
      <c r="Y102" s="89"/>
      <c r="Z102" s="89"/>
      <c r="AA102" s="287"/>
      <c r="AB102" s="286"/>
      <c r="AC102" s="89"/>
      <c r="AD102" s="89"/>
      <c r="AE102" s="89"/>
      <c r="AF102" s="287"/>
      <c r="AG102" s="286"/>
      <c r="AH102" s="89"/>
      <c r="AI102" s="89"/>
      <c r="AJ102" s="89"/>
      <c r="AK102" s="287"/>
      <c r="BT102" s="182"/>
      <c r="BU102" s="182"/>
      <c r="BV102" s="182"/>
      <c r="BW102" s="182"/>
      <c r="BX102" s="182"/>
      <c r="BY102" s="182"/>
      <c r="BZ102" s="182"/>
      <c r="CA102" s="182"/>
      <c r="CB102" s="182"/>
      <c r="CC102" s="182"/>
      <c r="CD102" s="182"/>
      <c r="CE102" s="182"/>
      <c r="CF102" s="182"/>
      <c r="CG102" s="182"/>
      <c r="CH102" s="182"/>
      <c r="CI102" s="182"/>
      <c r="CJ102" s="182"/>
      <c r="CK102" s="182"/>
      <c r="CL102" s="182"/>
      <c r="CM102" s="182"/>
      <c r="CN102" s="182"/>
      <c r="CO102" s="182"/>
      <c r="CP102" s="182"/>
      <c r="CQ102" s="182"/>
      <c r="CR102" s="182"/>
      <c r="CS102" s="182"/>
      <c r="CT102" s="182"/>
      <c r="CU102" s="182"/>
      <c r="CV102" s="182"/>
      <c r="CW102" s="182"/>
      <c r="CX102" s="182"/>
      <c r="CY102" s="182"/>
      <c r="CZ102" s="182"/>
      <c r="DA102" s="182"/>
      <c r="DB102" s="182"/>
      <c r="DD102" s="117"/>
      <c r="DE102" s="104"/>
      <c r="DF102" s="104"/>
      <c r="DG102" s="104"/>
      <c r="DH102" s="104"/>
      <c r="DI102" s="104"/>
      <c r="DJ102" s="104"/>
      <c r="DK102" s="104"/>
      <c r="DL102" s="104"/>
      <c r="DM102" s="104"/>
      <c r="DN102" s="104"/>
      <c r="DO102" s="104"/>
      <c r="DP102" s="104"/>
      <c r="DQ102" s="104"/>
      <c r="DR102" s="104"/>
      <c r="DS102" s="104"/>
      <c r="DT102" s="104"/>
      <c r="DU102" s="104"/>
      <c r="DV102" s="104"/>
      <c r="DW102" s="104"/>
      <c r="DX102" s="104"/>
      <c r="DY102" s="104"/>
      <c r="DZ102" s="104"/>
      <c r="EA102" s="104"/>
    </row>
    <row r="103" spans="1:131" ht="16" customHeight="1" thickBot="1" x14ac:dyDescent="0.2">
      <c r="A103" s="82" t="s">
        <v>153</v>
      </c>
      <c r="B103" s="83"/>
      <c r="C103" s="288" t="str">
        <f>IF(COUNTIF(C8:C97,"BT")+COUNTIF(C8:C97,"BR")=2,"ok","")</f>
        <v/>
      </c>
      <c r="D103" s="289" t="str">
        <f>IF(COUNTIF(D8:D97,"BT")+COUNTIF(D8:D97,"BR")=2,"ok","")</f>
        <v/>
      </c>
      <c r="E103" s="289" t="str">
        <f>IF(E100&lt;=E$100,"",$E100-$E101-1)</f>
        <v/>
      </c>
      <c r="F103" s="289" t="str">
        <f>IF(F100&lt;=F$100,"",$E100-$E101-1)</f>
        <v/>
      </c>
      <c r="G103" s="290"/>
      <c r="H103" s="288" t="str">
        <f>IF(COUNTIF(H8:H97,"BT")+COUNTIF(H8:H97,"BR")=2,"ok","")</f>
        <v/>
      </c>
      <c r="I103" s="289" t="str">
        <f>IF(COUNTIF(I8:I97,"BT")+COUNTIF(I8:I97,"BR")=2,"ok","")</f>
        <v/>
      </c>
      <c r="J103" s="289" t="str">
        <f>IF(J100&lt;=J$100,"",$E100-$E101-1)</f>
        <v/>
      </c>
      <c r="K103" s="289" t="str">
        <f>IF(K100&lt;=K$100,"",$E100-$E101-1)</f>
        <v/>
      </c>
      <c r="L103" s="290"/>
      <c r="M103" s="288" t="str">
        <f>IF(COUNTIF(M8:M97,"BT")+COUNTIF(M8:M97,"BR")=2,"ok","")</f>
        <v/>
      </c>
      <c r="N103" s="289" t="str">
        <f>IF(COUNTIF(N8:N97,"BT")+COUNTIF(N8:N97,"BR")=2,"ok","")</f>
        <v/>
      </c>
      <c r="O103" s="289" t="str">
        <f>IF(O100&lt;=O$100,"",$E100-$E101-1)</f>
        <v/>
      </c>
      <c r="P103" s="289" t="str">
        <f>IF(P100&lt;=P$100,"",$E100-$E101-1)</f>
        <v/>
      </c>
      <c r="Q103" s="290"/>
      <c r="R103" s="288" t="str">
        <f>IF(COUNTIF(R8:R97,"BT")+COUNTIF(R8:R97,"BR")=2,"ok","")</f>
        <v/>
      </c>
      <c r="S103" s="289" t="str">
        <f>IF(COUNTIF(S8:S97,"BT")+COUNTIF(S8:S97,"BR")=2,"ok","")</f>
        <v/>
      </c>
      <c r="T103" s="289" t="str">
        <f>IF(T100&lt;=T$100,"",$E100-$E101-1)</f>
        <v/>
      </c>
      <c r="U103" s="289" t="str">
        <f>IF(U100&lt;=U$100,"",$E100-$E101-1)</f>
        <v/>
      </c>
      <c r="V103" s="290"/>
      <c r="W103" s="288" t="str">
        <f>IF(COUNTIF(W8:W97,"BT")+COUNTIF(W8:W97,"BR")=2,"ok","")</f>
        <v/>
      </c>
      <c r="X103" s="289" t="str">
        <f>IF(COUNTIF(X8:X97,"BT")+COUNTIF(X8:X97,"BR")=2,"ok","")</f>
        <v/>
      </c>
      <c r="Y103" s="289" t="str">
        <f>IF(Y100&lt;=Y$100,"",$E100-$E101-1)</f>
        <v/>
      </c>
      <c r="Z103" s="289" t="str">
        <f>IF(Z100&lt;=Z$100,"",$E100-$E101-1)</f>
        <v/>
      </c>
      <c r="AA103" s="290"/>
      <c r="AB103" s="288" t="str">
        <f>IF(COUNTIF(AB8:AB97,"BT")+COUNTIF(AB8:AB97,"BR")=2,"ok","")</f>
        <v/>
      </c>
      <c r="AC103" s="289" t="str">
        <f>IF(COUNTIF(AC8:AC97,"BT")+COUNTIF(AC8:AC97,"BR")=2,"ok","")</f>
        <v/>
      </c>
      <c r="AD103" s="289" t="str">
        <f>IF(AD100&lt;=AD$100,"",$E100-$E101-1)</f>
        <v/>
      </c>
      <c r="AE103" s="289" t="str">
        <f>IF(AE100&lt;=AE$100,"",$E100-$E101-1)</f>
        <v/>
      </c>
      <c r="AF103" s="290"/>
      <c r="AG103" s="288" t="str">
        <f>IF(COUNTIF(AG8:AG97,"BT")+COUNTIF(AG8:AG97,"BR")=2,"ok","")</f>
        <v/>
      </c>
      <c r="AH103" s="289" t="str">
        <f>IF(COUNTIF(AH8:AH97,"BT")+COUNTIF(AH8:AH97,"BR")=2,"ok","")</f>
        <v/>
      </c>
      <c r="AI103" s="289" t="str">
        <f>IF(AI100&lt;=AI$100,"",$E100-$E101-1)</f>
        <v/>
      </c>
      <c r="AJ103" s="289" t="str">
        <f>IF(AJ100&lt;=AJ$100,"",$E100-$E101-1)</f>
        <v/>
      </c>
      <c r="AK103" s="290"/>
      <c r="AL103" s="87"/>
      <c r="AM103" s="87"/>
      <c r="DD103" s="117"/>
      <c r="DE103" s="104"/>
      <c r="DF103" s="104"/>
      <c r="DG103" s="104"/>
      <c r="DH103" s="104"/>
      <c r="DI103" s="104"/>
      <c r="DJ103" s="104"/>
      <c r="DK103" s="104"/>
      <c r="DL103" s="104"/>
      <c r="DM103" s="104"/>
      <c r="DN103" s="104"/>
      <c r="DO103" s="104"/>
      <c r="DP103" s="104"/>
      <c r="DQ103" s="104"/>
      <c r="DR103" s="104"/>
      <c r="DS103" s="104"/>
      <c r="DT103" s="104"/>
      <c r="DU103" s="104"/>
      <c r="DV103" s="104"/>
      <c r="DW103" s="104"/>
      <c r="DX103" s="104"/>
      <c r="DY103" s="104"/>
      <c r="DZ103" s="104"/>
      <c r="EA103" s="104"/>
    </row>
    <row r="104" spans="1:131" ht="15" customHeight="1" x14ac:dyDescent="0.15">
      <c r="C104" s="182" t="str">
        <f>IF(COUNTIF(C7:C96,"BT")+COUNTIF(C7:C96,"BR")=2,"ok","")</f>
        <v/>
      </c>
      <c r="D104" s="182" t="str">
        <f>IF(COUNTIF(D7:D96,"BT")+COUNTIF(D7:D96,"BR")=2,"ok","")</f>
        <v/>
      </c>
      <c r="E104" s="182" t="str">
        <f>IF(E100=E101,"ok","")</f>
        <v/>
      </c>
      <c r="F104" s="182" t="str">
        <f>IF(F100=F101,"ok","")</f>
        <v/>
      </c>
      <c r="H104" s="182" t="str">
        <f>IF(COUNTIF(H7:H96,"BT")+COUNTIF(H7:H96,"BR")=2,"ok","")</f>
        <v/>
      </c>
      <c r="I104" s="182" t="str">
        <f>IF(COUNTIF(I7:I96,"BT")+COUNTIF(I7:I96,"BR")=2,"ok","")</f>
        <v/>
      </c>
      <c r="J104" s="182" t="str">
        <f>IF(J100=J101,"ok","")</f>
        <v/>
      </c>
      <c r="K104" s="182" t="str">
        <f>IF(K100=K101,"ok","")</f>
        <v/>
      </c>
      <c r="M104" s="182" t="str">
        <f>IF(COUNTIF(M7:M96,"BT")+COUNTIF(M7:M96,"BR")=2,"ok","")</f>
        <v/>
      </c>
      <c r="N104" s="182" t="str">
        <f>IF(COUNTIF(N7:N96,"BT")+COUNTIF(N7:N96,"BR")=2,"ok","")</f>
        <v/>
      </c>
      <c r="O104" s="182" t="str">
        <f>IF(O100=O101,"ok","")</f>
        <v/>
      </c>
      <c r="P104" s="182" t="str">
        <f>IF(P100=P101,"ok","")</f>
        <v/>
      </c>
      <c r="R104" s="182" t="str">
        <f>IF(COUNTIF(R7:R96,"BT")+COUNTIF(R7:R96,"BR")=2,"ok","")</f>
        <v/>
      </c>
      <c r="S104" s="182" t="str">
        <f>IF(COUNTIF(S7:S96,"BT")+COUNTIF(S7:S96,"BR")=2,"ok","")</f>
        <v/>
      </c>
      <c r="T104" s="182" t="str">
        <f>IF(T100=T101,"ok","")</f>
        <v/>
      </c>
      <c r="U104" s="182" t="str">
        <f>IF(U100=U101,"ok","")</f>
        <v/>
      </c>
      <c r="W104" s="182" t="str">
        <f>IF(COUNTIF(W7:W96,"BT")+COUNTIF(W7:W96,"BR")=2,"ok","")</f>
        <v/>
      </c>
      <c r="X104" s="182" t="str">
        <f>IF(COUNTIF(X7:X96,"BT")+COUNTIF(X7:X96,"BR")=2,"ok","")</f>
        <v/>
      </c>
      <c r="Y104" s="182" t="str">
        <f>IF(Y100=Y101,"ok","")</f>
        <v/>
      </c>
      <c r="Z104" s="182" t="str">
        <f>IF(Z100=Z101,"ok","")</f>
        <v/>
      </c>
      <c r="AD104" s="182" t="str">
        <f>IF(AD100=AD101,"ok","")</f>
        <v/>
      </c>
      <c r="AE104" s="182" t="str">
        <f>IF(AE100=AE101,"ok","")</f>
        <v/>
      </c>
      <c r="AI104" s="182" t="str">
        <f>IF(AI100=AI101,"ok","")</f>
        <v/>
      </c>
      <c r="AJ104" s="182" t="str">
        <f>IF(AJ100=AJ101,"ok","")</f>
        <v/>
      </c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  <c r="CS104" s="90"/>
      <c r="CT104" s="90"/>
      <c r="CU104" s="90"/>
      <c r="CV104" s="90"/>
      <c r="CW104" s="90"/>
      <c r="CX104" s="90"/>
      <c r="CY104" s="90"/>
      <c r="CZ104" s="90"/>
      <c r="DA104" s="90"/>
      <c r="DB104" s="90"/>
      <c r="DD104" s="117"/>
      <c r="DE104" s="104"/>
      <c r="DF104" s="104"/>
      <c r="DG104" s="104"/>
      <c r="DH104" s="104"/>
      <c r="DI104" s="104"/>
      <c r="DJ104" s="104"/>
      <c r="DK104" s="104"/>
      <c r="DL104" s="104"/>
      <c r="DM104" s="104"/>
      <c r="DN104" s="104"/>
      <c r="DO104" s="104"/>
      <c r="DP104" s="104"/>
      <c r="DQ104" s="104"/>
      <c r="DR104" s="104"/>
      <c r="DS104" s="104"/>
      <c r="DT104" s="104"/>
      <c r="DU104" s="104"/>
      <c r="DV104" s="104"/>
      <c r="DW104" s="104"/>
      <c r="DX104" s="104"/>
      <c r="DY104" s="104"/>
      <c r="DZ104" s="104"/>
      <c r="EA104" s="104"/>
    </row>
    <row r="105" spans="1:131" ht="15" customHeight="1" x14ac:dyDescent="0.15"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  <c r="CS105" s="90"/>
      <c r="CT105" s="90"/>
      <c r="CU105" s="90"/>
      <c r="CV105" s="90"/>
      <c r="CW105" s="90"/>
      <c r="CX105" s="90"/>
      <c r="CY105" s="90"/>
      <c r="CZ105" s="90"/>
      <c r="DA105" s="90"/>
      <c r="DB105" s="90"/>
      <c r="DD105" s="117"/>
      <c r="DE105" s="104"/>
      <c r="DF105" s="104"/>
      <c r="DG105" s="104"/>
      <c r="DH105" s="104"/>
      <c r="DI105" s="104"/>
      <c r="DJ105" s="104"/>
      <c r="DK105" s="104"/>
      <c r="DL105" s="104"/>
      <c r="DM105" s="104"/>
      <c r="DN105" s="104"/>
      <c r="DO105" s="104"/>
      <c r="DP105" s="104"/>
      <c r="DQ105" s="104"/>
      <c r="DR105" s="104"/>
      <c r="DS105" s="104"/>
      <c r="DT105" s="104"/>
      <c r="DU105" s="104"/>
      <c r="DV105" s="104"/>
      <c r="DW105" s="104"/>
      <c r="DX105" s="104"/>
      <c r="DY105" s="104"/>
      <c r="DZ105" s="104"/>
      <c r="EA105" s="104"/>
    </row>
    <row r="106" spans="1:131" s="90" customFormat="1" ht="15" customHeight="1" thickBot="1" x14ac:dyDescent="0.2">
      <c r="A106" s="178" t="s">
        <v>23</v>
      </c>
      <c r="E106" s="90">
        <f>COUNTIF(E7:E96,"g")</f>
        <v>0</v>
      </c>
      <c r="F106" s="90">
        <f>COUNTIF(F7:F96,"g")</f>
        <v>0</v>
      </c>
      <c r="J106" s="90">
        <f>COUNTIF(J7:J96,"g")</f>
        <v>0</v>
      </c>
      <c r="K106" s="90">
        <f>COUNTIF(K7:K96,"g")</f>
        <v>0</v>
      </c>
      <c r="O106" s="90">
        <f>COUNTIF(O7:O96,"g")</f>
        <v>0</v>
      </c>
      <c r="P106" s="90">
        <f>COUNTIF(P7:P96,"g")</f>
        <v>0</v>
      </c>
      <c r="T106" s="90">
        <f>COUNTIF(T7:T96,"g")</f>
        <v>0</v>
      </c>
      <c r="U106" s="90">
        <f>COUNTIF(U7:U96,"g")</f>
        <v>0</v>
      </c>
      <c r="Y106" s="90">
        <f>COUNTIF(Y7:Y96,"g")</f>
        <v>0</v>
      </c>
      <c r="Z106" s="90">
        <f>COUNTIF(Z7:Z96,"g")</f>
        <v>0</v>
      </c>
      <c r="AD106" s="90">
        <f>COUNTIF(AD7:AD96,"g")</f>
        <v>0</v>
      </c>
      <c r="AE106" s="90">
        <f>COUNTIF(AE7:AE96,"g")</f>
        <v>0</v>
      </c>
      <c r="AI106" s="90">
        <f>COUNTIF(AI7:AI96,"g")</f>
        <v>0</v>
      </c>
      <c r="AJ106" s="90">
        <f>COUNTIF(AJ7:AJ96,"g")</f>
        <v>0</v>
      </c>
      <c r="DD106" s="117"/>
      <c r="DE106" s="104"/>
      <c r="DF106" s="104"/>
      <c r="DG106" s="104"/>
      <c r="DH106" s="104"/>
      <c r="DI106" s="104"/>
      <c r="DJ106" s="104"/>
      <c r="DK106" s="104"/>
      <c r="DL106" s="104"/>
      <c r="DM106" s="104"/>
      <c r="DN106" s="104"/>
      <c r="DO106" s="104"/>
      <c r="DP106" s="104"/>
      <c r="DQ106" s="104"/>
      <c r="DR106" s="104"/>
      <c r="DS106" s="104"/>
      <c r="DT106" s="104"/>
      <c r="DU106" s="104"/>
      <c r="DV106" s="104"/>
      <c r="DW106" s="104"/>
      <c r="DX106" s="104"/>
      <c r="DY106" s="104"/>
      <c r="DZ106" s="104"/>
      <c r="EA106" s="104"/>
    </row>
    <row r="107" spans="1:131" s="90" customFormat="1" ht="15" customHeight="1" x14ac:dyDescent="0.15">
      <c r="A107" s="178" t="s">
        <v>16</v>
      </c>
      <c r="D107" s="91">
        <f>IF(E100=3,2,E100)</f>
        <v>2</v>
      </c>
      <c r="E107" s="176">
        <f>COUNTIF(E7:E96,"v1")+COUNTIF(E7:E96,"v2")+COUNTIF(E7:E96,"v3")</f>
        <v>0</v>
      </c>
      <c r="F107" s="92">
        <f>COUNTIF(F7:F96,"v1")+COUNTIF(F7:F96,"v2")+COUNTIF(F7:F96,"v3")</f>
        <v>0</v>
      </c>
      <c r="G107" s="93">
        <f>IF(F100&gt;3,3,F100)</f>
        <v>3</v>
      </c>
      <c r="I107" s="91">
        <f>IF(J100=3,2,J100)</f>
        <v>2</v>
      </c>
      <c r="J107" s="176">
        <f>COUNTIF(J7:J96,"v1")+COUNTIF(J7:J96,"v2")+COUNTIF(J7:J96,"v3")</f>
        <v>0</v>
      </c>
      <c r="K107" s="92">
        <f>COUNTIF(K7:K96,"v1")+COUNTIF(K7:K96,"v2")+COUNTIF(K7:K96,"v3")</f>
        <v>0</v>
      </c>
      <c r="L107" s="93">
        <f>IF(K100&gt;3,3,K100)</f>
        <v>3</v>
      </c>
      <c r="N107" s="91">
        <f>IF(O100=3,2,O100)</f>
        <v>2</v>
      </c>
      <c r="O107" s="176">
        <f>COUNTIF(O7:O96,"v1")+COUNTIF(O7:O96,"v2")+COUNTIF(O7:O96,"v3")</f>
        <v>0</v>
      </c>
      <c r="P107" s="92">
        <f>COUNTIF(P7:P96,"v1")+COUNTIF(P7:P96,"v2")+COUNTIF(P7:P96,"v3")</f>
        <v>0</v>
      </c>
      <c r="Q107" s="93">
        <f>IF(P100&gt;3,3,P100)</f>
        <v>3</v>
      </c>
      <c r="S107" s="91">
        <f>IF(T100=3,2,T100)</f>
        <v>2</v>
      </c>
      <c r="T107" s="176">
        <f>COUNTIF(T7:T96,"v1")+COUNTIF(T7:T96,"v2")+COUNTIF(T7:T96,"v3")</f>
        <v>0</v>
      </c>
      <c r="U107" s="92">
        <f>COUNTIF(U7:U96,"v1")+COUNTIF(U7:U96,"v2")+COUNTIF(U7:U96,"v3")</f>
        <v>0</v>
      </c>
      <c r="V107" s="93">
        <f>IF(U100&gt;3,3,U100)</f>
        <v>3</v>
      </c>
      <c r="X107" s="91">
        <f>IF(Y100=3,2,Y100)</f>
        <v>2</v>
      </c>
      <c r="Y107" s="176">
        <f>COUNTIF(Y7:Y96,"v1")+COUNTIF(Y7:Y96,"v2")+COUNTIF(Y7:Y96,"v3")</f>
        <v>0</v>
      </c>
      <c r="Z107" s="92">
        <f>COUNTIF(Z7:Z96,"v1")+COUNTIF(Z7:Z96,"v2")+COUNTIF(Z7:Z96,"v3")</f>
        <v>0</v>
      </c>
      <c r="AA107" s="93">
        <f>IF(Z100&gt;3,3,Z100)</f>
        <v>3</v>
      </c>
      <c r="AC107" s="91">
        <f>IF(AD100=3,2,AD100)</f>
        <v>2</v>
      </c>
      <c r="AD107" s="176">
        <f>COUNTIF(AD7:AD96,"v1")+COUNTIF(AD7:AD96,"v2")+COUNTIF(AD7:AD96,"v3")</f>
        <v>0</v>
      </c>
      <c r="AE107" s="92">
        <f>COUNTIF(AE7:AE96,"v1")+COUNTIF(AE7:AE96,"v2")+COUNTIF(AE7:AE96,"v3")</f>
        <v>0</v>
      </c>
      <c r="AF107" s="93">
        <f>IF(AE100&gt;3,3,AE100)</f>
        <v>3</v>
      </c>
      <c r="AH107" s="91">
        <f>IF(AI100=3,2,AI100)</f>
        <v>2</v>
      </c>
      <c r="AI107" s="176">
        <f>COUNTIF(AI7:AI96,"v1")+COUNTIF(AI7:AI96,"v2")+COUNTIF(AI7:AI96,"v3")</f>
        <v>0</v>
      </c>
      <c r="AJ107" s="92">
        <f>COUNTIF(AJ7:AJ96,"v1")+COUNTIF(AJ7:AJ96,"v2")+COUNTIF(AJ7:AJ96,"v3")</f>
        <v>0</v>
      </c>
      <c r="AK107" s="93">
        <f>IF(AJ100&gt;3,3,AJ100)</f>
        <v>3</v>
      </c>
      <c r="BT107" s="178"/>
      <c r="BU107" s="178"/>
      <c r="BV107" s="178"/>
      <c r="BW107" s="178"/>
      <c r="BX107" s="178"/>
      <c r="BY107" s="178"/>
      <c r="BZ107" s="178"/>
      <c r="CA107" s="178"/>
      <c r="CB107" s="178"/>
      <c r="CC107" s="178"/>
      <c r="CD107" s="178"/>
      <c r="CE107" s="178"/>
      <c r="CF107" s="178"/>
      <c r="CG107" s="178"/>
      <c r="CH107" s="178"/>
      <c r="CI107" s="178"/>
      <c r="CJ107" s="178"/>
      <c r="CK107" s="178"/>
      <c r="CL107" s="178"/>
      <c r="CM107" s="178"/>
      <c r="CN107" s="178"/>
      <c r="CO107" s="178"/>
      <c r="CP107" s="178"/>
      <c r="CQ107" s="178"/>
      <c r="CR107" s="178"/>
      <c r="CS107" s="178"/>
      <c r="CT107" s="178"/>
      <c r="CU107" s="178"/>
      <c r="CV107" s="178"/>
      <c r="CW107" s="178"/>
      <c r="CX107" s="178"/>
      <c r="CY107" s="178"/>
      <c r="CZ107" s="178"/>
      <c r="DA107" s="178"/>
      <c r="DB107" s="178"/>
      <c r="DD107" s="117"/>
      <c r="DE107" s="104"/>
      <c r="DF107" s="104"/>
      <c r="DG107" s="104"/>
      <c r="DH107" s="104"/>
      <c r="DI107" s="104"/>
      <c r="DJ107" s="104"/>
      <c r="DK107" s="104"/>
      <c r="DL107" s="104"/>
      <c r="DM107" s="104"/>
      <c r="DN107" s="104"/>
      <c r="DO107" s="104"/>
      <c r="DP107" s="104"/>
      <c r="DQ107" s="104"/>
      <c r="DR107" s="104"/>
      <c r="DS107" s="104"/>
      <c r="DT107" s="104"/>
      <c r="DU107" s="104"/>
      <c r="DV107" s="104"/>
      <c r="DW107" s="104"/>
      <c r="DX107" s="104"/>
      <c r="DY107" s="104"/>
      <c r="DZ107" s="104"/>
      <c r="EA107" s="104"/>
    </row>
    <row r="108" spans="1:131" s="90" customFormat="1" ht="15" customHeight="1" thickBot="1" x14ac:dyDescent="0.2">
      <c r="A108" s="178" t="s">
        <v>24</v>
      </c>
      <c r="D108" s="94">
        <f>IF(E100=3,1,0)</f>
        <v>1</v>
      </c>
      <c r="E108" s="177">
        <f>COUNTIF(E7:E96,"F1")+COUNTIF(E7:E96,"f2")</f>
        <v>0</v>
      </c>
      <c r="F108" s="95">
        <f>COUNTIF(F7:F96,"F1")+COUNTIF(F7:F96,"f2")</f>
        <v>0</v>
      </c>
      <c r="G108" s="96">
        <f>IF(F100&gt;3,F100-G107,0)</f>
        <v>2</v>
      </c>
      <c r="I108" s="94">
        <f>IF(J100=3,1,0)</f>
        <v>1</v>
      </c>
      <c r="J108" s="177">
        <f>COUNTIF(J7:J96,"F1")+COUNTIF(J7:J96,"f2")</f>
        <v>0</v>
      </c>
      <c r="K108" s="95">
        <f>COUNTIF(K7:K96,"F1")+COUNTIF(K7:K96,"f2")</f>
        <v>0</v>
      </c>
      <c r="L108" s="96">
        <f>IF(K100&gt;3,K100-L107,0)</f>
        <v>2</v>
      </c>
      <c r="N108" s="94">
        <f>IF(O100=3,1,0)</f>
        <v>1</v>
      </c>
      <c r="O108" s="177">
        <f>COUNTIF(O7:O96,"F1")+COUNTIF(O7:O96,"f2")</f>
        <v>0</v>
      </c>
      <c r="P108" s="95">
        <f>COUNTIF(P7:P96,"F1")+COUNTIF(P7:P96,"f2")</f>
        <v>0</v>
      </c>
      <c r="Q108" s="96">
        <f>IF(P100&gt;3,P100-Q107,0)</f>
        <v>2</v>
      </c>
      <c r="S108" s="94">
        <f>IF(T100=3,1,0)</f>
        <v>1</v>
      </c>
      <c r="T108" s="177">
        <f>COUNTIF(T7:T96,"F1")+COUNTIF(T7:T96,"f2")</f>
        <v>0</v>
      </c>
      <c r="U108" s="95">
        <f>COUNTIF(U7:U96,"F1")+COUNTIF(U7:U96,"f2")</f>
        <v>0</v>
      </c>
      <c r="V108" s="96">
        <f>IF(U100&gt;3,U100-V107,0)</f>
        <v>2</v>
      </c>
      <c r="X108" s="94">
        <f>IF(Y100=3,1,0)</f>
        <v>1</v>
      </c>
      <c r="Y108" s="177">
        <f>COUNTIF(Y7:Y96,"F1")+COUNTIF(Y7:Y96,"f2")</f>
        <v>0</v>
      </c>
      <c r="Z108" s="95">
        <f>COUNTIF(Z7:Z96,"F1")+COUNTIF(Z7:Z96,"f2")</f>
        <v>0</v>
      </c>
      <c r="AA108" s="96">
        <f>IF(Z100&gt;3,Z100-AA107,0)</f>
        <v>2</v>
      </c>
      <c r="AC108" s="94">
        <f>IF(AD100=3,1,0)</f>
        <v>1</v>
      </c>
      <c r="AD108" s="177">
        <f>COUNTIF(AD7:AD96,"F1")+COUNTIF(AD7:AD96,"f2")</f>
        <v>0</v>
      </c>
      <c r="AE108" s="95">
        <f>COUNTIF(AE7:AE96,"F1")+COUNTIF(AE7:AE96,"f2")</f>
        <v>0</v>
      </c>
      <c r="AF108" s="96">
        <f>IF(AE100&gt;3,AE100-AF107,0)</f>
        <v>2</v>
      </c>
      <c r="AH108" s="94">
        <f>IF(AI100=3,1,0)</f>
        <v>1</v>
      </c>
      <c r="AI108" s="177">
        <f>COUNTIF(AI7:AI96,"F1")+COUNTIF(AI7:AI96,"f2")</f>
        <v>0</v>
      </c>
      <c r="AJ108" s="95">
        <f>COUNTIF(AJ7:AJ96,"F1")+COUNTIF(AJ7:AJ96,"f2")</f>
        <v>0</v>
      </c>
      <c r="AK108" s="96">
        <f>IF(AJ100&gt;3,AJ100-AK107,0)</f>
        <v>2</v>
      </c>
      <c r="BT108" s="182"/>
      <c r="BU108" s="182"/>
      <c r="BV108" s="182"/>
      <c r="BW108" s="182"/>
      <c r="BX108" s="182"/>
      <c r="BY108" s="182"/>
      <c r="BZ108" s="182"/>
      <c r="CA108" s="182"/>
      <c r="CB108" s="182"/>
      <c r="CC108" s="182"/>
      <c r="CD108" s="182"/>
      <c r="CE108" s="182"/>
      <c r="CF108" s="182"/>
      <c r="CG108" s="182"/>
      <c r="CH108" s="182"/>
      <c r="CI108" s="182"/>
      <c r="CJ108" s="182"/>
      <c r="CK108" s="182"/>
      <c r="CL108" s="182"/>
      <c r="CM108" s="182"/>
      <c r="CN108" s="182"/>
      <c r="CO108" s="182"/>
      <c r="CP108" s="182"/>
      <c r="CQ108" s="182"/>
      <c r="CR108" s="182"/>
      <c r="CS108" s="182"/>
      <c r="CT108" s="182"/>
      <c r="CU108" s="182"/>
      <c r="CV108" s="182"/>
      <c r="CW108" s="182"/>
      <c r="CX108" s="182"/>
      <c r="CY108" s="182"/>
      <c r="CZ108" s="182"/>
      <c r="DA108" s="182"/>
      <c r="DB108" s="182"/>
      <c r="DD108" s="117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  <c r="DY108" s="104"/>
      <c r="DZ108" s="104"/>
      <c r="EA108" s="104"/>
    </row>
    <row r="109" spans="1:131" s="178" customFormat="1" ht="15" customHeight="1" x14ac:dyDescent="0.15">
      <c r="A109" s="178" t="s">
        <v>42</v>
      </c>
      <c r="C109" s="178">
        <f t="shared" ref="C109:D109" si="330">COUNTIF(C7:C96,"vT")</f>
        <v>0</v>
      </c>
      <c r="D109" s="178">
        <f t="shared" si="330"/>
        <v>0</v>
      </c>
      <c r="E109" s="178">
        <f>COUNTIF(E7:E96,"vT")</f>
        <v>0</v>
      </c>
      <c r="F109" s="178">
        <f t="shared" ref="F109:AK109" si="331">COUNTIF(F7:F96,"vT")</f>
        <v>0</v>
      </c>
      <c r="G109" s="178">
        <f t="shared" si="331"/>
        <v>0</v>
      </c>
      <c r="H109" s="178">
        <f t="shared" si="331"/>
        <v>0</v>
      </c>
      <c r="I109" s="178">
        <f t="shared" si="331"/>
        <v>0</v>
      </c>
      <c r="J109" s="178">
        <f t="shared" si="331"/>
        <v>0</v>
      </c>
      <c r="K109" s="178">
        <f t="shared" si="331"/>
        <v>0</v>
      </c>
      <c r="L109" s="178">
        <f t="shared" si="331"/>
        <v>0</v>
      </c>
      <c r="M109" s="178">
        <f t="shared" si="331"/>
        <v>0</v>
      </c>
      <c r="N109" s="178">
        <f t="shared" si="331"/>
        <v>0</v>
      </c>
      <c r="O109" s="178">
        <f t="shared" si="331"/>
        <v>0</v>
      </c>
      <c r="P109" s="178">
        <f t="shared" si="331"/>
        <v>0</v>
      </c>
      <c r="Q109" s="178">
        <f t="shared" si="331"/>
        <v>0</v>
      </c>
      <c r="R109" s="178">
        <f t="shared" si="331"/>
        <v>0</v>
      </c>
      <c r="S109" s="178">
        <f t="shared" si="331"/>
        <v>0</v>
      </c>
      <c r="T109" s="178">
        <f t="shared" si="331"/>
        <v>0</v>
      </c>
      <c r="U109" s="178">
        <f t="shared" si="331"/>
        <v>0</v>
      </c>
      <c r="V109" s="178">
        <f t="shared" si="331"/>
        <v>0</v>
      </c>
      <c r="W109" s="178">
        <f t="shared" si="331"/>
        <v>0</v>
      </c>
      <c r="X109" s="178">
        <f t="shared" si="331"/>
        <v>0</v>
      </c>
      <c r="Y109" s="178">
        <f t="shared" si="331"/>
        <v>0</v>
      </c>
      <c r="Z109" s="178">
        <f t="shared" si="331"/>
        <v>0</v>
      </c>
      <c r="AA109" s="178">
        <f t="shared" si="331"/>
        <v>0</v>
      </c>
      <c r="AB109" s="178">
        <f t="shared" si="331"/>
        <v>0</v>
      </c>
      <c r="AC109" s="178">
        <f t="shared" si="331"/>
        <v>0</v>
      </c>
      <c r="AD109" s="178">
        <f t="shared" si="331"/>
        <v>0</v>
      </c>
      <c r="AE109" s="178">
        <f t="shared" si="331"/>
        <v>0</v>
      </c>
      <c r="AF109" s="178">
        <f t="shared" si="331"/>
        <v>0</v>
      </c>
      <c r="AG109" s="178">
        <f t="shared" si="331"/>
        <v>0</v>
      </c>
      <c r="AH109" s="178">
        <f t="shared" si="331"/>
        <v>0</v>
      </c>
      <c r="AI109" s="178">
        <f t="shared" si="331"/>
        <v>0</v>
      </c>
      <c r="AJ109" s="178">
        <f t="shared" si="331"/>
        <v>0</v>
      </c>
      <c r="AK109" s="178">
        <f t="shared" si="331"/>
        <v>0</v>
      </c>
      <c r="BT109" s="182"/>
      <c r="BU109" s="182"/>
      <c r="BV109" s="182"/>
      <c r="BW109" s="182"/>
      <c r="BX109" s="182"/>
      <c r="BY109" s="182"/>
      <c r="BZ109" s="182"/>
      <c r="CA109" s="182"/>
      <c r="CB109" s="182"/>
      <c r="CC109" s="182"/>
      <c r="CD109" s="182"/>
      <c r="CE109" s="182"/>
      <c r="CF109" s="182"/>
      <c r="CG109" s="182"/>
      <c r="CH109" s="182"/>
      <c r="CI109" s="182"/>
      <c r="CJ109" s="182"/>
      <c r="CK109" s="182"/>
      <c r="CL109" s="182"/>
      <c r="CM109" s="182"/>
      <c r="CN109" s="182"/>
      <c r="CO109" s="182"/>
      <c r="CP109" s="182"/>
      <c r="CQ109" s="182"/>
      <c r="CR109" s="182"/>
      <c r="CS109" s="182"/>
      <c r="CT109" s="182"/>
      <c r="CU109" s="182"/>
      <c r="CV109" s="182"/>
      <c r="CW109" s="182"/>
      <c r="CX109" s="182"/>
      <c r="CY109" s="182"/>
      <c r="CZ109" s="182"/>
      <c r="DA109" s="182"/>
      <c r="DB109" s="182"/>
      <c r="DD109" s="179"/>
      <c r="DE109" s="180"/>
      <c r="DF109" s="180"/>
      <c r="DG109" s="180"/>
      <c r="DH109" s="180"/>
      <c r="DI109" s="180"/>
      <c r="DJ109" s="180"/>
      <c r="DK109" s="180"/>
      <c r="DL109" s="180"/>
      <c r="DM109" s="180"/>
      <c r="DN109" s="180"/>
      <c r="DO109" s="180"/>
      <c r="DP109" s="180"/>
      <c r="DQ109" s="180"/>
      <c r="DR109" s="180"/>
      <c r="DS109" s="180"/>
      <c r="DT109" s="180"/>
      <c r="DU109" s="180"/>
      <c r="DV109" s="180"/>
      <c r="DW109" s="180"/>
      <c r="DX109" s="180"/>
      <c r="DY109" s="180"/>
      <c r="DZ109" s="180"/>
      <c r="EA109" s="180"/>
    </row>
    <row r="110" spans="1:131" ht="15" customHeight="1" x14ac:dyDescent="0.15">
      <c r="DD110" s="117"/>
      <c r="DE110" s="104"/>
      <c r="DF110" s="104"/>
      <c r="DG110" s="104"/>
      <c r="DH110" s="104"/>
      <c r="DI110" s="104"/>
      <c r="DJ110" s="104"/>
      <c r="DK110" s="104"/>
      <c r="DL110" s="104"/>
      <c r="DM110" s="104"/>
      <c r="DN110" s="104"/>
      <c r="DO110" s="104"/>
      <c r="DP110" s="104"/>
      <c r="DQ110" s="104"/>
      <c r="DR110" s="104"/>
      <c r="DS110" s="104"/>
      <c r="DT110" s="104"/>
      <c r="DU110" s="104"/>
      <c r="DV110" s="104"/>
      <c r="DW110" s="104"/>
      <c r="DX110" s="104"/>
      <c r="DY110" s="104"/>
      <c r="DZ110" s="104"/>
      <c r="EA110" s="104"/>
    </row>
    <row r="111" spans="1:131" ht="15" customHeight="1" x14ac:dyDescent="0.15">
      <c r="DD111" s="117"/>
      <c r="DE111" s="104"/>
      <c r="DF111" s="104"/>
      <c r="DG111" s="104"/>
      <c r="DH111" s="104"/>
      <c r="DI111" s="104"/>
      <c r="DJ111" s="104"/>
      <c r="DK111" s="104"/>
      <c r="DL111" s="104"/>
      <c r="DM111" s="104"/>
      <c r="DN111" s="104"/>
      <c r="DO111" s="104"/>
      <c r="DP111" s="104"/>
      <c r="DQ111" s="104"/>
      <c r="DR111" s="104"/>
      <c r="DS111" s="104"/>
      <c r="DT111" s="104"/>
      <c r="DU111" s="104"/>
      <c r="DV111" s="104"/>
      <c r="DW111" s="104"/>
      <c r="DX111" s="104"/>
      <c r="DY111" s="104"/>
      <c r="DZ111" s="104"/>
      <c r="EA111" s="104"/>
    </row>
    <row r="112" spans="1:131" ht="15" customHeight="1" x14ac:dyDescent="0.15">
      <c r="DD112" s="117"/>
      <c r="DE112" s="104"/>
      <c r="DF112" s="104"/>
      <c r="DG112" s="104"/>
      <c r="DH112" s="104"/>
      <c r="DI112" s="104"/>
      <c r="DJ112" s="104"/>
      <c r="DK112" s="104"/>
      <c r="DL112" s="104"/>
      <c r="DM112" s="104"/>
      <c r="DN112" s="104"/>
      <c r="DO112" s="104"/>
      <c r="DP112" s="104"/>
      <c r="DQ112" s="104"/>
      <c r="DR112" s="104"/>
      <c r="DS112" s="104"/>
      <c r="DT112" s="104"/>
      <c r="DU112" s="104"/>
      <c r="DV112" s="104"/>
      <c r="DW112" s="104"/>
      <c r="DX112" s="104"/>
      <c r="DY112" s="104"/>
      <c r="DZ112" s="104"/>
      <c r="EA112" s="104"/>
    </row>
    <row r="113" spans="9:131" ht="15" customHeight="1" x14ac:dyDescent="0.15">
      <c r="DD113" s="117"/>
      <c r="DE113" s="104"/>
      <c r="DF113" s="104"/>
      <c r="DG113" s="104"/>
      <c r="DH113" s="104"/>
      <c r="DI113" s="104"/>
      <c r="DJ113" s="104"/>
      <c r="DK113" s="104"/>
      <c r="DL113" s="104"/>
      <c r="DM113" s="104"/>
      <c r="DN113" s="104"/>
      <c r="DO113" s="104"/>
      <c r="DP113" s="104"/>
      <c r="DQ113" s="104"/>
      <c r="DR113" s="104"/>
      <c r="DS113" s="104"/>
      <c r="DT113" s="104"/>
      <c r="DU113" s="104"/>
      <c r="DV113" s="104"/>
      <c r="DW113" s="104"/>
      <c r="DX113" s="104"/>
      <c r="DY113" s="104"/>
      <c r="DZ113" s="104"/>
      <c r="EA113" s="104"/>
    </row>
    <row r="114" spans="9:131" ht="12.75" customHeight="1" x14ac:dyDescent="0.15">
      <c r="DD114" s="117"/>
      <c r="DE114" s="104"/>
      <c r="DF114" s="104"/>
      <c r="DG114" s="104"/>
      <c r="DH114" s="104"/>
      <c r="DI114" s="104"/>
      <c r="DJ114" s="104"/>
      <c r="DK114" s="104"/>
      <c r="DL114" s="104"/>
      <c r="DM114" s="104"/>
      <c r="DN114" s="104"/>
      <c r="DO114" s="104"/>
      <c r="DP114" s="104"/>
      <c r="DQ114" s="104"/>
      <c r="DR114" s="104"/>
      <c r="DS114" s="104"/>
      <c r="DT114" s="104"/>
      <c r="DU114" s="104"/>
      <c r="DV114" s="104"/>
      <c r="DW114" s="104"/>
      <c r="DX114" s="104"/>
      <c r="DY114" s="104"/>
      <c r="DZ114" s="104"/>
      <c r="EA114" s="104"/>
    </row>
    <row r="115" spans="9:131" ht="12.75" customHeight="1" x14ac:dyDescent="0.15">
      <c r="DD115" s="117"/>
      <c r="DE115" s="104"/>
      <c r="DF115" s="104"/>
      <c r="DG115" s="104"/>
      <c r="DH115" s="104"/>
      <c r="DI115" s="104"/>
      <c r="DJ115" s="104"/>
      <c r="DK115" s="104"/>
      <c r="DL115" s="104"/>
      <c r="DM115" s="104"/>
      <c r="DN115" s="104"/>
      <c r="DO115" s="104"/>
      <c r="DP115" s="104"/>
      <c r="DQ115" s="104"/>
      <c r="DR115" s="104"/>
      <c r="DS115" s="104"/>
      <c r="DT115" s="104"/>
      <c r="DU115" s="104"/>
      <c r="DV115" s="104"/>
      <c r="DW115" s="104"/>
      <c r="DX115" s="104"/>
      <c r="DY115" s="104"/>
      <c r="DZ115" s="104"/>
      <c r="EA115" s="104"/>
    </row>
    <row r="116" spans="9:131" ht="12.75" customHeight="1" x14ac:dyDescent="0.15">
      <c r="DD116" s="117"/>
      <c r="DE116" s="104"/>
      <c r="DF116" s="104"/>
      <c r="DG116" s="104"/>
      <c r="DH116" s="104"/>
      <c r="DI116" s="104"/>
      <c r="DJ116" s="104"/>
      <c r="DK116" s="104"/>
      <c r="DL116" s="104"/>
      <c r="DM116" s="104"/>
      <c r="DN116" s="104"/>
      <c r="DO116" s="104"/>
      <c r="DP116" s="104"/>
      <c r="DQ116" s="104"/>
      <c r="DR116" s="104"/>
      <c r="DS116" s="104"/>
      <c r="DT116" s="104"/>
      <c r="DU116" s="104"/>
      <c r="DV116" s="104"/>
      <c r="DW116" s="104"/>
      <c r="DX116" s="104"/>
      <c r="DY116" s="104"/>
      <c r="DZ116" s="104"/>
      <c r="EA116" s="104"/>
    </row>
    <row r="117" spans="9:131" ht="12.75" customHeight="1" x14ac:dyDescent="0.15">
      <c r="DD117" s="117"/>
      <c r="DE117" s="104"/>
      <c r="DF117" s="104"/>
      <c r="DG117" s="104"/>
      <c r="DH117" s="104"/>
      <c r="DI117" s="104"/>
      <c r="DJ117" s="104"/>
      <c r="DK117" s="104"/>
      <c r="DL117" s="104"/>
      <c r="DM117" s="104"/>
      <c r="DN117" s="104"/>
      <c r="DO117" s="104"/>
      <c r="DP117" s="104"/>
      <c r="DQ117" s="104"/>
      <c r="DR117" s="104"/>
      <c r="DS117" s="104"/>
      <c r="DT117" s="104"/>
      <c r="DU117" s="104"/>
      <c r="DV117" s="104"/>
      <c r="DW117" s="104"/>
      <c r="DX117" s="104"/>
      <c r="DY117" s="104"/>
      <c r="DZ117" s="104"/>
      <c r="EA117" s="104"/>
    </row>
    <row r="118" spans="9:131" ht="12.75" customHeight="1" x14ac:dyDescent="0.15">
      <c r="DD118" s="117"/>
      <c r="DE118" s="104"/>
      <c r="DF118" s="104"/>
      <c r="DG118" s="104"/>
      <c r="DH118" s="104"/>
      <c r="DI118" s="104"/>
      <c r="DJ118" s="104"/>
      <c r="DK118" s="104"/>
      <c r="DL118" s="104"/>
      <c r="DM118" s="104"/>
      <c r="DN118" s="104"/>
      <c r="DO118" s="104"/>
      <c r="DP118" s="104"/>
      <c r="DQ118" s="104"/>
      <c r="DR118" s="104"/>
      <c r="DS118" s="104"/>
      <c r="DT118" s="104"/>
      <c r="DU118" s="104"/>
      <c r="DV118" s="104"/>
      <c r="DW118" s="104"/>
      <c r="DX118" s="104"/>
      <c r="DY118" s="104"/>
      <c r="DZ118" s="104"/>
      <c r="EA118" s="104"/>
    </row>
    <row r="119" spans="9:131" ht="12.75" customHeight="1" x14ac:dyDescent="0.15">
      <c r="I119" s="182" t="str">
        <f t="shared" ref="I119:AK119" si="332">IFERROR(INDEX($A$7:$A$96,MATCH("A2",I$7:I$96,0)),"")</f>
        <v/>
      </c>
      <c r="J119" s="182" t="str">
        <f t="shared" si="332"/>
        <v/>
      </c>
      <c r="K119" s="182" t="str">
        <f t="shared" si="332"/>
        <v/>
      </c>
      <c r="L119" s="182" t="str">
        <f t="shared" si="332"/>
        <v/>
      </c>
      <c r="M119" s="182" t="str">
        <f t="shared" si="332"/>
        <v/>
      </c>
      <c r="N119" s="182" t="str">
        <f t="shared" si="332"/>
        <v/>
      </c>
      <c r="O119" s="182" t="str">
        <f t="shared" si="332"/>
        <v/>
      </c>
      <c r="P119" s="182" t="str">
        <f t="shared" si="332"/>
        <v/>
      </c>
      <c r="Q119" s="182" t="str">
        <f t="shared" si="332"/>
        <v/>
      </c>
      <c r="R119" s="182" t="str">
        <f t="shared" si="332"/>
        <v/>
      </c>
      <c r="S119" s="182" t="str">
        <f t="shared" si="332"/>
        <v/>
      </c>
      <c r="T119" s="182" t="str">
        <f t="shared" si="332"/>
        <v/>
      </c>
      <c r="U119" s="182" t="str">
        <f t="shared" si="332"/>
        <v/>
      </c>
      <c r="V119" s="182" t="str">
        <f t="shared" si="332"/>
        <v/>
      </c>
      <c r="W119" s="182" t="str">
        <f t="shared" si="332"/>
        <v/>
      </c>
      <c r="X119" s="182" t="str">
        <f t="shared" si="332"/>
        <v/>
      </c>
      <c r="Y119" s="182" t="str">
        <f t="shared" si="332"/>
        <v/>
      </c>
      <c r="Z119" s="182" t="str">
        <f t="shared" si="332"/>
        <v/>
      </c>
      <c r="AA119" s="182" t="str">
        <f t="shared" si="332"/>
        <v/>
      </c>
      <c r="AB119" s="182" t="str">
        <f t="shared" si="332"/>
        <v/>
      </c>
      <c r="AC119" s="182" t="str">
        <f t="shared" si="332"/>
        <v/>
      </c>
      <c r="AD119" s="182" t="str">
        <f t="shared" si="332"/>
        <v/>
      </c>
      <c r="AE119" s="182" t="str">
        <f t="shared" si="332"/>
        <v/>
      </c>
      <c r="AF119" s="182" t="str">
        <f t="shared" si="332"/>
        <v/>
      </c>
      <c r="AG119" s="182" t="str">
        <f t="shared" si="332"/>
        <v/>
      </c>
      <c r="AH119" s="182" t="str">
        <f t="shared" si="332"/>
        <v/>
      </c>
      <c r="AI119" s="182" t="str">
        <f t="shared" si="332"/>
        <v/>
      </c>
      <c r="AJ119" s="182" t="str">
        <f t="shared" si="332"/>
        <v/>
      </c>
      <c r="AK119" s="182" t="str">
        <f t="shared" si="332"/>
        <v/>
      </c>
      <c r="DD119" s="117"/>
      <c r="DE119" s="104"/>
      <c r="DF119" s="104"/>
      <c r="DG119" s="104"/>
      <c r="DH119" s="104"/>
      <c r="DI119" s="104"/>
      <c r="DJ119" s="104"/>
      <c r="DK119" s="104"/>
      <c r="DL119" s="104"/>
      <c r="DM119" s="104"/>
      <c r="DN119" s="104"/>
      <c r="DO119" s="104"/>
      <c r="DP119" s="104"/>
      <c r="DQ119" s="104"/>
      <c r="DR119" s="104"/>
      <c r="DS119" s="104"/>
      <c r="DT119" s="104"/>
      <c r="DU119" s="104"/>
      <c r="DV119" s="104"/>
      <c r="DW119" s="104"/>
      <c r="DX119" s="104"/>
      <c r="DY119" s="104"/>
      <c r="DZ119" s="104"/>
      <c r="EA119" s="104"/>
    </row>
    <row r="120" spans="9:131" ht="12.75" customHeight="1" x14ac:dyDescent="0.15">
      <c r="I120" s="182" t="str">
        <f t="shared" ref="I120:AK120" si="333">IFERROR(INDEX($A$7:$A$96,MATCH("A3",I$7:I$96,0)),"")</f>
        <v/>
      </c>
      <c r="J120" s="182" t="str">
        <f t="shared" si="333"/>
        <v/>
      </c>
      <c r="K120" s="182" t="str">
        <f t="shared" si="333"/>
        <v/>
      </c>
      <c r="L120" s="182" t="str">
        <f t="shared" si="333"/>
        <v/>
      </c>
      <c r="M120" s="182" t="str">
        <f t="shared" si="333"/>
        <v/>
      </c>
      <c r="N120" s="182" t="str">
        <f t="shared" si="333"/>
        <v/>
      </c>
      <c r="O120" s="182" t="str">
        <f t="shared" si="333"/>
        <v/>
      </c>
      <c r="P120" s="182" t="str">
        <f t="shared" si="333"/>
        <v/>
      </c>
      <c r="Q120" s="182" t="str">
        <f t="shared" si="333"/>
        <v/>
      </c>
      <c r="R120" s="182" t="str">
        <f t="shared" si="333"/>
        <v/>
      </c>
      <c r="S120" s="182" t="str">
        <f t="shared" si="333"/>
        <v/>
      </c>
      <c r="T120" s="182" t="str">
        <f t="shared" si="333"/>
        <v/>
      </c>
      <c r="U120" s="182" t="str">
        <f t="shared" si="333"/>
        <v/>
      </c>
      <c r="V120" s="182" t="str">
        <f t="shared" si="333"/>
        <v/>
      </c>
      <c r="W120" s="182" t="str">
        <f t="shared" si="333"/>
        <v/>
      </c>
      <c r="X120" s="182" t="str">
        <f t="shared" si="333"/>
        <v/>
      </c>
      <c r="Y120" s="182" t="str">
        <f t="shared" si="333"/>
        <v/>
      </c>
      <c r="Z120" s="182" t="str">
        <f t="shared" si="333"/>
        <v/>
      </c>
      <c r="AA120" s="182" t="str">
        <f t="shared" si="333"/>
        <v/>
      </c>
      <c r="AB120" s="182" t="str">
        <f t="shared" si="333"/>
        <v/>
      </c>
      <c r="AC120" s="182" t="str">
        <f t="shared" si="333"/>
        <v/>
      </c>
      <c r="AD120" s="182" t="str">
        <f t="shared" si="333"/>
        <v/>
      </c>
      <c r="AE120" s="182" t="str">
        <f t="shared" si="333"/>
        <v/>
      </c>
      <c r="AF120" s="182" t="str">
        <f t="shared" si="333"/>
        <v/>
      </c>
      <c r="AG120" s="182" t="str">
        <f t="shared" si="333"/>
        <v/>
      </c>
      <c r="AH120" s="182" t="str">
        <f t="shared" si="333"/>
        <v/>
      </c>
      <c r="AI120" s="182" t="str">
        <f t="shared" si="333"/>
        <v/>
      </c>
      <c r="AJ120" s="182" t="str">
        <f t="shared" si="333"/>
        <v/>
      </c>
      <c r="AK120" s="182" t="str">
        <f t="shared" si="333"/>
        <v/>
      </c>
      <c r="DD120" s="117"/>
      <c r="DE120" s="104"/>
      <c r="DF120" s="104"/>
      <c r="DG120" s="104"/>
      <c r="DH120" s="104"/>
      <c r="DI120" s="104"/>
      <c r="DJ120" s="104"/>
      <c r="DK120" s="104"/>
      <c r="DL120" s="104"/>
      <c r="DM120" s="104"/>
      <c r="DN120" s="104"/>
      <c r="DO120" s="104"/>
      <c r="DP120" s="104"/>
      <c r="DQ120" s="104"/>
      <c r="DR120" s="104"/>
      <c r="DS120" s="104"/>
      <c r="DT120" s="104"/>
      <c r="DU120" s="104"/>
      <c r="DV120" s="104"/>
      <c r="DW120" s="104"/>
      <c r="DX120" s="104"/>
      <c r="DY120" s="104"/>
      <c r="DZ120" s="104"/>
      <c r="EA120" s="104"/>
    </row>
    <row r="121" spans="9:131" ht="12.75" customHeight="1" x14ac:dyDescent="0.15">
      <c r="I121" s="182" t="str">
        <f t="shared" ref="I121:AK121" si="334">IFERROR(INDEX($A$7:$A$96,MATCH("A4",I$7:I$96,0)),"")</f>
        <v/>
      </c>
      <c r="J121" s="182" t="str">
        <f t="shared" si="334"/>
        <v/>
      </c>
      <c r="K121" s="182" t="str">
        <f t="shared" si="334"/>
        <v/>
      </c>
      <c r="L121" s="182" t="str">
        <f t="shared" si="334"/>
        <v/>
      </c>
      <c r="M121" s="182" t="str">
        <f t="shared" si="334"/>
        <v/>
      </c>
      <c r="N121" s="182" t="str">
        <f t="shared" si="334"/>
        <v/>
      </c>
      <c r="O121" s="182" t="str">
        <f t="shared" si="334"/>
        <v/>
      </c>
      <c r="P121" s="182" t="str">
        <f t="shared" si="334"/>
        <v/>
      </c>
      <c r="Q121" s="182" t="str">
        <f t="shared" si="334"/>
        <v/>
      </c>
      <c r="R121" s="182" t="str">
        <f t="shared" si="334"/>
        <v/>
      </c>
      <c r="S121" s="182" t="str">
        <f t="shared" si="334"/>
        <v/>
      </c>
      <c r="T121" s="182" t="str">
        <f t="shared" si="334"/>
        <v/>
      </c>
      <c r="U121" s="182" t="str">
        <f t="shared" si="334"/>
        <v/>
      </c>
      <c r="V121" s="182" t="str">
        <f t="shared" si="334"/>
        <v/>
      </c>
      <c r="W121" s="182" t="str">
        <f t="shared" si="334"/>
        <v/>
      </c>
      <c r="X121" s="182" t="str">
        <f t="shared" si="334"/>
        <v/>
      </c>
      <c r="Y121" s="182" t="str">
        <f t="shared" si="334"/>
        <v/>
      </c>
      <c r="Z121" s="182" t="str">
        <f t="shared" si="334"/>
        <v/>
      </c>
      <c r="AA121" s="182" t="str">
        <f t="shared" si="334"/>
        <v/>
      </c>
      <c r="AB121" s="182" t="str">
        <f t="shared" si="334"/>
        <v/>
      </c>
      <c r="AC121" s="182" t="str">
        <f t="shared" si="334"/>
        <v/>
      </c>
      <c r="AD121" s="182" t="str">
        <f t="shared" si="334"/>
        <v/>
      </c>
      <c r="AE121" s="182" t="str">
        <f t="shared" si="334"/>
        <v/>
      </c>
      <c r="AF121" s="182" t="str">
        <f t="shared" si="334"/>
        <v/>
      </c>
      <c r="AG121" s="182" t="str">
        <f t="shared" si="334"/>
        <v/>
      </c>
      <c r="AH121" s="182" t="str">
        <f t="shared" si="334"/>
        <v/>
      </c>
      <c r="AI121" s="182" t="str">
        <f t="shared" si="334"/>
        <v/>
      </c>
      <c r="AJ121" s="182" t="str">
        <f t="shared" si="334"/>
        <v/>
      </c>
      <c r="AK121" s="182" t="str">
        <f t="shared" si="334"/>
        <v/>
      </c>
      <c r="DD121" s="117"/>
      <c r="DE121" s="104"/>
      <c r="DF121" s="104"/>
      <c r="DG121" s="104"/>
      <c r="DH121" s="104"/>
      <c r="DI121" s="104"/>
      <c r="DJ121" s="104"/>
      <c r="DK121" s="104"/>
      <c r="DL121" s="104"/>
      <c r="DM121" s="104"/>
      <c r="DN121" s="104"/>
      <c r="DO121" s="104"/>
      <c r="DP121" s="104"/>
      <c r="DQ121" s="104"/>
      <c r="DR121" s="104"/>
      <c r="DS121" s="104"/>
      <c r="DT121" s="104"/>
      <c r="DU121" s="104"/>
      <c r="DV121" s="104"/>
      <c r="DW121" s="104"/>
      <c r="DX121" s="104"/>
      <c r="DY121" s="104"/>
      <c r="DZ121" s="104"/>
      <c r="EA121" s="104"/>
    </row>
    <row r="122" spans="9:131" ht="12.75" customHeight="1" x14ac:dyDescent="0.15">
      <c r="I122" s="182" t="str">
        <f t="shared" ref="I122:AK122" si="335">IFERROR(INDEX($A$7:$A$96,MATCH("A5",I$7:I$96,0)),"")</f>
        <v/>
      </c>
      <c r="J122" s="182" t="str">
        <f t="shared" si="335"/>
        <v/>
      </c>
      <c r="K122" s="182" t="str">
        <f t="shared" si="335"/>
        <v/>
      </c>
      <c r="L122" s="182" t="str">
        <f t="shared" si="335"/>
        <v/>
      </c>
      <c r="M122" s="182" t="str">
        <f t="shared" si="335"/>
        <v/>
      </c>
      <c r="N122" s="182" t="str">
        <f t="shared" si="335"/>
        <v/>
      </c>
      <c r="O122" s="182" t="str">
        <f t="shared" si="335"/>
        <v/>
      </c>
      <c r="P122" s="182" t="str">
        <f t="shared" si="335"/>
        <v/>
      </c>
      <c r="Q122" s="182" t="str">
        <f t="shared" si="335"/>
        <v/>
      </c>
      <c r="R122" s="182" t="str">
        <f t="shared" si="335"/>
        <v/>
      </c>
      <c r="S122" s="182" t="str">
        <f t="shared" si="335"/>
        <v/>
      </c>
      <c r="T122" s="182" t="str">
        <f t="shared" si="335"/>
        <v/>
      </c>
      <c r="U122" s="182" t="str">
        <f t="shared" si="335"/>
        <v/>
      </c>
      <c r="V122" s="182" t="str">
        <f t="shared" si="335"/>
        <v/>
      </c>
      <c r="W122" s="182" t="str">
        <f t="shared" si="335"/>
        <v/>
      </c>
      <c r="X122" s="182" t="str">
        <f t="shared" si="335"/>
        <v/>
      </c>
      <c r="Y122" s="182" t="str">
        <f t="shared" si="335"/>
        <v/>
      </c>
      <c r="Z122" s="182" t="str">
        <f t="shared" si="335"/>
        <v/>
      </c>
      <c r="AA122" s="182" t="str">
        <f t="shared" si="335"/>
        <v/>
      </c>
      <c r="AB122" s="182" t="str">
        <f t="shared" si="335"/>
        <v/>
      </c>
      <c r="AC122" s="182" t="str">
        <f t="shared" si="335"/>
        <v/>
      </c>
      <c r="AD122" s="182" t="str">
        <f t="shared" si="335"/>
        <v/>
      </c>
      <c r="AE122" s="182" t="str">
        <f t="shared" si="335"/>
        <v/>
      </c>
      <c r="AF122" s="182" t="str">
        <f t="shared" si="335"/>
        <v/>
      </c>
      <c r="AG122" s="182" t="str">
        <f t="shared" si="335"/>
        <v/>
      </c>
      <c r="AH122" s="182" t="str">
        <f t="shared" si="335"/>
        <v/>
      </c>
      <c r="AI122" s="182" t="str">
        <f t="shared" si="335"/>
        <v/>
      </c>
      <c r="AJ122" s="182" t="str">
        <f t="shared" si="335"/>
        <v/>
      </c>
      <c r="AK122" s="182" t="str">
        <f t="shared" si="335"/>
        <v/>
      </c>
      <c r="DD122" s="117"/>
      <c r="DE122" s="104"/>
      <c r="DF122" s="104"/>
      <c r="DG122" s="104"/>
      <c r="DH122" s="104"/>
      <c r="DI122" s="104"/>
      <c r="DJ122" s="104"/>
      <c r="DK122" s="104"/>
      <c r="DL122" s="104"/>
      <c r="DM122" s="104"/>
      <c r="DN122" s="104"/>
      <c r="DO122" s="104"/>
      <c r="DP122" s="104"/>
      <c r="DQ122" s="104"/>
      <c r="DR122" s="104"/>
      <c r="DS122" s="104"/>
      <c r="DT122" s="104"/>
      <c r="DU122" s="104"/>
      <c r="DV122" s="104"/>
      <c r="DW122" s="104"/>
      <c r="DX122" s="104"/>
      <c r="DY122" s="104"/>
      <c r="DZ122" s="104"/>
      <c r="EA122" s="104"/>
    </row>
    <row r="123" spans="9:131" ht="12.75" customHeight="1" x14ac:dyDescent="0.15">
      <c r="I123" s="182" t="str">
        <f t="shared" ref="I123:AK123" si="336">IFERROR(INDEX($A$7:$A$96,MATCH("A6",I$7:I$96,0)),"")</f>
        <v/>
      </c>
      <c r="J123" s="182" t="str">
        <f t="shared" si="336"/>
        <v/>
      </c>
      <c r="K123" s="182" t="str">
        <f t="shared" si="336"/>
        <v/>
      </c>
      <c r="L123" s="182" t="str">
        <f t="shared" si="336"/>
        <v/>
      </c>
      <c r="M123" s="182" t="str">
        <f t="shared" si="336"/>
        <v/>
      </c>
      <c r="N123" s="182" t="str">
        <f t="shared" si="336"/>
        <v/>
      </c>
      <c r="O123" s="182" t="str">
        <f t="shared" si="336"/>
        <v/>
      </c>
      <c r="P123" s="182" t="str">
        <f t="shared" si="336"/>
        <v/>
      </c>
      <c r="Q123" s="182" t="str">
        <f t="shared" si="336"/>
        <v/>
      </c>
      <c r="R123" s="182" t="str">
        <f t="shared" si="336"/>
        <v/>
      </c>
      <c r="S123" s="182" t="str">
        <f t="shared" si="336"/>
        <v/>
      </c>
      <c r="T123" s="182" t="str">
        <f t="shared" si="336"/>
        <v/>
      </c>
      <c r="U123" s="182" t="str">
        <f t="shared" si="336"/>
        <v/>
      </c>
      <c r="V123" s="182" t="str">
        <f t="shared" si="336"/>
        <v/>
      </c>
      <c r="W123" s="182" t="str">
        <f t="shared" si="336"/>
        <v/>
      </c>
      <c r="X123" s="182" t="str">
        <f t="shared" si="336"/>
        <v/>
      </c>
      <c r="Y123" s="182" t="str">
        <f t="shared" si="336"/>
        <v/>
      </c>
      <c r="Z123" s="182" t="str">
        <f t="shared" si="336"/>
        <v/>
      </c>
      <c r="AA123" s="182" t="str">
        <f t="shared" si="336"/>
        <v/>
      </c>
      <c r="AB123" s="182" t="str">
        <f t="shared" si="336"/>
        <v/>
      </c>
      <c r="AC123" s="182" t="str">
        <f t="shared" si="336"/>
        <v/>
      </c>
      <c r="AD123" s="182" t="str">
        <f t="shared" si="336"/>
        <v/>
      </c>
      <c r="AE123" s="182" t="str">
        <f t="shared" si="336"/>
        <v/>
      </c>
      <c r="AF123" s="182" t="str">
        <f t="shared" si="336"/>
        <v/>
      </c>
      <c r="AG123" s="182" t="str">
        <f t="shared" si="336"/>
        <v/>
      </c>
      <c r="AH123" s="182" t="str">
        <f t="shared" si="336"/>
        <v/>
      </c>
      <c r="AI123" s="182" t="str">
        <f t="shared" si="336"/>
        <v/>
      </c>
      <c r="AJ123" s="182" t="str">
        <f t="shared" si="336"/>
        <v/>
      </c>
      <c r="AK123" s="182" t="str">
        <f t="shared" si="336"/>
        <v/>
      </c>
      <c r="DD123" s="117"/>
      <c r="DE123" s="104"/>
      <c r="DF123" s="104"/>
      <c r="DG123" s="104"/>
      <c r="DH123" s="104"/>
      <c r="DI123" s="104"/>
      <c r="DJ123" s="104"/>
      <c r="DK123" s="104"/>
      <c r="DL123" s="104"/>
      <c r="DM123" s="104"/>
      <c r="DN123" s="104"/>
      <c r="DO123" s="104"/>
      <c r="DP123" s="104"/>
      <c r="DQ123" s="104"/>
      <c r="DR123" s="104"/>
      <c r="DS123" s="104"/>
      <c r="DT123" s="104"/>
      <c r="DU123" s="104"/>
      <c r="DV123" s="104"/>
      <c r="DW123" s="104"/>
      <c r="DX123" s="104"/>
      <c r="DY123" s="104"/>
      <c r="DZ123" s="104"/>
      <c r="EA123" s="104"/>
    </row>
    <row r="124" spans="9:131" ht="12.75" customHeight="1" x14ac:dyDescent="0.15">
      <c r="I124" s="182" t="str">
        <f t="shared" ref="I124:AK124" si="337">IFERROR(INDEX($A$7:$A$96,MATCH("A7",I$7:I$96,0)),"")</f>
        <v/>
      </c>
      <c r="J124" s="182" t="str">
        <f t="shared" si="337"/>
        <v/>
      </c>
      <c r="K124" s="182" t="str">
        <f t="shared" si="337"/>
        <v/>
      </c>
      <c r="L124" s="182" t="str">
        <f t="shared" si="337"/>
        <v/>
      </c>
      <c r="M124" s="182" t="str">
        <f t="shared" si="337"/>
        <v/>
      </c>
      <c r="N124" s="182" t="str">
        <f t="shared" si="337"/>
        <v/>
      </c>
      <c r="O124" s="182" t="str">
        <f t="shared" si="337"/>
        <v/>
      </c>
      <c r="P124" s="182" t="str">
        <f t="shared" si="337"/>
        <v/>
      </c>
      <c r="Q124" s="182" t="str">
        <f t="shared" si="337"/>
        <v/>
      </c>
      <c r="R124" s="182" t="str">
        <f t="shared" si="337"/>
        <v/>
      </c>
      <c r="S124" s="182" t="str">
        <f t="shared" si="337"/>
        <v/>
      </c>
      <c r="T124" s="182" t="str">
        <f t="shared" si="337"/>
        <v/>
      </c>
      <c r="U124" s="182" t="str">
        <f t="shared" si="337"/>
        <v/>
      </c>
      <c r="V124" s="182" t="str">
        <f t="shared" si="337"/>
        <v/>
      </c>
      <c r="W124" s="182" t="str">
        <f t="shared" si="337"/>
        <v/>
      </c>
      <c r="X124" s="182" t="str">
        <f t="shared" si="337"/>
        <v/>
      </c>
      <c r="Y124" s="182" t="str">
        <f t="shared" si="337"/>
        <v/>
      </c>
      <c r="Z124" s="182" t="str">
        <f t="shared" si="337"/>
        <v/>
      </c>
      <c r="AA124" s="182" t="str">
        <f t="shared" si="337"/>
        <v/>
      </c>
      <c r="AB124" s="182" t="str">
        <f t="shared" si="337"/>
        <v/>
      </c>
      <c r="AC124" s="182" t="str">
        <f t="shared" si="337"/>
        <v/>
      </c>
      <c r="AD124" s="182" t="str">
        <f t="shared" si="337"/>
        <v/>
      </c>
      <c r="AE124" s="182" t="str">
        <f t="shared" si="337"/>
        <v/>
      </c>
      <c r="AF124" s="182" t="str">
        <f t="shared" si="337"/>
        <v/>
      </c>
      <c r="AG124" s="182" t="str">
        <f t="shared" si="337"/>
        <v/>
      </c>
      <c r="AH124" s="182" t="str">
        <f t="shared" si="337"/>
        <v/>
      </c>
      <c r="AI124" s="182" t="str">
        <f t="shared" si="337"/>
        <v/>
      </c>
      <c r="AJ124" s="182" t="str">
        <f t="shared" si="337"/>
        <v/>
      </c>
      <c r="AK124" s="182" t="str">
        <f t="shared" si="337"/>
        <v/>
      </c>
      <c r="DD124" s="117"/>
      <c r="DE124" s="104"/>
      <c r="DF124" s="104"/>
      <c r="DG124" s="104"/>
      <c r="DH124" s="104"/>
      <c r="DI124" s="104"/>
      <c r="DJ124" s="104"/>
      <c r="DK124" s="104"/>
      <c r="DL124" s="104"/>
      <c r="DM124" s="104"/>
      <c r="DN124" s="104"/>
      <c r="DO124" s="104"/>
      <c r="DP124" s="104"/>
      <c r="DQ124" s="104"/>
      <c r="DR124" s="104"/>
      <c r="DS124" s="104"/>
      <c r="DT124" s="104"/>
      <c r="DU124" s="104"/>
      <c r="DV124" s="104"/>
      <c r="DW124" s="104"/>
      <c r="DX124" s="104"/>
      <c r="DY124" s="104"/>
      <c r="DZ124" s="104"/>
      <c r="EA124" s="104"/>
    </row>
    <row r="125" spans="9:131" ht="12.75" customHeight="1" x14ac:dyDescent="0.15">
      <c r="I125" s="182" t="str">
        <f t="shared" ref="I125:AK125" si="338">IFERROR(INDEX($A$7:$A$96,MATCH("A8",I$7:I$96,0)),"")</f>
        <v/>
      </c>
      <c r="J125" s="182" t="str">
        <f t="shared" si="338"/>
        <v/>
      </c>
      <c r="K125" s="182" t="str">
        <f t="shared" si="338"/>
        <v/>
      </c>
      <c r="L125" s="182" t="str">
        <f t="shared" si="338"/>
        <v/>
      </c>
      <c r="M125" s="182" t="str">
        <f t="shared" si="338"/>
        <v/>
      </c>
      <c r="N125" s="182" t="str">
        <f t="shared" si="338"/>
        <v/>
      </c>
      <c r="O125" s="182" t="str">
        <f t="shared" si="338"/>
        <v/>
      </c>
      <c r="P125" s="182" t="str">
        <f t="shared" si="338"/>
        <v/>
      </c>
      <c r="Q125" s="182" t="str">
        <f t="shared" si="338"/>
        <v/>
      </c>
      <c r="R125" s="182" t="str">
        <f t="shared" si="338"/>
        <v/>
      </c>
      <c r="S125" s="182" t="str">
        <f t="shared" si="338"/>
        <v/>
      </c>
      <c r="T125" s="182" t="str">
        <f t="shared" si="338"/>
        <v/>
      </c>
      <c r="U125" s="182" t="str">
        <f t="shared" si="338"/>
        <v/>
      </c>
      <c r="V125" s="182" t="str">
        <f t="shared" si="338"/>
        <v/>
      </c>
      <c r="W125" s="182" t="str">
        <f t="shared" si="338"/>
        <v/>
      </c>
      <c r="X125" s="182" t="str">
        <f t="shared" si="338"/>
        <v/>
      </c>
      <c r="Y125" s="182" t="str">
        <f t="shared" si="338"/>
        <v/>
      </c>
      <c r="Z125" s="182" t="str">
        <f t="shared" si="338"/>
        <v/>
      </c>
      <c r="AA125" s="182" t="str">
        <f t="shared" si="338"/>
        <v/>
      </c>
      <c r="AB125" s="182" t="str">
        <f t="shared" si="338"/>
        <v/>
      </c>
      <c r="AC125" s="182" t="str">
        <f t="shared" si="338"/>
        <v/>
      </c>
      <c r="AD125" s="182" t="str">
        <f t="shared" si="338"/>
        <v/>
      </c>
      <c r="AE125" s="182" t="str">
        <f t="shared" si="338"/>
        <v/>
      </c>
      <c r="AF125" s="182" t="str">
        <f t="shared" si="338"/>
        <v/>
      </c>
      <c r="AG125" s="182" t="str">
        <f t="shared" si="338"/>
        <v/>
      </c>
      <c r="AH125" s="182" t="str">
        <f t="shared" si="338"/>
        <v/>
      </c>
      <c r="AI125" s="182" t="str">
        <f t="shared" si="338"/>
        <v/>
      </c>
      <c r="AJ125" s="182" t="str">
        <f t="shared" si="338"/>
        <v/>
      </c>
      <c r="AK125" s="182" t="str">
        <f t="shared" si="338"/>
        <v/>
      </c>
      <c r="DD125" s="117"/>
      <c r="DE125" s="104"/>
      <c r="DF125" s="104"/>
      <c r="DG125" s="104"/>
      <c r="DH125" s="104"/>
      <c r="DI125" s="104"/>
      <c r="DJ125" s="104"/>
      <c r="DK125" s="104"/>
      <c r="DL125" s="104"/>
      <c r="DM125" s="104"/>
      <c r="DN125" s="104"/>
      <c r="DO125" s="104"/>
      <c r="DP125" s="104"/>
      <c r="DQ125" s="104"/>
      <c r="DR125" s="104"/>
      <c r="DS125" s="104"/>
      <c r="DT125" s="104"/>
      <c r="DU125" s="104"/>
      <c r="DV125" s="104"/>
      <c r="DW125" s="104"/>
      <c r="DX125" s="104"/>
      <c r="DY125" s="104"/>
      <c r="DZ125" s="104"/>
      <c r="EA125" s="104"/>
    </row>
    <row r="126" spans="9:131" ht="12.75" customHeight="1" x14ac:dyDescent="0.15">
      <c r="I126" s="182" t="str">
        <f t="shared" ref="I126:AK126" si="339">IFERROR(INDEX($A$7:$A$96,MATCH("A9",I$7:I$96,0)),"")</f>
        <v/>
      </c>
      <c r="J126" s="182" t="str">
        <f t="shared" si="339"/>
        <v/>
      </c>
      <c r="K126" s="182" t="str">
        <f t="shared" si="339"/>
        <v/>
      </c>
      <c r="L126" s="182" t="str">
        <f t="shared" si="339"/>
        <v/>
      </c>
      <c r="M126" s="182" t="str">
        <f t="shared" si="339"/>
        <v/>
      </c>
      <c r="N126" s="182" t="str">
        <f t="shared" si="339"/>
        <v/>
      </c>
      <c r="O126" s="182" t="str">
        <f t="shared" si="339"/>
        <v/>
      </c>
      <c r="P126" s="182" t="str">
        <f t="shared" si="339"/>
        <v/>
      </c>
      <c r="Q126" s="182" t="str">
        <f t="shared" si="339"/>
        <v/>
      </c>
      <c r="R126" s="182" t="str">
        <f t="shared" si="339"/>
        <v/>
      </c>
      <c r="S126" s="182" t="str">
        <f t="shared" si="339"/>
        <v/>
      </c>
      <c r="T126" s="182" t="str">
        <f t="shared" si="339"/>
        <v/>
      </c>
      <c r="U126" s="182" t="str">
        <f t="shared" si="339"/>
        <v/>
      </c>
      <c r="V126" s="182" t="str">
        <f t="shared" si="339"/>
        <v/>
      </c>
      <c r="W126" s="182" t="str">
        <f t="shared" si="339"/>
        <v/>
      </c>
      <c r="X126" s="182" t="str">
        <f t="shared" si="339"/>
        <v/>
      </c>
      <c r="Y126" s="182" t="str">
        <f t="shared" si="339"/>
        <v/>
      </c>
      <c r="Z126" s="182" t="str">
        <f t="shared" si="339"/>
        <v/>
      </c>
      <c r="AA126" s="182" t="str">
        <f t="shared" si="339"/>
        <v/>
      </c>
      <c r="AB126" s="182" t="str">
        <f t="shared" si="339"/>
        <v/>
      </c>
      <c r="AC126" s="182" t="str">
        <f t="shared" si="339"/>
        <v/>
      </c>
      <c r="AD126" s="182" t="str">
        <f t="shared" si="339"/>
        <v/>
      </c>
      <c r="AE126" s="182" t="str">
        <f t="shared" si="339"/>
        <v/>
      </c>
      <c r="AF126" s="182" t="str">
        <f t="shared" si="339"/>
        <v/>
      </c>
      <c r="AG126" s="182" t="str">
        <f t="shared" si="339"/>
        <v/>
      </c>
      <c r="AH126" s="182" t="str">
        <f t="shared" si="339"/>
        <v/>
      </c>
      <c r="AI126" s="182" t="str">
        <f t="shared" si="339"/>
        <v/>
      </c>
      <c r="AJ126" s="182" t="str">
        <f t="shared" si="339"/>
        <v/>
      </c>
      <c r="AK126" s="182" t="str">
        <f t="shared" si="339"/>
        <v/>
      </c>
      <c r="DD126" s="117"/>
      <c r="DE126" s="104"/>
      <c r="DF126" s="104"/>
      <c r="DG126" s="104"/>
      <c r="DH126" s="104"/>
      <c r="DI126" s="104"/>
      <c r="DJ126" s="104"/>
      <c r="DK126" s="104"/>
      <c r="DL126" s="104"/>
      <c r="DM126" s="104"/>
      <c r="DN126" s="104"/>
      <c r="DO126" s="104"/>
      <c r="DP126" s="104"/>
      <c r="DQ126" s="104"/>
      <c r="DR126" s="104"/>
      <c r="DS126" s="104"/>
      <c r="DT126" s="104"/>
      <c r="DU126" s="104"/>
      <c r="DV126" s="104"/>
      <c r="DW126" s="104"/>
      <c r="DX126" s="104"/>
      <c r="DY126" s="104"/>
      <c r="DZ126" s="104"/>
      <c r="EA126" s="104"/>
    </row>
    <row r="127" spans="9:131" ht="12.75" customHeight="1" x14ac:dyDescent="0.15">
      <c r="DD127" s="117"/>
      <c r="DE127" s="104"/>
      <c r="DF127" s="104"/>
      <c r="DG127" s="104"/>
      <c r="DH127" s="104"/>
      <c r="DI127" s="104"/>
      <c r="DJ127" s="104"/>
      <c r="DK127" s="104"/>
      <c r="DL127" s="104"/>
      <c r="DM127" s="104"/>
      <c r="DN127" s="104"/>
      <c r="DO127" s="104"/>
      <c r="DP127" s="104"/>
      <c r="DQ127" s="104"/>
      <c r="DR127" s="104"/>
      <c r="DS127" s="104"/>
      <c r="DT127" s="104"/>
      <c r="DU127" s="104"/>
      <c r="DV127" s="104"/>
      <c r="DW127" s="104"/>
      <c r="DX127" s="104"/>
      <c r="DY127" s="104"/>
      <c r="DZ127" s="104"/>
      <c r="EA127" s="104"/>
    </row>
    <row r="128" spans="9:131" ht="12.75" customHeight="1" x14ac:dyDescent="0.15">
      <c r="DD128" s="117"/>
      <c r="DE128" s="104"/>
      <c r="DF128" s="104"/>
      <c r="DG128" s="104"/>
      <c r="DH128" s="104"/>
      <c r="DI128" s="104"/>
      <c r="DJ128" s="104"/>
      <c r="DK128" s="104"/>
      <c r="DL128" s="104"/>
      <c r="DM128" s="104"/>
      <c r="DN128" s="104"/>
      <c r="DO128" s="104"/>
      <c r="DP128" s="104"/>
      <c r="DQ128" s="104"/>
      <c r="DR128" s="104"/>
      <c r="DS128" s="104"/>
      <c r="DT128" s="104"/>
      <c r="DU128" s="104"/>
      <c r="DV128" s="104"/>
      <c r="DW128" s="104"/>
      <c r="DX128" s="104"/>
      <c r="DY128" s="104"/>
      <c r="DZ128" s="104"/>
      <c r="EA128" s="104"/>
    </row>
    <row r="129" spans="108:131" ht="12.75" customHeight="1" x14ac:dyDescent="0.15">
      <c r="DD129" s="117"/>
      <c r="DE129" s="104"/>
      <c r="DF129" s="104"/>
      <c r="DG129" s="104"/>
      <c r="DH129" s="104"/>
      <c r="DI129" s="104"/>
      <c r="DJ129" s="104"/>
      <c r="DK129" s="104"/>
      <c r="DL129" s="104"/>
      <c r="DM129" s="104"/>
      <c r="DN129" s="104"/>
      <c r="DO129" s="104"/>
      <c r="DP129" s="104"/>
      <c r="DQ129" s="104"/>
      <c r="DR129" s="104"/>
      <c r="DS129" s="104"/>
      <c r="DT129" s="104"/>
      <c r="DU129" s="104"/>
      <c r="DV129" s="104"/>
      <c r="DW129" s="104"/>
      <c r="DX129" s="104"/>
      <c r="DY129" s="104"/>
      <c r="DZ129" s="104"/>
      <c r="EA129" s="104"/>
    </row>
    <row r="130" spans="108:131" ht="12.75" customHeight="1" x14ac:dyDescent="0.15">
      <c r="DD130" s="117"/>
      <c r="DE130" s="104"/>
      <c r="DF130" s="104"/>
      <c r="DG130" s="104"/>
      <c r="DH130" s="104"/>
      <c r="DI130" s="104"/>
      <c r="DJ130" s="104"/>
      <c r="DK130" s="104"/>
      <c r="DL130" s="104"/>
      <c r="DM130" s="104"/>
      <c r="DN130" s="104"/>
      <c r="DO130" s="104"/>
      <c r="DP130" s="104"/>
      <c r="DQ130" s="104"/>
      <c r="DR130" s="104"/>
      <c r="DS130" s="104"/>
      <c r="DT130" s="104"/>
      <c r="DU130" s="104"/>
      <c r="DV130" s="104"/>
      <c r="DW130" s="104"/>
      <c r="DX130" s="104"/>
      <c r="DY130" s="104"/>
      <c r="DZ130" s="104"/>
      <c r="EA130" s="104"/>
    </row>
    <row r="131" spans="108:131" ht="12.75" customHeight="1" x14ac:dyDescent="0.15">
      <c r="DD131" s="117"/>
      <c r="DE131" s="104"/>
      <c r="DF131" s="104"/>
      <c r="DG131" s="104"/>
      <c r="DH131" s="104"/>
      <c r="DI131" s="104"/>
      <c r="DJ131" s="104"/>
      <c r="DK131" s="104"/>
      <c r="DL131" s="104"/>
      <c r="DM131" s="104"/>
      <c r="DN131" s="104"/>
      <c r="DO131" s="104"/>
      <c r="DP131" s="104"/>
      <c r="DQ131" s="104"/>
      <c r="DR131" s="104"/>
      <c r="DS131" s="104"/>
      <c r="DT131" s="104"/>
      <c r="DU131" s="104"/>
      <c r="DV131" s="104"/>
      <c r="DW131" s="104"/>
      <c r="DX131" s="104"/>
      <c r="DY131" s="104"/>
      <c r="DZ131" s="104"/>
      <c r="EA131" s="104"/>
    </row>
    <row r="132" spans="108:131" ht="12.75" customHeight="1" x14ac:dyDescent="0.15">
      <c r="DD132" s="117"/>
      <c r="DE132" s="104"/>
      <c r="DF132" s="104"/>
      <c r="DG132" s="104"/>
      <c r="DH132" s="104"/>
      <c r="DI132" s="104"/>
      <c r="DJ132" s="104"/>
      <c r="DK132" s="104"/>
      <c r="DL132" s="104"/>
      <c r="DM132" s="104"/>
      <c r="DN132" s="104"/>
      <c r="DO132" s="104"/>
      <c r="DP132" s="104"/>
      <c r="DQ132" s="104"/>
      <c r="DR132" s="104"/>
      <c r="DS132" s="104"/>
      <c r="DT132" s="104"/>
      <c r="DU132" s="104"/>
      <c r="DV132" s="104"/>
      <c r="DW132" s="104"/>
      <c r="DX132" s="104"/>
      <c r="DY132" s="104"/>
      <c r="DZ132" s="104"/>
      <c r="EA132" s="104"/>
    </row>
    <row r="133" spans="108:131" ht="12.75" customHeight="1" x14ac:dyDescent="0.15">
      <c r="DD133" s="117"/>
      <c r="DE133" s="104"/>
      <c r="DF133" s="104"/>
      <c r="DG133" s="104"/>
      <c r="DH133" s="104"/>
      <c r="DI133" s="104"/>
      <c r="DJ133" s="104"/>
      <c r="DK133" s="104"/>
      <c r="DL133" s="104"/>
      <c r="DM133" s="104"/>
      <c r="DN133" s="104"/>
      <c r="DO133" s="104"/>
      <c r="DP133" s="104"/>
      <c r="DQ133" s="104"/>
      <c r="DR133" s="104"/>
      <c r="DS133" s="104"/>
      <c r="DT133" s="104"/>
      <c r="DU133" s="104"/>
      <c r="DV133" s="104"/>
      <c r="DW133" s="104"/>
      <c r="DX133" s="104"/>
      <c r="DY133" s="104"/>
      <c r="DZ133" s="104"/>
      <c r="EA133" s="104"/>
    </row>
    <row r="134" spans="108:131" ht="12.75" customHeight="1" x14ac:dyDescent="0.15">
      <c r="DD134" s="117"/>
      <c r="DE134" s="104"/>
      <c r="DF134" s="104"/>
      <c r="DG134" s="104"/>
      <c r="DH134" s="104"/>
      <c r="DI134" s="104"/>
      <c r="DJ134" s="104"/>
      <c r="DK134" s="104"/>
      <c r="DL134" s="104"/>
      <c r="DM134" s="104"/>
      <c r="DN134" s="104"/>
      <c r="DO134" s="104"/>
      <c r="DP134" s="104"/>
      <c r="DQ134" s="104"/>
      <c r="DR134" s="104"/>
      <c r="DS134" s="104"/>
      <c r="DT134" s="104"/>
      <c r="DU134" s="104"/>
      <c r="DV134" s="104"/>
      <c r="DW134" s="104"/>
      <c r="DX134" s="104"/>
      <c r="DY134" s="104"/>
      <c r="DZ134" s="104"/>
      <c r="EA134" s="104"/>
    </row>
    <row r="135" spans="108:131" ht="12.75" customHeight="1" x14ac:dyDescent="0.15">
      <c r="DD135" s="117"/>
      <c r="DE135" s="104"/>
      <c r="DF135" s="104"/>
      <c r="DG135" s="104"/>
      <c r="DH135" s="104"/>
      <c r="DI135" s="104"/>
      <c r="DJ135" s="104"/>
      <c r="DK135" s="104"/>
      <c r="DL135" s="104"/>
      <c r="DM135" s="104"/>
      <c r="DN135" s="104"/>
      <c r="DO135" s="104"/>
      <c r="DP135" s="104"/>
      <c r="DQ135" s="104"/>
      <c r="DR135" s="104"/>
      <c r="DS135" s="104"/>
      <c r="DT135" s="104"/>
      <c r="DU135" s="104"/>
      <c r="DV135" s="104"/>
      <c r="DW135" s="104"/>
      <c r="DX135" s="104"/>
      <c r="DY135" s="104"/>
      <c r="DZ135" s="104"/>
      <c r="EA135" s="104"/>
    </row>
    <row r="136" spans="108:131" ht="12.75" customHeight="1" x14ac:dyDescent="0.15">
      <c r="DD136" s="117"/>
      <c r="DE136" s="104"/>
      <c r="DF136" s="104"/>
      <c r="DG136" s="104"/>
      <c r="DH136" s="104"/>
      <c r="DI136" s="104"/>
      <c r="DJ136" s="104"/>
      <c r="DK136" s="104"/>
      <c r="DL136" s="104"/>
      <c r="DM136" s="104"/>
      <c r="DN136" s="104"/>
      <c r="DO136" s="104"/>
      <c r="DP136" s="104"/>
      <c r="DQ136" s="104"/>
      <c r="DR136" s="104"/>
      <c r="DS136" s="104"/>
      <c r="DT136" s="104"/>
      <c r="DU136" s="104"/>
      <c r="DV136" s="104"/>
      <c r="DW136" s="104"/>
      <c r="DX136" s="104"/>
      <c r="DY136" s="104"/>
      <c r="DZ136" s="104"/>
      <c r="EA136" s="104"/>
    </row>
    <row r="137" spans="108:131" ht="12.75" customHeight="1" x14ac:dyDescent="0.15">
      <c r="DD137" s="117"/>
      <c r="DE137" s="104"/>
      <c r="DF137" s="104"/>
      <c r="DG137" s="104"/>
      <c r="DH137" s="104"/>
      <c r="DI137" s="104"/>
      <c r="DJ137" s="104"/>
      <c r="DK137" s="104"/>
      <c r="DL137" s="104"/>
      <c r="DM137" s="104"/>
      <c r="DN137" s="104"/>
      <c r="DO137" s="104"/>
      <c r="DP137" s="104"/>
      <c r="DQ137" s="104"/>
      <c r="DR137" s="104"/>
      <c r="DS137" s="104"/>
      <c r="DT137" s="104"/>
      <c r="DU137" s="104"/>
      <c r="DV137" s="104"/>
      <c r="DW137" s="104"/>
      <c r="DX137" s="104"/>
      <c r="DY137" s="104"/>
      <c r="DZ137" s="104"/>
      <c r="EA137" s="104"/>
    </row>
    <row r="138" spans="108:131" ht="12.75" customHeight="1" x14ac:dyDescent="0.15">
      <c r="DD138" s="117"/>
      <c r="DE138" s="104"/>
      <c r="DF138" s="104"/>
      <c r="DG138" s="104"/>
      <c r="DH138" s="104"/>
      <c r="DI138" s="104"/>
      <c r="DJ138" s="104"/>
      <c r="DK138" s="104"/>
      <c r="DL138" s="104"/>
      <c r="DM138" s="104"/>
      <c r="DN138" s="104"/>
      <c r="DO138" s="104"/>
      <c r="DP138" s="104"/>
      <c r="DQ138" s="104"/>
      <c r="DR138" s="104"/>
      <c r="DS138" s="104"/>
      <c r="DT138" s="104"/>
      <c r="DU138" s="104"/>
      <c r="DV138" s="104"/>
      <c r="DW138" s="104"/>
      <c r="DX138" s="104"/>
      <c r="DY138" s="104"/>
      <c r="DZ138" s="104"/>
      <c r="EA138" s="104"/>
    </row>
    <row r="139" spans="108:131" ht="12.75" customHeight="1" x14ac:dyDescent="0.15">
      <c r="DD139" s="117"/>
      <c r="DE139" s="104"/>
      <c r="DF139" s="104"/>
      <c r="DG139" s="104"/>
      <c r="DH139" s="104"/>
      <c r="DI139" s="104"/>
      <c r="DJ139" s="104"/>
      <c r="DK139" s="104"/>
      <c r="DL139" s="104"/>
      <c r="DM139" s="104"/>
      <c r="DN139" s="104"/>
      <c r="DO139" s="104"/>
      <c r="DP139" s="104"/>
      <c r="DQ139" s="104"/>
      <c r="DR139" s="104"/>
      <c r="DS139" s="104"/>
      <c r="DT139" s="104"/>
      <c r="DU139" s="104"/>
      <c r="DV139" s="104"/>
      <c r="DW139" s="104"/>
      <c r="DX139" s="104"/>
      <c r="DY139" s="104"/>
      <c r="DZ139" s="104"/>
      <c r="EA139" s="104"/>
    </row>
    <row r="140" spans="108:131" ht="12.75" customHeight="1" x14ac:dyDescent="0.15">
      <c r="DD140" s="117"/>
      <c r="DE140" s="104"/>
      <c r="DF140" s="104"/>
      <c r="DG140" s="104"/>
      <c r="DH140" s="104"/>
      <c r="DI140" s="104"/>
      <c r="DJ140" s="104"/>
      <c r="DK140" s="104"/>
      <c r="DL140" s="104"/>
      <c r="DM140" s="104"/>
      <c r="DN140" s="104"/>
      <c r="DO140" s="104"/>
      <c r="DP140" s="104"/>
      <c r="DQ140" s="104"/>
      <c r="DR140" s="104"/>
      <c r="DS140" s="104"/>
      <c r="DT140" s="104"/>
      <c r="DU140" s="104"/>
      <c r="DV140" s="104"/>
      <c r="DW140" s="104"/>
      <c r="DX140" s="104"/>
      <c r="DY140" s="104"/>
      <c r="DZ140" s="104"/>
      <c r="EA140" s="104"/>
    </row>
    <row r="141" spans="108:131" ht="12.75" customHeight="1" x14ac:dyDescent="0.15">
      <c r="DD141" s="117"/>
      <c r="DE141" s="104"/>
      <c r="DF141" s="104"/>
      <c r="DG141" s="104"/>
      <c r="DH141" s="104"/>
      <c r="DI141" s="104"/>
      <c r="DJ141" s="104"/>
      <c r="DK141" s="104"/>
      <c r="DL141" s="104"/>
      <c r="DM141" s="104"/>
      <c r="DN141" s="104"/>
      <c r="DO141" s="104"/>
      <c r="DP141" s="104"/>
      <c r="DQ141" s="104"/>
      <c r="DR141" s="104"/>
      <c r="DS141" s="104"/>
      <c r="DT141" s="104"/>
      <c r="DU141" s="104"/>
      <c r="DV141" s="104"/>
      <c r="DW141" s="104"/>
      <c r="DX141" s="104"/>
      <c r="DY141" s="104"/>
      <c r="DZ141" s="104"/>
      <c r="EA141" s="104"/>
    </row>
    <row r="142" spans="108:131" ht="12.75" customHeight="1" x14ac:dyDescent="0.15">
      <c r="DD142" s="117"/>
      <c r="DE142" s="104"/>
      <c r="DF142" s="104"/>
      <c r="DG142" s="104"/>
      <c r="DH142" s="104"/>
      <c r="DI142" s="104"/>
      <c r="DJ142" s="104"/>
      <c r="DK142" s="104"/>
      <c r="DL142" s="104"/>
      <c r="DM142" s="104"/>
      <c r="DN142" s="104"/>
      <c r="DO142" s="104"/>
      <c r="DP142" s="104"/>
      <c r="DQ142" s="104"/>
      <c r="DR142" s="104"/>
      <c r="DS142" s="104"/>
      <c r="DT142" s="104"/>
      <c r="DU142" s="104"/>
      <c r="DV142" s="104"/>
      <c r="DW142" s="104"/>
      <c r="DX142" s="104"/>
      <c r="DY142" s="104"/>
      <c r="DZ142" s="104"/>
      <c r="EA142" s="104"/>
    </row>
    <row r="143" spans="108:131" ht="12.75" customHeight="1" x14ac:dyDescent="0.15">
      <c r="DD143" s="117"/>
      <c r="DE143" s="104"/>
      <c r="DF143" s="104"/>
      <c r="DG143" s="104"/>
      <c r="DH143" s="104"/>
      <c r="DI143" s="104"/>
      <c r="DJ143" s="104"/>
      <c r="DK143" s="104"/>
      <c r="DL143" s="104"/>
      <c r="DM143" s="104"/>
      <c r="DN143" s="104"/>
      <c r="DO143" s="104"/>
      <c r="DP143" s="104"/>
      <c r="DQ143" s="104"/>
      <c r="DR143" s="104"/>
      <c r="DS143" s="104"/>
      <c r="DT143" s="104"/>
      <c r="DU143" s="104"/>
      <c r="DV143" s="104"/>
      <c r="DW143" s="104"/>
      <c r="DX143" s="104"/>
      <c r="DY143" s="104"/>
      <c r="DZ143" s="104"/>
      <c r="EA143" s="104"/>
    </row>
    <row r="144" spans="108:131" ht="12.75" customHeight="1" x14ac:dyDescent="0.15">
      <c r="DD144" s="117"/>
      <c r="DE144" s="104"/>
      <c r="DF144" s="104"/>
      <c r="DG144" s="104"/>
      <c r="DH144" s="104"/>
      <c r="DI144" s="104"/>
      <c r="DJ144" s="104"/>
      <c r="DK144" s="104"/>
      <c r="DL144" s="104"/>
      <c r="DM144" s="104"/>
      <c r="DN144" s="104"/>
      <c r="DO144" s="104"/>
      <c r="DP144" s="104"/>
      <c r="DQ144" s="104"/>
      <c r="DR144" s="104"/>
      <c r="DS144" s="104"/>
      <c r="DT144" s="104"/>
      <c r="DU144" s="104"/>
      <c r="DV144" s="104"/>
      <c r="DW144" s="104"/>
      <c r="DX144" s="104"/>
      <c r="DY144" s="104"/>
      <c r="DZ144" s="104"/>
      <c r="EA144" s="104"/>
    </row>
    <row r="145" spans="108:131" ht="12.75" customHeight="1" x14ac:dyDescent="0.15">
      <c r="DD145" s="117"/>
      <c r="DE145" s="104"/>
      <c r="DF145" s="104"/>
      <c r="DG145" s="104"/>
      <c r="DH145" s="104"/>
      <c r="DI145" s="104"/>
      <c r="DJ145" s="104"/>
      <c r="DK145" s="104"/>
      <c r="DL145" s="104"/>
      <c r="DM145" s="104"/>
      <c r="DN145" s="104"/>
      <c r="DO145" s="104"/>
      <c r="DP145" s="104"/>
      <c r="DQ145" s="104"/>
      <c r="DR145" s="104"/>
      <c r="DS145" s="104"/>
      <c r="DT145" s="104"/>
      <c r="DU145" s="104"/>
      <c r="DV145" s="104"/>
      <c r="DW145" s="104"/>
      <c r="DX145" s="104"/>
      <c r="DY145" s="104"/>
      <c r="DZ145" s="104"/>
      <c r="EA145" s="104"/>
    </row>
    <row r="146" spans="108:131" ht="12.75" customHeight="1" x14ac:dyDescent="0.15">
      <c r="DD146" s="117"/>
      <c r="DE146" s="104"/>
      <c r="DF146" s="104"/>
      <c r="DG146" s="104"/>
      <c r="DH146" s="104"/>
      <c r="DI146" s="104"/>
      <c r="DJ146" s="104"/>
      <c r="DK146" s="104"/>
      <c r="DL146" s="104"/>
      <c r="DM146" s="104"/>
      <c r="DN146" s="104"/>
      <c r="DO146" s="104"/>
      <c r="DP146" s="104"/>
      <c r="DQ146" s="104"/>
      <c r="DR146" s="104"/>
      <c r="DS146" s="104"/>
      <c r="DT146" s="104"/>
      <c r="DU146" s="104"/>
      <c r="DV146" s="104"/>
      <c r="DW146" s="104"/>
      <c r="DX146" s="104"/>
      <c r="DY146" s="104"/>
      <c r="DZ146" s="104"/>
      <c r="EA146" s="104"/>
    </row>
    <row r="147" spans="108:131" ht="12.75" customHeight="1" x14ac:dyDescent="0.15">
      <c r="DD147" s="117"/>
      <c r="DE147" s="104"/>
      <c r="DF147" s="104"/>
      <c r="DG147" s="104"/>
      <c r="DH147" s="104"/>
      <c r="DI147" s="104"/>
      <c r="DJ147" s="104"/>
      <c r="DK147" s="104"/>
      <c r="DL147" s="104"/>
      <c r="DM147" s="104"/>
      <c r="DN147" s="104"/>
      <c r="DO147" s="104"/>
      <c r="DP147" s="104"/>
      <c r="DQ147" s="104"/>
      <c r="DR147" s="104"/>
      <c r="DS147" s="104"/>
      <c r="DT147" s="104"/>
      <c r="DU147" s="104"/>
      <c r="DV147" s="104"/>
      <c r="DW147" s="104"/>
      <c r="DX147" s="104"/>
      <c r="DY147" s="104"/>
      <c r="DZ147" s="104"/>
      <c r="EA147" s="104"/>
    </row>
    <row r="148" spans="108:131" ht="12.75" customHeight="1" x14ac:dyDescent="0.15">
      <c r="DD148" s="117"/>
      <c r="DE148" s="104"/>
      <c r="DF148" s="104"/>
      <c r="DG148" s="104"/>
      <c r="DH148" s="104"/>
      <c r="DI148" s="104"/>
      <c r="DJ148" s="104"/>
      <c r="DK148" s="104"/>
      <c r="DL148" s="104"/>
      <c r="DM148" s="104"/>
      <c r="DN148" s="104"/>
      <c r="DO148" s="104"/>
      <c r="DP148" s="104"/>
      <c r="DQ148" s="104"/>
      <c r="DR148" s="104"/>
      <c r="DS148" s="104"/>
      <c r="DT148" s="104"/>
      <c r="DU148" s="104"/>
      <c r="DV148" s="104"/>
      <c r="DW148" s="104"/>
      <c r="DX148" s="104"/>
      <c r="DY148" s="104"/>
      <c r="DZ148" s="104"/>
      <c r="EA148" s="104"/>
    </row>
    <row r="149" spans="108:131" ht="12.75" customHeight="1" x14ac:dyDescent="0.15">
      <c r="DD149" s="117"/>
      <c r="DE149" s="104"/>
      <c r="DF149" s="104"/>
      <c r="DG149" s="104"/>
      <c r="DH149" s="104"/>
      <c r="DI149" s="104"/>
      <c r="DJ149" s="104"/>
      <c r="DK149" s="104"/>
      <c r="DL149" s="104"/>
      <c r="DM149" s="104"/>
      <c r="DN149" s="104"/>
      <c r="DO149" s="104"/>
      <c r="DP149" s="104"/>
      <c r="DQ149" s="104"/>
      <c r="DR149" s="104"/>
      <c r="DS149" s="104"/>
      <c r="DT149" s="104"/>
      <c r="DU149" s="104"/>
      <c r="DV149" s="104"/>
      <c r="DW149" s="104"/>
      <c r="DX149" s="104"/>
      <c r="DY149" s="104"/>
      <c r="DZ149" s="104"/>
      <c r="EA149" s="104"/>
    </row>
    <row r="150" spans="108:131" ht="12.75" customHeight="1" x14ac:dyDescent="0.15">
      <c r="DD150" s="117"/>
      <c r="DE150" s="104"/>
      <c r="DF150" s="104"/>
      <c r="DG150" s="104"/>
      <c r="DH150" s="104"/>
      <c r="DI150" s="104"/>
      <c r="DJ150" s="104"/>
      <c r="DK150" s="104"/>
      <c r="DL150" s="104"/>
      <c r="DM150" s="104"/>
      <c r="DN150" s="104"/>
      <c r="DO150" s="104"/>
      <c r="DP150" s="104"/>
      <c r="DQ150" s="104"/>
      <c r="DR150" s="104"/>
      <c r="DS150" s="104"/>
      <c r="DT150" s="104"/>
      <c r="DU150" s="104"/>
      <c r="DV150" s="104"/>
      <c r="DW150" s="104"/>
      <c r="DX150" s="104"/>
      <c r="DY150" s="104"/>
      <c r="DZ150" s="104"/>
      <c r="EA150" s="104"/>
    </row>
    <row r="151" spans="108:131" ht="12.75" customHeight="1" x14ac:dyDescent="0.15">
      <c r="DD151" s="117"/>
      <c r="DE151" s="104"/>
      <c r="DF151" s="104"/>
      <c r="DG151" s="104"/>
      <c r="DH151" s="104"/>
      <c r="DI151" s="104"/>
      <c r="DJ151" s="104"/>
      <c r="DK151" s="104"/>
      <c r="DL151" s="104"/>
      <c r="DM151" s="104"/>
      <c r="DN151" s="104"/>
      <c r="DO151" s="104"/>
      <c r="DP151" s="104"/>
      <c r="DQ151" s="104"/>
      <c r="DR151" s="104"/>
      <c r="DS151" s="104"/>
      <c r="DT151" s="104"/>
      <c r="DU151" s="104"/>
      <c r="DV151" s="104"/>
      <c r="DW151" s="104"/>
      <c r="DX151" s="104"/>
      <c r="DY151" s="104"/>
      <c r="DZ151" s="104"/>
      <c r="EA151" s="104"/>
    </row>
    <row r="152" spans="108:131" ht="12.75" customHeight="1" x14ac:dyDescent="0.15">
      <c r="DD152" s="117"/>
      <c r="DE152" s="104"/>
      <c r="DF152" s="104"/>
      <c r="DG152" s="104"/>
      <c r="DH152" s="104"/>
      <c r="DI152" s="104"/>
      <c r="DJ152" s="104"/>
      <c r="DK152" s="104"/>
      <c r="DL152" s="104"/>
      <c r="DM152" s="104"/>
      <c r="DN152" s="104"/>
      <c r="DO152" s="104"/>
      <c r="DP152" s="104"/>
      <c r="DQ152" s="104"/>
      <c r="DR152" s="104"/>
      <c r="DS152" s="104"/>
      <c r="DT152" s="104"/>
      <c r="DU152" s="104"/>
      <c r="DV152" s="104"/>
      <c r="DW152" s="104"/>
      <c r="DX152" s="104"/>
      <c r="DY152" s="104"/>
      <c r="DZ152" s="104"/>
      <c r="EA152" s="104"/>
    </row>
    <row r="153" spans="108:131" ht="12.75" customHeight="1" x14ac:dyDescent="0.15">
      <c r="DD153" s="117"/>
      <c r="DE153" s="104"/>
      <c r="DF153" s="104"/>
      <c r="DG153" s="104"/>
      <c r="DH153" s="104"/>
      <c r="DI153" s="104"/>
      <c r="DJ153" s="104"/>
      <c r="DK153" s="104"/>
      <c r="DL153" s="104"/>
      <c r="DM153" s="104"/>
      <c r="DN153" s="104"/>
      <c r="DO153" s="104"/>
      <c r="DP153" s="104"/>
      <c r="DQ153" s="104"/>
      <c r="DR153" s="104"/>
      <c r="DS153" s="104"/>
      <c r="DT153" s="104"/>
      <c r="DU153" s="104"/>
      <c r="DV153" s="104"/>
      <c r="DW153" s="104"/>
      <c r="DX153" s="104"/>
      <c r="DY153" s="104"/>
      <c r="DZ153" s="104"/>
      <c r="EA153" s="104"/>
    </row>
    <row r="154" spans="108:131" ht="12.75" customHeight="1" x14ac:dyDescent="0.15">
      <c r="DD154" s="117"/>
      <c r="DE154" s="104"/>
      <c r="DF154" s="104"/>
      <c r="DG154" s="104"/>
      <c r="DH154" s="104"/>
      <c r="DI154" s="104"/>
      <c r="DJ154" s="104"/>
      <c r="DK154" s="104"/>
      <c r="DL154" s="104"/>
      <c r="DM154" s="104"/>
      <c r="DN154" s="104"/>
      <c r="DO154" s="104"/>
      <c r="DP154" s="104"/>
      <c r="DQ154" s="104"/>
      <c r="DR154" s="104"/>
      <c r="DS154" s="104"/>
      <c r="DT154" s="104"/>
      <c r="DU154" s="104"/>
      <c r="DV154" s="104"/>
      <c r="DW154" s="104"/>
      <c r="DX154" s="104"/>
      <c r="DY154" s="104"/>
      <c r="DZ154" s="104"/>
      <c r="EA154" s="104"/>
    </row>
    <row r="155" spans="108:131" ht="12.75" customHeight="1" x14ac:dyDescent="0.15">
      <c r="DD155" s="117"/>
      <c r="DE155" s="104"/>
      <c r="DF155" s="104"/>
      <c r="DG155" s="104"/>
      <c r="DH155" s="104"/>
      <c r="DI155" s="104"/>
      <c r="DJ155" s="104"/>
      <c r="DK155" s="104"/>
      <c r="DL155" s="104"/>
      <c r="DM155" s="104"/>
      <c r="DN155" s="104"/>
      <c r="DO155" s="104"/>
      <c r="DP155" s="104"/>
      <c r="DQ155" s="104"/>
      <c r="DR155" s="104"/>
      <c r="DS155" s="104"/>
      <c r="DT155" s="104"/>
      <c r="DU155" s="104"/>
      <c r="DV155" s="104"/>
      <c r="DW155" s="104"/>
      <c r="DX155" s="104"/>
      <c r="DY155" s="104"/>
      <c r="DZ155" s="104"/>
      <c r="EA155" s="104"/>
    </row>
    <row r="156" spans="108:131" ht="12.75" customHeight="1" x14ac:dyDescent="0.15">
      <c r="DD156" s="117"/>
      <c r="DE156" s="104"/>
      <c r="DF156" s="104"/>
      <c r="DG156" s="104"/>
      <c r="DH156" s="104"/>
      <c r="DI156" s="104"/>
      <c r="DJ156" s="104"/>
      <c r="DK156" s="104"/>
      <c r="DL156" s="104"/>
      <c r="DM156" s="104"/>
      <c r="DN156" s="104"/>
      <c r="DO156" s="104"/>
      <c r="DP156" s="104"/>
      <c r="DQ156" s="104"/>
      <c r="DR156" s="104"/>
      <c r="DS156" s="104"/>
      <c r="DT156" s="104"/>
      <c r="DU156" s="104"/>
      <c r="DV156" s="104"/>
      <c r="DW156" s="104"/>
      <c r="DX156" s="104"/>
      <c r="DY156" s="104"/>
      <c r="DZ156" s="104"/>
      <c r="EA156" s="104"/>
    </row>
    <row r="157" spans="108:131" ht="12.75" customHeight="1" x14ac:dyDescent="0.15">
      <c r="DD157" s="117"/>
      <c r="DE157" s="104"/>
      <c r="DF157" s="104"/>
      <c r="DG157" s="104"/>
      <c r="DH157" s="104"/>
      <c r="DI157" s="104"/>
      <c r="DJ157" s="104"/>
      <c r="DK157" s="104"/>
      <c r="DL157" s="104"/>
      <c r="DM157" s="104"/>
      <c r="DN157" s="104"/>
      <c r="DO157" s="104"/>
      <c r="DP157" s="104"/>
      <c r="DQ157" s="104"/>
      <c r="DR157" s="104"/>
      <c r="DS157" s="104"/>
      <c r="DT157" s="104"/>
      <c r="DU157" s="104"/>
      <c r="DV157" s="104"/>
      <c r="DW157" s="104"/>
      <c r="DX157" s="104"/>
      <c r="DY157" s="104"/>
      <c r="DZ157" s="104"/>
      <c r="EA157" s="104"/>
    </row>
    <row r="158" spans="108:131" ht="12.75" customHeight="1" x14ac:dyDescent="0.15">
      <c r="DD158" s="117"/>
      <c r="DE158" s="104"/>
      <c r="DF158" s="104"/>
      <c r="DG158" s="104"/>
      <c r="DH158" s="104"/>
      <c r="DI158" s="104"/>
      <c r="DJ158" s="104"/>
      <c r="DK158" s="104"/>
      <c r="DL158" s="104"/>
      <c r="DM158" s="104"/>
      <c r="DN158" s="104"/>
      <c r="DO158" s="104"/>
      <c r="DP158" s="104"/>
      <c r="DQ158" s="104"/>
      <c r="DR158" s="104"/>
      <c r="DS158" s="104"/>
      <c r="DT158" s="104"/>
      <c r="DU158" s="104"/>
      <c r="DV158" s="104"/>
      <c r="DW158" s="104"/>
      <c r="DX158" s="104"/>
      <c r="DY158" s="104"/>
      <c r="DZ158" s="104"/>
      <c r="EA158" s="104"/>
    </row>
    <row r="159" spans="108:131" ht="12.75" customHeight="1" x14ac:dyDescent="0.15">
      <c r="DD159" s="117"/>
      <c r="DE159" s="104"/>
      <c r="DF159" s="104"/>
      <c r="DG159" s="104"/>
      <c r="DH159" s="104"/>
      <c r="DI159" s="104"/>
      <c r="DJ159" s="104"/>
      <c r="DK159" s="104"/>
      <c r="DL159" s="104"/>
      <c r="DM159" s="104"/>
      <c r="DN159" s="104"/>
      <c r="DO159" s="104"/>
      <c r="DP159" s="104"/>
      <c r="DQ159" s="104"/>
      <c r="DR159" s="104"/>
      <c r="DS159" s="104"/>
      <c r="DT159" s="104"/>
      <c r="DU159" s="104"/>
      <c r="DV159" s="104"/>
      <c r="DW159" s="104"/>
      <c r="DX159" s="104"/>
      <c r="DY159" s="104"/>
      <c r="DZ159" s="104"/>
      <c r="EA159" s="104"/>
    </row>
    <row r="160" spans="108:131" ht="12.75" customHeight="1" x14ac:dyDescent="0.15">
      <c r="DD160" s="117"/>
      <c r="DE160" s="104"/>
      <c r="DF160" s="104"/>
      <c r="DG160" s="104"/>
      <c r="DH160" s="104"/>
      <c r="DI160" s="104"/>
      <c r="DJ160" s="104"/>
      <c r="DK160" s="104"/>
      <c r="DL160" s="104"/>
      <c r="DM160" s="104"/>
      <c r="DN160" s="104"/>
      <c r="DO160" s="104"/>
      <c r="DP160" s="104"/>
      <c r="DQ160" s="104"/>
      <c r="DR160" s="104"/>
      <c r="DS160" s="104"/>
      <c r="DT160" s="104"/>
      <c r="DU160" s="104"/>
      <c r="DV160" s="104"/>
      <c r="DW160" s="104"/>
      <c r="DX160" s="104"/>
      <c r="DY160" s="104"/>
      <c r="DZ160" s="104"/>
      <c r="EA160" s="104"/>
    </row>
    <row r="161" spans="108:131" ht="12.75" customHeight="1" x14ac:dyDescent="0.15">
      <c r="DD161" s="117"/>
      <c r="DE161" s="104"/>
      <c r="DF161" s="104"/>
      <c r="DG161" s="104"/>
      <c r="DH161" s="104"/>
      <c r="DI161" s="104"/>
      <c r="DJ161" s="104"/>
      <c r="DK161" s="104"/>
      <c r="DL161" s="104"/>
      <c r="DM161" s="104"/>
      <c r="DN161" s="104"/>
      <c r="DO161" s="104"/>
      <c r="DP161" s="104"/>
      <c r="DQ161" s="104"/>
      <c r="DR161" s="104"/>
      <c r="DS161" s="104"/>
      <c r="DT161" s="104"/>
      <c r="DU161" s="104"/>
      <c r="DV161" s="104"/>
      <c r="DW161" s="104"/>
      <c r="DX161" s="104"/>
      <c r="DY161" s="104"/>
      <c r="DZ161" s="104"/>
      <c r="EA161" s="104"/>
    </row>
    <row r="162" spans="108:131" ht="12.75" customHeight="1" x14ac:dyDescent="0.15">
      <c r="DD162" s="117"/>
      <c r="DE162" s="104"/>
      <c r="DF162" s="104"/>
      <c r="DG162" s="104"/>
      <c r="DH162" s="104"/>
      <c r="DI162" s="104"/>
      <c r="DJ162" s="104"/>
      <c r="DK162" s="104"/>
      <c r="DL162" s="104"/>
      <c r="DM162" s="104"/>
      <c r="DN162" s="104"/>
      <c r="DO162" s="104"/>
      <c r="DP162" s="104"/>
      <c r="DQ162" s="104"/>
      <c r="DR162" s="104"/>
      <c r="DS162" s="104"/>
      <c r="DT162" s="104"/>
      <c r="DU162" s="104"/>
      <c r="DV162" s="104"/>
      <c r="DW162" s="104"/>
      <c r="DX162" s="104"/>
      <c r="DY162" s="104"/>
      <c r="DZ162" s="104"/>
      <c r="EA162" s="104"/>
    </row>
    <row r="163" spans="108:131" ht="12.75" customHeight="1" x14ac:dyDescent="0.15">
      <c r="DD163" s="117"/>
      <c r="DE163" s="104"/>
      <c r="DF163" s="104"/>
      <c r="DG163" s="104"/>
      <c r="DH163" s="104"/>
      <c r="DI163" s="104"/>
      <c r="DJ163" s="104"/>
      <c r="DK163" s="104"/>
      <c r="DL163" s="104"/>
      <c r="DM163" s="104"/>
      <c r="DN163" s="104"/>
      <c r="DO163" s="104"/>
      <c r="DP163" s="104"/>
      <c r="DQ163" s="104"/>
      <c r="DR163" s="104"/>
      <c r="DS163" s="104"/>
      <c r="DT163" s="104"/>
      <c r="DU163" s="104"/>
      <c r="DV163" s="104"/>
      <c r="DW163" s="104"/>
      <c r="DX163" s="104"/>
      <c r="DY163" s="104"/>
      <c r="DZ163" s="104"/>
      <c r="EA163" s="104"/>
    </row>
    <row r="164" spans="108:131" ht="12.75" customHeight="1" x14ac:dyDescent="0.15">
      <c r="DD164" s="117"/>
      <c r="DE164" s="104"/>
      <c r="DF164" s="104"/>
      <c r="DG164" s="104"/>
      <c r="DH164" s="104"/>
      <c r="DI164" s="104"/>
      <c r="DJ164" s="104"/>
      <c r="DK164" s="104"/>
      <c r="DL164" s="104"/>
      <c r="DM164" s="104"/>
      <c r="DN164" s="104"/>
      <c r="DO164" s="104"/>
      <c r="DP164" s="104"/>
      <c r="DQ164" s="104"/>
      <c r="DR164" s="104"/>
      <c r="DS164" s="104"/>
      <c r="DT164" s="104"/>
      <c r="DU164" s="104"/>
      <c r="DV164" s="104"/>
      <c r="DW164" s="104"/>
      <c r="DX164" s="104"/>
      <c r="DY164" s="104"/>
      <c r="DZ164" s="104"/>
      <c r="EA164" s="104"/>
    </row>
    <row r="165" spans="108:131" ht="12.75" customHeight="1" x14ac:dyDescent="0.15">
      <c r="DD165" s="117"/>
      <c r="DE165" s="104"/>
      <c r="DF165" s="104"/>
      <c r="DG165" s="104"/>
      <c r="DH165" s="104"/>
      <c r="DI165" s="104"/>
      <c r="DJ165" s="104"/>
      <c r="DK165" s="104"/>
      <c r="DL165" s="104"/>
      <c r="DM165" s="104"/>
      <c r="DN165" s="104"/>
      <c r="DO165" s="104"/>
      <c r="DP165" s="104"/>
      <c r="DQ165" s="104"/>
      <c r="DR165" s="104"/>
      <c r="DS165" s="104"/>
      <c r="DT165" s="104"/>
      <c r="DU165" s="104"/>
      <c r="DV165" s="104"/>
      <c r="DW165" s="104"/>
      <c r="DX165" s="104"/>
      <c r="DY165" s="104"/>
      <c r="DZ165" s="104"/>
      <c r="EA165" s="104"/>
    </row>
    <row r="166" spans="108:131" ht="12.75" customHeight="1" x14ac:dyDescent="0.15">
      <c r="DD166" s="117"/>
      <c r="DE166" s="104"/>
      <c r="DF166" s="104"/>
      <c r="DG166" s="104"/>
      <c r="DH166" s="104"/>
      <c r="DI166" s="104"/>
      <c r="DJ166" s="104"/>
      <c r="DK166" s="104"/>
      <c r="DL166" s="104"/>
      <c r="DM166" s="104"/>
      <c r="DN166" s="104"/>
      <c r="DO166" s="104"/>
      <c r="DP166" s="104"/>
      <c r="DQ166" s="104"/>
      <c r="DR166" s="104"/>
      <c r="DS166" s="104"/>
      <c r="DT166" s="104"/>
      <c r="DU166" s="104"/>
      <c r="DV166" s="104"/>
      <c r="DW166" s="104"/>
      <c r="DX166" s="104"/>
      <c r="DY166" s="104"/>
      <c r="DZ166" s="104"/>
      <c r="EA166" s="104"/>
    </row>
    <row r="167" spans="108:131" ht="12.75" customHeight="1" x14ac:dyDescent="0.15">
      <c r="DD167" s="117"/>
      <c r="DE167" s="104"/>
      <c r="DF167" s="104"/>
      <c r="DG167" s="104"/>
      <c r="DH167" s="104"/>
      <c r="DI167" s="104"/>
      <c r="DJ167" s="104"/>
      <c r="DK167" s="104"/>
      <c r="DL167" s="104"/>
      <c r="DM167" s="104"/>
      <c r="DN167" s="104"/>
      <c r="DO167" s="104"/>
      <c r="DP167" s="104"/>
      <c r="DQ167" s="104"/>
      <c r="DR167" s="104"/>
      <c r="DS167" s="104"/>
      <c r="DT167" s="104"/>
      <c r="DU167" s="104"/>
      <c r="DV167" s="104"/>
      <c r="DW167" s="104"/>
      <c r="DX167" s="104"/>
      <c r="DY167" s="104"/>
      <c r="DZ167" s="104"/>
      <c r="EA167" s="104"/>
    </row>
    <row r="168" spans="108:131" ht="12.75" customHeight="1" x14ac:dyDescent="0.15">
      <c r="DD168" s="117"/>
      <c r="DE168" s="104"/>
      <c r="DF168" s="104"/>
      <c r="DG168" s="104"/>
      <c r="DH168" s="104"/>
      <c r="DI168" s="104"/>
      <c r="DJ168" s="104"/>
      <c r="DK168" s="104"/>
      <c r="DL168" s="104"/>
      <c r="DM168" s="104"/>
      <c r="DN168" s="104"/>
      <c r="DO168" s="104"/>
      <c r="DP168" s="104"/>
      <c r="DQ168" s="104"/>
      <c r="DR168" s="104"/>
      <c r="DS168" s="104"/>
      <c r="DT168" s="104"/>
      <c r="DU168" s="104"/>
      <c r="DV168" s="104"/>
      <c r="DW168" s="104"/>
      <c r="DX168" s="104"/>
      <c r="DY168" s="104"/>
      <c r="DZ168" s="104"/>
      <c r="EA168" s="104"/>
    </row>
    <row r="169" spans="108:131" ht="12.75" customHeight="1" x14ac:dyDescent="0.15">
      <c r="DD169" s="117"/>
      <c r="DE169" s="104"/>
      <c r="DF169" s="104"/>
      <c r="DG169" s="104"/>
      <c r="DH169" s="104"/>
      <c r="DI169" s="104"/>
      <c r="DJ169" s="104"/>
      <c r="DK169" s="104"/>
      <c r="DL169" s="104"/>
      <c r="DM169" s="104"/>
      <c r="DN169" s="104"/>
      <c r="DO169" s="104"/>
      <c r="DP169" s="104"/>
      <c r="DQ169" s="104"/>
      <c r="DR169" s="104"/>
      <c r="DS169" s="104"/>
      <c r="DT169" s="104"/>
      <c r="DU169" s="104"/>
      <c r="DV169" s="104"/>
      <c r="DW169" s="104"/>
      <c r="DX169" s="104"/>
      <c r="DY169" s="104"/>
      <c r="DZ169" s="104"/>
      <c r="EA169" s="104"/>
    </row>
    <row r="170" spans="108:131" ht="12.75" customHeight="1" x14ac:dyDescent="0.15">
      <c r="DD170" s="117"/>
      <c r="DE170" s="104"/>
      <c r="DF170" s="104"/>
      <c r="DG170" s="104"/>
      <c r="DH170" s="104"/>
      <c r="DI170" s="104"/>
      <c r="DJ170" s="104"/>
      <c r="DK170" s="104"/>
      <c r="DL170" s="104"/>
      <c r="DM170" s="104"/>
      <c r="DN170" s="104"/>
      <c r="DO170" s="104"/>
      <c r="DP170" s="104"/>
      <c r="DQ170" s="104"/>
      <c r="DR170" s="104"/>
      <c r="DS170" s="104"/>
      <c r="DT170" s="104"/>
      <c r="DU170" s="104"/>
      <c r="DV170" s="104"/>
      <c r="DW170" s="104"/>
      <c r="DX170" s="104"/>
      <c r="DY170" s="104"/>
      <c r="DZ170" s="104"/>
      <c r="EA170" s="104"/>
    </row>
    <row r="171" spans="108:131" ht="12.75" customHeight="1" x14ac:dyDescent="0.15">
      <c r="DD171" s="117"/>
      <c r="DE171" s="104"/>
      <c r="DF171" s="104"/>
      <c r="DG171" s="104"/>
      <c r="DH171" s="104"/>
      <c r="DI171" s="104"/>
      <c r="DJ171" s="104"/>
      <c r="DK171" s="104"/>
      <c r="DL171" s="104"/>
      <c r="DM171" s="104"/>
      <c r="DN171" s="104"/>
      <c r="DO171" s="104"/>
      <c r="DP171" s="104"/>
      <c r="DQ171" s="104"/>
      <c r="DR171" s="104"/>
      <c r="DS171" s="104"/>
      <c r="DT171" s="104"/>
      <c r="DU171" s="104"/>
      <c r="DV171" s="104"/>
      <c r="DW171" s="104"/>
      <c r="DX171" s="104"/>
      <c r="DY171" s="104"/>
      <c r="DZ171" s="104"/>
      <c r="EA171" s="104"/>
    </row>
    <row r="172" spans="108:131" ht="12.75" customHeight="1" x14ac:dyDescent="0.15">
      <c r="DD172" s="117"/>
      <c r="DE172" s="104"/>
      <c r="DF172" s="104"/>
      <c r="DG172" s="104"/>
      <c r="DH172" s="104"/>
      <c r="DI172" s="104"/>
      <c r="DJ172" s="104"/>
      <c r="DK172" s="104"/>
      <c r="DL172" s="104"/>
      <c r="DM172" s="104"/>
      <c r="DN172" s="104"/>
      <c r="DO172" s="104"/>
      <c r="DP172" s="104"/>
      <c r="DQ172" s="104"/>
      <c r="DR172" s="104"/>
      <c r="DS172" s="104"/>
      <c r="DT172" s="104"/>
      <c r="DU172" s="104"/>
      <c r="DV172" s="104"/>
      <c r="DW172" s="104"/>
      <c r="DX172" s="104"/>
      <c r="DY172" s="104"/>
      <c r="DZ172" s="104"/>
      <c r="EA172" s="104"/>
    </row>
    <row r="173" spans="108:131" ht="12.75" customHeight="1" x14ac:dyDescent="0.15">
      <c r="DD173" s="117"/>
      <c r="DE173" s="104"/>
      <c r="DF173" s="104"/>
      <c r="DG173" s="104"/>
      <c r="DH173" s="104"/>
      <c r="DI173" s="104"/>
      <c r="DJ173" s="104"/>
      <c r="DK173" s="104"/>
      <c r="DL173" s="104"/>
      <c r="DM173" s="104"/>
      <c r="DN173" s="104"/>
      <c r="DO173" s="104"/>
      <c r="DP173" s="104"/>
      <c r="DQ173" s="104"/>
      <c r="DR173" s="104"/>
      <c r="DS173" s="104"/>
      <c r="DT173" s="104"/>
      <c r="DU173" s="104"/>
      <c r="DV173" s="104"/>
      <c r="DW173" s="104"/>
      <c r="DX173" s="104"/>
      <c r="DY173" s="104"/>
      <c r="DZ173" s="104"/>
      <c r="EA173" s="104"/>
    </row>
    <row r="174" spans="108:131" ht="12.75" customHeight="1" x14ac:dyDescent="0.15">
      <c r="DD174" s="117"/>
      <c r="DE174" s="104"/>
      <c r="DF174" s="104"/>
      <c r="DG174" s="104"/>
      <c r="DH174" s="104"/>
      <c r="DI174" s="104"/>
      <c r="DJ174" s="104"/>
      <c r="DK174" s="104"/>
      <c r="DL174" s="104"/>
      <c r="DM174" s="104"/>
      <c r="DN174" s="104"/>
      <c r="DO174" s="104"/>
      <c r="DP174" s="104"/>
      <c r="DQ174" s="104"/>
      <c r="DR174" s="104"/>
      <c r="DS174" s="104"/>
      <c r="DT174" s="104"/>
      <c r="DU174" s="104"/>
      <c r="DV174" s="104"/>
      <c r="DW174" s="104"/>
      <c r="DX174" s="104"/>
      <c r="DY174" s="104"/>
      <c r="DZ174" s="104"/>
      <c r="EA174" s="104"/>
    </row>
    <row r="175" spans="108:131" ht="12.75" customHeight="1" x14ac:dyDescent="0.15">
      <c r="DD175" s="117"/>
      <c r="DE175" s="104"/>
      <c r="DF175" s="104"/>
      <c r="DG175" s="104"/>
      <c r="DH175" s="104"/>
      <c r="DI175" s="104"/>
      <c r="DJ175" s="104"/>
      <c r="DK175" s="104"/>
      <c r="DL175" s="104"/>
      <c r="DM175" s="104"/>
      <c r="DN175" s="104"/>
      <c r="DO175" s="104"/>
      <c r="DP175" s="104"/>
      <c r="DQ175" s="104"/>
      <c r="DR175" s="104"/>
      <c r="DS175" s="104"/>
      <c r="DT175" s="104"/>
      <c r="DU175" s="104"/>
      <c r="DV175" s="104"/>
      <c r="DW175" s="104"/>
      <c r="DX175" s="104"/>
      <c r="DY175" s="104"/>
      <c r="DZ175" s="104"/>
      <c r="EA175" s="104"/>
    </row>
    <row r="176" spans="108:131" ht="12.75" customHeight="1" x14ac:dyDescent="0.15">
      <c r="DD176" s="117"/>
      <c r="DE176" s="104"/>
      <c r="DF176" s="104"/>
      <c r="DG176" s="104"/>
      <c r="DH176" s="104"/>
      <c r="DI176" s="104"/>
      <c r="DJ176" s="104"/>
      <c r="DK176" s="104"/>
      <c r="DL176" s="104"/>
      <c r="DM176" s="104"/>
      <c r="DN176" s="104"/>
      <c r="DO176" s="104"/>
      <c r="DP176" s="104"/>
      <c r="DQ176" s="104"/>
      <c r="DR176" s="104"/>
      <c r="DS176" s="104"/>
      <c r="DT176" s="104"/>
      <c r="DU176" s="104"/>
      <c r="DV176" s="104"/>
      <c r="DW176" s="104"/>
      <c r="DX176" s="104"/>
      <c r="DY176" s="104"/>
      <c r="DZ176" s="104"/>
      <c r="EA176" s="104"/>
    </row>
    <row r="177" spans="108:131" ht="12.75" customHeight="1" x14ac:dyDescent="0.15">
      <c r="DD177" s="117"/>
      <c r="DE177" s="104"/>
      <c r="DF177" s="104"/>
      <c r="DG177" s="104"/>
      <c r="DH177" s="104"/>
      <c r="DI177" s="104"/>
      <c r="DJ177" s="104"/>
      <c r="DK177" s="104"/>
      <c r="DL177" s="104"/>
      <c r="DM177" s="104"/>
      <c r="DN177" s="104"/>
      <c r="DO177" s="104"/>
      <c r="DP177" s="104"/>
      <c r="DQ177" s="104"/>
      <c r="DR177" s="104"/>
      <c r="DS177" s="104"/>
      <c r="DT177" s="104"/>
      <c r="DU177" s="104"/>
      <c r="DV177" s="104"/>
      <c r="DW177" s="104"/>
      <c r="DX177" s="104"/>
      <c r="DY177" s="104"/>
      <c r="DZ177" s="104"/>
      <c r="EA177" s="104"/>
    </row>
    <row r="178" spans="108:131" ht="12.75" customHeight="1" x14ac:dyDescent="0.15">
      <c r="DD178" s="117"/>
      <c r="DE178" s="104"/>
      <c r="DF178" s="104"/>
      <c r="DG178" s="104"/>
      <c r="DH178" s="104"/>
      <c r="DI178" s="104"/>
      <c r="DJ178" s="104"/>
      <c r="DK178" s="104"/>
      <c r="DL178" s="104"/>
      <c r="DM178" s="104"/>
      <c r="DN178" s="104"/>
      <c r="DO178" s="104"/>
      <c r="DP178" s="104"/>
      <c r="DQ178" s="104"/>
      <c r="DR178" s="104"/>
      <c r="DS178" s="104"/>
      <c r="DT178" s="104"/>
      <c r="DU178" s="104"/>
      <c r="DV178" s="104"/>
      <c r="DW178" s="104"/>
      <c r="DX178" s="104"/>
      <c r="DY178" s="104"/>
      <c r="DZ178" s="104"/>
      <c r="EA178" s="104"/>
    </row>
    <row r="179" spans="108:131" ht="12.75" customHeight="1" x14ac:dyDescent="0.15">
      <c r="DD179" s="117"/>
      <c r="DE179" s="104"/>
      <c r="DF179" s="104"/>
      <c r="DG179" s="104"/>
      <c r="DH179" s="104"/>
      <c r="DI179" s="104"/>
      <c r="DJ179" s="104"/>
      <c r="DK179" s="104"/>
      <c r="DL179" s="104"/>
      <c r="DM179" s="104"/>
      <c r="DN179" s="104"/>
      <c r="DO179" s="104"/>
      <c r="DP179" s="104"/>
      <c r="DQ179" s="104"/>
      <c r="DR179" s="104"/>
      <c r="DS179" s="104"/>
      <c r="DT179" s="104"/>
      <c r="DU179" s="104"/>
      <c r="DV179" s="104"/>
      <c r="DW179" s="104"/>
      <c r="DX179" s="104"/>
      <c r="DY179" s="104"/>
      <c r="DZ179" s="104"/>
      <c r="EA179" s="104"/>
    </row>
    <row r="180" spans="108:131" ht="12.75" customHeight="1" x14ac:dyDescent="0.15">
      <c r="DD180" s="117"/>
      <c r="DE180" s="104"/>
      <c r="DF180" s="104"/>
      <c r="DG180" s="104"/>
      <c r="DH180" s="104"/>
      <c r="DI180" s="104"/>
      <c r="DJ180" s="104"/>
      <c r="DK180" s="104"/>
      <c r="DL180" s="104"/>
      <c r="DM180" s="104"/>
      <c r="DN180" s="104"/>
      <c r="DO180" s="104"/>
      <c r="DP180" s="104"/>
      <c r="DQ180" s="104"/>
      <c r="DR180" s="104"/>
      <c r="DS180" s="104"/>
      <c r="DT180" s="104"/>
      <c r="DU180" s="104"/>
      <c r="DV180" s="104"/>
      <c r="DW180" s="104"/>
      <c r="DX180" s="104"/>
      <c r="DY180" s="104"/>
      <c r="DZ180" s="104"/>
      <c r="EA180" s="104"/>
    </row>
    <row r="181" spans="108:131" ht="12.75" customHeight="1" x14ac:dyDescent="0.15">
      <c r="DD181" s="117"/>
      <c r="DE181" s="104"/>
      <c r="DF181" s="104"/>
      <c r="DG181" s="104"/>
      <c r="DH181" s="104"/>
      <c r="DI181" s="104"/>
      <c r="DJ181" s="104"/>
      <c r="DK181" s="104"/>
      <c r="DL181" s="104"/>
      <c r="DM181" s="104"/>
      <c r="DN181" s="104"/>
      <c r="DO181" s="104"/>
      <c r="DP181" s="104"/>
      <c r="DQ181" s="104"/>
      <c r="DR181" s="104"/>
      <c r="DS181" s="104"/>
      <c r="DT181" s="104"/>
      <c r="DU181" s="104"/>
      <c r="DV181" s="104"/>
      <c r="DW181" s="104"/>
      <c r="DX181" s="104"/>
      <c r="DY181" s="104"/>
      <c r="DZ181" s="104"/>
      <c r="EA181" s="104"/>
    </row>
    <row r="182" spans="108:131" ht="12.75" customHeight="1" x14ac:dyDescent="0.15">
      <c r="DD182" s="117"/>
      <c r="DE182" s="104"/>
      <c r="DF182" s="104"/>
      <c r="DG182" s="104"/>
      <c r="DH182" s="104"/>
      <c r="DI182" s="104"/>
      <c r="DJ182" s="104"/>
      <c r="DK182" s="104"/>
      <c r="DL182" s="104"/>
      <c r="DM182" s="104"/>
      <c r="DN182" s="104"/>
      <c r="DO182" s="104"/>
      <c r="DP182" s="104"/>
      <c r="DQ182" s="104"/>
      <c r="DR182" s="104"/>
      <c r="DS182" s="104"/>
      <c r="DT182" s="104"/>
      <c r="DU182" s="104"/>
      <c r="DV182" s="104"/>
      <c r="DW182" s="104"/>
      <c r="DX182" s="104"/>
      <c r="DY182" s="104"/>
      <c r="DZ182" s="104"/>
      <c r="EA182" s="104"/>
    </row>
    <row r="183" spans="108:131" ht="12.75" customHeight="1" x14ac:dyDescent="0.15">
      <c r="DD183" s="117"/>
      <c r="DE183" s="104"/>
      <c r="DF183" s="104"/>
      <c r="DG183" s="104"/>
      <c r="DH183" s="104"/>
      <c r="DI183" s="104"/>
      <c r="DJ183" s="104"/>
      <c r="DK183" s="104"/>
      <c r="DL183" s="104"/>
      <c r="DM183" s="104"/>
      <c r="DN183" s="104"/>
      <c r="DO183" s="104"/>
      <c r="DP183" s="104"/>
      <c r="DQ183" s="104"/>
      <c r="DR183" s="104"/>
      <c r="DS183" s="104"/>
      <c r="DT183" s="104"/>
      <c r="DU183" s="104"/>
      <c r="DV183" s="104"/>
      <c r="DW183" s="104"/>
      <c r="DX183" s="104"/>
      <c r="DY183" s="104"/>
      <c r="DZ183" s="104"/>
      <c r="EA183" s="104"/>
    </row>
    <row r="184" spans="108:131" ht="12.75" customHeight="1" x14ac:dyDescent="0.15">
      <c r="DD184" s="117"/>
      <c r="DE184" s="104"/>
      <c r="DF184" s="104"/>
      <c r="DG184" s="104"/>
      <c r="DH184" s="104"/>
      <c r="DI184" s="104"/>
      <c r="DJ184" s="104"/>
      <c r="DK184" s="104"/>
      <c r="DL184" s="104"/>
      <c r="DM184" s="104"/>
      <c r="DN184" s="104"/>
      <c r="DO184" s="104"/>
      <c r="DP184" s="104"/>
      <c r="DQ184" s="104"/>
      <c r="DR184" s="104"/>
      <c r="DS184" s="104"/>
      <c r="DT184" s="104"/>
      <c r="DU184" s="104"/>
      <c r="DV184" s="104"/>
      <c r="DW184" s="104"/>
      <c r="DX184" s="104"/>
      <c r="DY184" s="104"/>
      <c r="DZ184" s="104"/>
      <c r="EA184" s="104"/>
    </row>
    <row r="185" spans="108:131" ht="12.75" customHeight="1" x14ac:dyDescent="0.15">
      <c r="DD185" s="117"/>
      <c r="DE185" s="104"/>
      <c r="DF185" s="104"/>
      <c r="DG185" s="104"/>
      <c r="DH185" s="104"/>
      <c r="DI185" s="104"/>
      <c r="DJ185" s="104"/>
      <c r="DK185" s="104"/>
      <c r="DL185" s="104"/>
      <c r="DM185" s="104"/>
      <c r="DN185" s="104"/>
      <c r="DO185" s="104"/>
      <c r="DP185" s="104"/>
      <c r="DQ185" s="104"/>
      <c r="DR185" s="104"/>
      <c r="DS185" s="104"/>
      <c r="DT185" s="104"/>
      <c r="DU185" s="104"/>
      <c r="DV185" s="104"/>
      <c r="DW185" s="104"/>
      <c r="DX185" s="104"/>
      <c r="DY185" s="104"/>
      <c r="DZ185" s="104"/>
      <c r="EA185" s="104"/>
    </row>
    <row r="186" spans="108:131" ht="12.75" customHeight="1" x14ac:dyDescent="0.15">
      <c r="DD186" s="117"/>
      <c r="DE186" s="104"/>
      <c r="DF186" s="104"/>
      <c r="DG186" s="104"/>
      <c r="DH186" s="104"/>
      <c r="DI186" s="104"/>
      <c r="DJ186" s="104"/>
      <c r="DK186" s="104"/>
      <c r="DL186" s="104"/>
      <c r="DM186" s="104"/>
      <c r="DN186" s="104"/>
      <c r="DO186" s="104"/>
      <c r="DP186" s="104"/>
      <c r="DQ186" s="104"/>
      <c r="DR186" s="104"/>
      <c r="DS186" s="104"/>
      <c r="DT186" s="104"/>
      <c r="DU186" s="104"/>
      <c r="DV186" s="104"/>
      <c r="DW186" s="104"/>
      <c r="DX186" s="104"/>
      <c r="DY186" s="104"/>
      <c r="DZ186" s="104"/>
      <c r="EA186" s="104"/>
    </row>
    <row r="187" spans="108:131" ht="12.75" customHeight="1" x14ac:dyDescent="0.15">
      <c r="DD187" s="117"/>
      <c r="DE187" s="104"/>
      <c r="DF187" s="104"/>
      <c r="DG187" s="104"/>
      <c r="DH187" s="104"/>
      <c r="DI187" s="104"/>
      <c r="DJ187" s="104"/>
      <c r="DK187" s="104"/>
      <c r="DL187" s="104"/>
      <c r="DM187" s="104"/>
      <c r="DN187" s="104"/>
      <c r="DO187" s="104"/>
      <c r="DP187" s="104"/>
      <c r="DQ187" s="104"/>
      <c r="DR187" s="104"/>
      <c r="DS187" s="104"/>
      <c r="DT187" s="104"/>
      <c r="DU187" s="104"/>
      <c r="DV187" s="104"/>
      <c r="DW187" s="104"/>
      <c r="DX187" s="104"/>
      <c r="DY187" s="104"/>
      <c r="DZ187" s="104"/>
      <c r="EA187" s="104"/>
    </row>
    <row r="188" spans="108:131" ht="12.75" customHeight="1" x14ac:dyDescent="0.15">
      <c r="DD188" s="117"/>
      <c r="DE188" s="104"/>
      <c r="DF188" s="104"/>
      <c r="DG188" s="104"/>
      <c r="DH188" s="104"/>
      <c r="DI188" s="104"/>
      <c r="DJ188" s="104"/>
      <c r="DK188" s="104"/>
      <c r="DL188" s="104"/>
      <c r="DM188" s="104"/>
      <c r="DN188" s="104"/>
      <c r="DO188" s="104"/>
      <c r="DP188" s="104"/>
      <c r="DQ188" s="104"/>
      <c r="DR188" s="104"/>
      <c r="DS188" s="104"/>
      <c r="DT188" s="104"/>
      <c r="DU188" s="104"/>
      <c r="DV188" s="104"/>
      <c r="DW188" s="104"/>
      <c r="DX188" s="104"/>
      <c r="DY188" s="104"/>
      <c r="DZ188" s="104"/>
      <c r="EA188" s="104"/>
    </row>
    <row r="189" spans="108:131" ht="12.75" customHeight="1" x14ac:dyDescent="0.15">
      <c r="DD189" s="117"/>
      <c r="DE189" s="104"/>
      <c r="DF189" s="104"/>
      <c r="DG189" s="104"/>
      <c r="DH189" s="104"/>
      <c r="DI189" s="104"/>
      <c r="DJ189" s="104"/>
      <c r="DK189" s="104"/>
      <c r="DL189" s="104"/>
      <c r="DM189" s="104"/>
      <c r="DN189" s="104"/>
      <c r="DO189" s="104"/>
      <c r="DP189" s="104"/>
      <c r="DQ189" s="104"/>
      <c r="DR189" s="104"/>
      <c r="DS189" s="104"/>
      <c r="DT189" s="104"/>
      <c r="DU189" s="104"/>
      <c r="DV189" s="104"/>
      <c r="DW189" s="104"/>
      <c r="DX189" s="104"/>
      <c r="DY189" s="104"/>
      <c r="DZ189" s="104"/>
      <c r="EA189" s="104"/>
    </row>
    <row r="190" spans="108:131" ht="12.75" customHeight="1" x14ac:dyDescent="0.15">
      <c r="DD190" s="117"/>
      <c r="DE190" s="104"/>
      <c r="DF190" s="104"/>
      <c r="DG190" s="104"/>
      <c r="DH190" s="104"/>
      <c r="DI190" s="104"/>
      <c r="DJ190" s="104"/>
      <c r="DK190" s="104"/>
      <c r="DL190" s="104"/>
      <c r="DM190" s="104"/>
      <c r="DN190" s="104"/>
      <c r="DO190" s="104"/>
      <c r="DP190" s="104"/>
      <c r="DQ190" s="104"/>
      <c r="DR190" s="104"/>
      <c r="DS190" s="104"/>
      <c r="DT190" s="104"/>
      <c r="DU190" s="104"/>
      <c r="DV190" s="104"/>
      <c r="DW190" s="104"/>
      <c r="DX190" s="104"/>
      <c r="DY190" s="104"/>
      <c r="DZ190" s="104"/>
      <c r="EA190" s="104"/>
    </row>
    <row r="191" spans="108:131" ht="12.75" customHeight="1" x14ac:dyDescent="0.15">
      <c r="DD191" s="117"/>
      <c r="DE191" s="104"/>
      <c r="DF191" s="104"/>
      <c r="DG191" s="104"/>
      <c r="DH191" s="104"/>
      <c r="DI191" s="104"/>
      <c r="DJ191" s="104"/>
      <c r="DK191" s="104"/>
      <c r="DL191" s="104"/>
      <c r="DM191" s="104"/>
      <c r="DN191" s="104"/>
      <c r="DO191" s="104"/>
      <c r="DP191" s="104"/>
      <c r="DQ191" s="104"/>
      <c r="DR191" s="104"/>
      <c r="DS191" s="104"/>
      <c r="DT191" s="104"/>
      <c r="DU191" s="104"/>
      <c r="DV191" s="104"/>
      <c r="DW191" s="104"/>
      <c r="DX191" s="104"/>
      <c r="DY191" s="104"/>
      <c r="DZ191" s="104"/>
      <c r="EA191" s="104"/>
    </row>
    <row r="192" spans="108:131" ht="12.75" customHeight="1" x14ac:dyDescent="0.15">
      <c r="DD192" s="117"/>
      <c r="DE192" s="104"/>
      <c r="DF192" s="104"/>
      <c r="DG192" s="104"/>
      <c r="DH192" s="104"/>
      <c r="DI192" s="104"/>
      <c r="DJ192" s="104"/>
      <c r="DK192" s="104"/>
      <c r="DL192" s="104"/>
      <c r="DM192" s="104"/>
      <c r="DN192" s="104"/>
      <c r="DO192" s="104"/>
      <c r="DP192" s="104"/>
      <c r="DQ192" s="104"/>
      <c r="DR192" s="104"/>
      <c r="DS192" s="104"/>
      <c r="DT192" s="104"/>
      <c r="DU192" s="104"/>
      <c r="DV192" s="104"/>
      <c r="DW192" s="104"/>
      <c r="DX192" s="104"/>
      <c r="DY192" s="104"/>
      <c r="DZ192" s="104"/>
      <c r="EA192" s="104"/>
    </row>
    <row r="193" spans="108:131" ht="12.75" customHeight="1" x14ac:dyDescent="0.15">
      <c r="DD193" s="117"/>
      <c r="DE193" s="104"/>
      <c r="DF193" s="104"/>
      <c r="DG193" s="104"/>
      <c r="DH193" s="104"/>
      <c r="DI193" s="104"/>
      <c r="DJ193" s="104"/>
      <c r="DK193" s="104"/>
      <c r="DL193" s="104"/>
      <c r="DM193" s="104"/>
      <c r="DN193" s="104"/>
      <c r="DO193" s="104"/>
      <c r="DP193" s="104"/>
      <c r="DQ193" s="104"/>
      <c r="DR193" s="104"/>
      <c r="DS193" s="104"/>
      <c r="DT193" s="104"/>
      <c r="DU193" s="104"/>
      <c r="DV193" s="104"/>
      <c r="DW193" s="104"/>
      <c r="DX193" s="104"/>
      <c r="DY193" s="104"/>
      <c r="DZ193" s="104"/>
      <c r="EA193" s="104"/>
    </row>
    <row r="194" spans="108:131" ht="12.75" customHeight="1" x14ac:dyDescent="0.15">
      <c r="DD194" s="117"/>
      <c r="DE194" s="104"/>
      <c r="DF194" s="104"/>
      <c r="DG194" s="104"/>
      <c r="DH194" s="104"/>
      <c r="DI194" s="104"/>
      <c r="DJ194" s="104"/>
      <c r="DK194" s="104"/>
      <c r="DL194" s="104"/>
      <c r="DM194" s="104"/>
      <c r="DN194" s="104"/>
      <c r="DO194" s="104"/>
      <c r="DP194" s="104"/>
      <c r="DQ194" s="104"/>
      <c r="DR194" s="104"/>
      <c r="DS194" s="104"/>
      <c r="DT194" s="104"/>
      <c r="DU194" s="104"/>
      <c r="DV194" s="104"/>
      <c r="DW194" s="104"/>
      <c r="DX194" s="104"/>
      <c r="DY194" s="104"/>
      <c r="DZ194" s="104"/>
      <c r="EA194" s="104"/>
    </row>
    <row r="195" spans="108:131" ht="12.75" customHeight="1" x14ac:dyDescent="0.15">
      <c r="DD195" s="117"/>
      <c r="DE195" s="104"/>
      <c r="DF195" s="104"/>
      <c r="DG195" s="104"/>
      <c r="DH195" s="104"/>
      <c r="DI195" s="104"/>
      <c r="DJ195" s="104"/>
      <c r="DK195" s="104"/>
      <c r="DL195" s="104"/>
      <c r="DM195" s="104"/>
      <c r="DN195" s="104"/>
      <c r="DO195" s="104"/>
      <c r="DP195" s="104"/>
      <c r="DQ195" s="104"/>
      <c r="DR195" s="104"/>
      <c r="DS195" s="104"/>
      <c r="DT195" s="104"/>
      <c r="DU195" s="104"/>
      <c r="DV195" s="104"/>
      <c r="DW195" s="104"/>
      <c r="DX195" s="104"/>
      <c r="DY195" s="104"/>
      <c r="DZ195" s="104"/>
      <c r="EA195" s="104"/>
    </row>
    <row r="196" spans="108:131" ht="12.75" customHeight="1" x14ac:dyDescent="0.15">
      <c r="DD196" s="117"/>
      <c r="DE196" s="104"/>
      <c r="DF196" s="104"/>
      <c r="DG196" s="104"/>
      <c r="DH196" s="104"/>
      <c r="DI196" s="104"/>
      <c r="DJ196" s="104"/>
      <c r="DK196" s="104"/>
      <c r="DL196" s="104"/>
      <c r="DM196" s="104"/>
      <c r="DN196" s="104"/>
      <c r="DO196" s="104"/>
      <c r="DP196" s="104"/>
      <c r="DQ196" s="104"/>
      <c r="DR196" s="104"/>
      <c r="DS196" s="104"/>
      <c r="DT196" s="104"/>
      <c r="DU196" s="104"/>
      <c r="DV196" s="104"/>
      <c r="DW196" s="104"/>
      <c r="DX196" s="104"/>
      <c r="DY196" s="104"/>
      <c r="DZ196" s="104"/>
      <c r="EA196" s="104"/>
    </row>
    <row r="197" spans="108:131" ht="12.75" customHeight="1" x14ac:dyDescent="0.15">
      <c r="DD197" s="117"/>
      <c r="DE197" s="104"/>
      <c r="DF197" s="104"/>
      <c r="DG197" s="104"/>
      <c r="DH197" s="104"/>
      <c r="DI197" s="104"/>
      <c r="DJ197" s="104"/>
      <c r="DK197" s="104"/>
      <c r="DL197" s="104"/>
      <c r="DM197" s="104"/>
      <c r="DN197" s="104"/>
      <c r="DO197" s="104"/>
      <c r="DP197" s="104"/>
      <c r="DQ197" s="104"/>
      <c r="DR197" s="104"/>
      <c r="DS197" s="104"/>
      <c r="DT197" s="104"/>
      <c r="DU197" s="104"/>
      <c r="DV197" s="104"/>
      <c r="DW197" s="104"/>
      <c r="DX197" s="104"/>
      <c r="DY197" s="104"/>
      <c r="DZ197" s="104"/>
      <c r="EA197" s="104"/>
    </row>
    <row r="198" spans="108:131" ht="12.75" customHeight="1" x14ac:dyDescent="0.15">
      <c r="DD198" s="117"/>
      <c r="DE198" s="104"/>
      <c r="DF198" s="104"/>
      <c r="DG198" s="104"/>
      <c r="DH198" s="104"/>
      <c r="DI198" s="104"/>
      <c r="DJ198" s="104"/>
      <c r="DK198" s="104"/>
      <c r="DL198" s="104"/>
      <c r="DM198" s="104"/>
      <c r="DN198" s="104"/>
      <c r="DO198" s="104"/>
      <c r="DP198" s="104"/>
      <c r="DQ198" s="104"/>
      <c r="DR198" s="104"/>
      <c r="DS198" s="104"/>
      <c r="DT198" s="104"/>
      <c r="DU198" s="104"/>
      <c r="DV198" s="104"/>
      <c r="DW198" s="104"/>
      <c r="DX198" s="104"/>
      <c r="DY198" s="104"/>
      <c r="DZ198" s="104"/>
      <c r="EA198" s="104"/>
    </row>
    <row r="199" spans="108:131" ht="12.75" customHeight="1" x14ac:dyDescent="0.15">
      <c r="DD199" s="117"/>
      <c r="DE199" s="104"/>
      <c r="DF199" s="104"/>
      <c r="DG199" s="104"/>
      <c r="DH199" s="104"/>
      <c r="DI199" s="104"/>
      <c r="DJ199" s="104"/>
      <c r="DK199" s="104"/>
      <c r="DL199" s="104"/>
      <c r="DM199" s="104"/>
      <c r="DN199" s="104"/>
      <c r="DO199" s="104"/>
      <c r="DP199" s="104"/>
      <c r="DQ199" s="104"/>
      <c r="DR199" s="104"/>
      <c r="DS199" s="104"/>
      <c r="DT199" s="104"/>
      <c r="DU199" s="104"/>
      <c r="DV199" s="104"/>
      <c r="DW199" s="104"/>
      <c r="DX199" s="104"/>
      <c r="DY199" s="104"/>
      <c r="DZ199" s="104"/>
      <c r="EA199" s="104"/>
    </row>
    <row r="200" spans="108:131" ht="12.75" customHeight="1" x14ac:dyDescent="0.15">
      <c r="DD200" s="117"/>
      <c r="DE200" s="104"/>
      <c r="DF200" s="104"/>
      <c r="DG200" s="104"/>
      <c r="DH200" s="104"/>
      <c r="DI200" s="104"/>
      <c r="DJ200" s="104"/>
      <c r="DK200" s="104"/>
      <c r="DL200" s="104"/>
      <c r="DM200" s="104"/>
      <c r="DN200" s="104"/>
      <c r="DO200" s="104"/>
      <c r="DP200" s="104"/>
      <c r="DQ200" s="104"/>
      <c r="DR200" s="104"/>
      <c r="DS200" s="104"/>
      <c r="DT200" s="104"/>
      <c r="DU200" s="104"/>
      <c r="DV200" s="104"/>
      <c r="DW200" s="104"/>
      <c r="DX200" s="104"/>
      <c r="DY200" s="104"/>
      <c r="DZ200" s="104"/>
      <c r="EA200" s="104"/>
    </row>
    <row r="201" spans="108:131" ht="12.75" customHeight="1" x14ac:dyDescent="0.15">
      <c r="DD201" s="117"/>
      <c r="DE201" s="104"/>
      <c r="DF201" s="104"/>
      <c r="DG201" s="104"/>
      <c r="DH201" s="104"/>
      <c r="DI201" s="104"/>
      <c r="DJ201" s="104"/>
      <c r="DK201" s="104"/>
      <c r="DL201" s="104"/>
      <c r="DM201" s="104"/>
      <c r="DN201" s="104"/>
      <c r="DO201" s="104"/>
      <c r="DP201" s="104"/>
      <c r="DQ201" s="104"/>
      <c r="DR201" s="104"/>
      <c r="DS201" s="104"/>
      <c r="DT201" s="104"/>
      <c r="DU201" s="104"/>
      <c r="DV201" s="104"/>
      <c r="DW201" s="104"/>
      <c r="DX201" s="104"/>
      <c r="DY201" s="104"/>
      <c r="DZ201" s="104"/>
      <c r="EA201" s="104"/>
    </row>
    <row r="202" spans="108:131" ht="12.75" customHeight="1" x14ac:dyDescent="0.15">
      <c r="DD202" s="117"/>
      <c r="DE202" s="104"/>
      <c r="DF202" s="104"/>
      <c r="DG202" s="104"/>
      <c r="DH202" s="104"/>
      <c r="DI202" s="104"/>
      <c r="DJ202" s="104"/>
      <c r="DK202" s="104"/>
      <c r="DL202" s="104"/>
      <c r="DM202" s="104"/>
      <c r="DN202" s="104"/>
      <c r="DO202" s="104"/>
      <c r="DP202" s="104"/>
      <c r="DQ202" s="104"/>
      <c r="DR202" s="104"/>
      <c r="DS202" s="104"/>
      <c r="DT202" s="104"/>
      <c r="DU202" s="104"/>
      <c r="DV202" s="104"/>
      <c r="DW202" s="104"/>
      <c r="DX202" s="104"/>
      <c r="DY202" s="104"/>
      <c r="DZ202" s="104"/>
      <c r="EA202" s="104"/>
    </row>
    <row r="203" spans="108:131" ht="12.75" customHeight="1" x14ac:dyDescent="0.15">
      <c r="DD203" s="117"/>
      <c r="DE203" s="104"/>
      <c r="DF203" s="104"/>
      <c r="DG203" s="104"/>
      <c r="DH203" s="104"/>
      <c r="DI203" s="104"/>
      <c r="DJ203" s="104"/>
      <c r="DK203" s="104"/>
      <c r="DL203" s="104"/>
      <c r="DM203" s="104"/>
      <c r="DN203" s="104"/>
      <c r="DO203" s="104"/>
      <c r="DP203" s="104"/>
      <c r="DQ203" s="104"/>
      <c r="DR203" s="104"/>
      <c r="DS203" s="104"/>
      <c r="DT203" s="104"/>
      <c r="DU203" s="104"/>
      <c r="DV203" s="104"/>
      <c r="DW203" s="104"/>
      <c r="DX203" s="104"/>
      <c r="DY203" s="104"/>
      <c r="DZ203" s="104"/>
      <c r="EA203" s="104"/>
    </row>
    <row r="204" spans="108:131" ht="12.75" customHeight="1" x14ac:dyDescent="0.15">
      <c r="DD204" s="117"/>
      <c r="DE204" s="104"/>
      <c r="DF204" s="104"/>
      <c r="DG204" s="104"/>
      <c r="DH204" s="104"/>
      <c r="DI204" s="104"/>
      <c r="DJ204" s="104"/>
      <c r="DK204" s="104"/>
      <c r="DL204" s="104"/>
      <c r="DM204" s="104"/>
      <c r="DN204" s="104"/>
      <c r="DO204" s="104"/>
      <c r="DP204" s="104"/>
      <c r="DQ204" s="104"/>
      <c r="DR204" s="104"/>
      <c r="DS204" s="104"/>
      <c r="DT204" s="104"/>
      <c r="DU204" s="104"/>
      <c r="DV204" s="104"/>
      <c r="DW204" s="104"/>
      <c r="DX204" s="104"/>
      <c r="DY204" s="104"/>
      <c r="DZ204" s="104"/>
      <c r="EA204" s="104"/>
    </row>
    <row r="205" spans="108:131" ht="12.75" customHeight="1" x14ac:dyDescent="0.15">
      <c r="DD205" s="117"/>
      <c r="DE205" s="104"/>
      <c r="DF205" s="104"/>
      <c r="DG205" s="104"/>
      <c r="DH205" s="104"/>
      <c r="DI205" s="104"/>
      <c r="DJ205" s="104"/>
      <c r="DK205" s="104"/>
      <c r="DL205" s="104"/>
      <c r="DM205" s="104"/>
      <c r="DN205" s="104"/>
      <c r="DO205" s="104"/>
      <c r="DP205" s="104"/>
      <c r="DQ205" s="104"/>
      <c r="DR205" s="104"/>
      <c r="DS205" s="104"/>
      <c r="DT205" s="104"/>
      <c r="DU205" s="104"/>
      <c r="DV205" s="104"/>
      <c r="DW205" s="104"/>
      <c r="DX205" s="104"/>
      <c r="DY205" s="104"/>
      <c r="DZ205" s="104"/>
      <c r="EA205" s="104"/>
    </row>
    <row r="206" spans="108:131" ht="12.75" customHeight="1" x14ac:dyDescent="0.15">
      <c r="DD206" s="117"/>
      <c r="DE206" s="104"/>
      <c r="DF206" s="104"/>
      <c r="DG206" s="104"/>
      <c r="DH206" s="104"/>
      <c r="DI206" s="104"/>
      <c r="DJ206" s="104"/>
      <c r="DK206" s="104"/>
      <c r="DL206" s="104"/>
      <c r="DM206" s="104"/>
      <c r="DN206" s="104"/>
      <c r="DO206" s="104"/>
      <c r="DP206" s="104"/>
      <c r="DQ206" s="104"/>
      <c r="DR206" s="104"/>
      <c r="DS206" s="104"/>
      <c r="DT206" s="104"/>
      <c r="DU206" s="104"/>
      <c r="DV206" s="104"/>
      <c r="DW206" s="104"/>
      <c r="DX206" s="104"/>
      <c r="DY206" s="104"/>
      <c r="DZ206" s="104"/>
      <c r="EA206" s="104"/>
    </row>
    <row r="207" spans="108:131" ht="12.75" customHeight="1" x14ac:dyDescent="0.15">
      <c r="DD207" s="117"/>
      <c r="DE207" s="104"/>
      <c r="DF207" s="104"/>
      <c r="DG207" s="104"/>
      <c r="DH207" s="104"/>
      <c r="DI207" s="104"/>
      <c r="DJ207" s="104"/>
      <c r="DK207" s="104"/>
      <c r="DL207" s="104"/>
      <c r="DM207" s="104"/>
      <c r="DN207" s="104"/>
      <c r="DO207" s="104"/>
      <c r="DP207" s="104"/>
      <c r="DQ207" s="104"/>
      <c r="DR207" s="104"/>
      <c r="DS207" s="104"/>
      <c r="DT207" s="104"/>
      <c r="DU207" s="104"/>
      <c r="DV207" s="104"/>
      <c r="DW207" s="104"/>
      <c r="DX207" s="104"/>
      <c r="DY207" s="104"/>
      <c r="DZ207" s="104"/>
      <c r="EA207" s="104"/>
    </row>
    <row r="208" spans="108:131" ht="12.75" customHeight="1" x14ac:dyDescent="0.15">
      <c r="DD208" s="117"/>
      <c r="DE208" s="104"/>
      <c r="DF208" s="104"/>
      <c r="DG208" s="104"/>
      <c r="DH208" s="104"/>
      <c r="DI208" s="104"/>
      <c r="DJ208" s="104"/>
      <c r="DK208" s="104"/>
      <c r="DL208" s="104"/>
      <c r="DM208" s="104"/>
      <c r="DN208" s="104"/>
      <c r="DO208" s="104"/>
      <c r="DP208" s="104"/>
      <c r="DQ208" s="104"/>
      <c r="DR208" s="104"/>
      <c r="DS208" s="104"/>
      <c r="DT208" s="104"/>
      <c r="DU208" s="104"/>
      <c r="DV208" s="104"/>
      <c r="DW208" s="104"/>
      <c r="DX208" s="104"/>
      <c r="DY208" s="104"/>
      <c r="DZ208" s="104"/>
      <c r="EA208" s="104"/>
    </row>
    <row r="209" spans="108:131" ht="12.75" customHeight="1" x14ac:dyDescent="0.15">
      <c r="DD209" s="117"/>
      <c r="DE209" s="104"/>
      <c r="DF209" s="104"/>
      <c r="DG209" s="104"/>
      <c r="DH209" s="104"/>
      <c r="DI209" s="104"/>
      <c r="DJ209" s="104"/>
      <c r="DK209" s="104"/>
      <c r="DL209" s="104"/>
      <c r="DM209" s="104"/>
      <c r="DN209" s="104"/>
      <c r="DO209" s="104"/>
      <c r="DP209" s="104"/>
      <c r="DQ209" s="104"/>
      <c r="DR209" s="104"/>
      <c r="DS209" s="104"/>
      <c r="DT209" s="104"/>
      <c r="DU209" s="104"/>
      <c r="DV209" s="104"/>
      <c r="DW209" s="104"/>
      <c r="DX209" s="104"/>
      <c r="DY209" s="104"/>
      <c r="DZ209" s="104"/>
      <c r="EA209" s="104"/>
    </row>
    <row r="210" spans="108:131" ht="12.75" customHeight="1" x14ac:dyDescent="0.15">
      <c r="DD210" s="117"/>
      <c r="DE210" s="104"/>
      <c r="DF210" s="104"/>
      <c r="DG210" s="104"/>
      <c r="DH210" s="104"/>
      <c r="DI210" s="104"/>
      <c r="DJ210" s="104"/>
      <c r="DK210" s="104"/>
      <c r="DL210" s="104"/>
      <c r="DM210" s="104"/>
      <c r="DN210" s="104"/>
      <c r="DO210" s="104"/>
      <c r="DP210" s="104"/>
      <c r="DQ210" s="104"/>
      <c r="DR210" s="104"/>
      <c r="DS210" s="104"/>
      <c r="DT210" s="104"/>
      <c r="DU210" s="104"/>
      <c r="DV210" s="104"/>
      <c r="DW210" s="104"/>
      <c r="DX210" s="104"/>
      <c r="DY210" s="104"/>
      <c r="DZ210" s="104"/>
      <c r="EA210" s="104"/>
    </row>
    <row r="211" spans="108:131" ht="12.75" customHeight="1" x14ac:dyDescent="0.15">
      <c r="DD211" s="117"/>
      <c r="DE211" s="104"/>
      <c r="DF211" s="104"/>
      <c r="DG211" s="104"/>
      <c r="DH211" s="104"/>
      <c r="DI211" s="104"/>
      <c r="DJ211" s="104"/>
      <c r="DK211" s="104"/>
      <c r="DL211" s="104"/>
      <c r="DM211" s="104"/>
      <c r="DN211" s="104"/>
      <c r="DO211" s="104"/>
      <c r="DP211" s="104"/>
      <c r="DQ211" s="104"/>
      <c r="DR211" s="104"/>
      <c r="DS211" s="104"/>
      <c r="DT211" s="104"/>
      <c r="DU211" s="104"/>
      <c r="DV211" s="104"/>
      <c r="DW211" s="104"/>
      <c r="DX211" s="104"/>
      <c r="DY211" s="104"/>
      <c r="DZ211" s="104"/>
      <c r="EA211" s="104"/>
    </row>
    <row r="212" spans="108:131" ht="12.75" customHeight="1" x14ac:dyDescent="0.15">
      <c r="DD212" s="117"/>
      <c r="DE212" s="104"/>
      <c r="DF212" s="104"/>
      <c r="DG212" s="104"/>
      <c r="DH212" s="104"/>
      <c r="DI212" s="104"/>
      <c r="DJ212" s="104"/>
      <c r="DK212" s="104"/>
      <c r="DL212" s="104"/>
      <c r="DM212" s="104"/>
      <c r="DN212" s="104"/>
      <c r="DO212" s="104"/>
      <c r="DP212" s="104"/>
      <c r="DQ212" s="104"/>
      <c r="DR212" s="104"/>
      <c r="DS212" s="104"/>
      <c r="DT212" s="104"/>
      <c r="DU212" s="104"/>
      <c r="DV212" s="104"/>
      <c r="DW212" s="104"/>
      <c r="DX212" s="104"/>
      <c r="DY212" s="104"/>
      <c r="DZ212" s="104"/>
      <c r="EA212" s="104"/>
    </row>
    <row r="213" spans="108:131" ht="12.75" customHeight="1" x14ac:dyDescent="0.15">
      <c r="DD213" s="117"/>
      <c r="DE213" s="104"/>
      <c r="DF213" s="104"/>
      <c r="DG213" s="104"/>
      <c r="DH213" s="104"/>
      <c r="DI213" s="104"/>
      <c r="DJ213" s="104"/>
      <c r="DK213" s="104"/>
      <c r="DL213" s="104"/>
      <c r="DM213" s="104"/>
      <c r="DN213" s="104"/>
      <c r="DO213" s="104"/>
      <c r="DP213" s="104"/>
      <c r="DQ213" s="104"/>
      <c r="DR213" s="104"/>
      <c r="DS213" s="104"/>
      <c r="DT213" s="104"/>
      <c r="DU213" s="104"/>
      <c r="DV213" s="104"/>
      <c r="DW213" s="104"/>
      <c r="DX213" s="104"/>
      <c r="DY213" s="104"/>
      <c r="DZ213" s="104"/>
      <c r="EA213" s="104"/>
    </row>
    <row r="214" spans="108:131" ht="12.75" customHeight="1" x14ac:dyDescent="0.15">
      <c r="DD214" s="117"/>
      <c r="DE214" s="104"/>
      <c r="DF214" s="104"/>
      <c r="DG214" s="104"/>
      <c r="DH214" s="104"/>
      <c r="DI214" s="104"/>
      <c r="DJ214" s="104"/>
      <c r="DK214" s="104"/>
      <c r="DL214" s="104"/>
      <c r="DM214" s="104"/>
      <c r="DN214" s="104"/>
      <c r="DO214" s="104"/>
      <c r="DP214" s="104"/>
      <c r="DQ214" s="104"/>
      <c r="DR214" s="104"/>
      <c r="DS214" s="104"/>
      <c r="DT214" s="104"/>
      <c r="DU214" s="104"/>
      <c r="DV214" s="104"/>
      <c r="DW214" s="104"/>
      <c r="DX214" s="104"/>
      <c r="DY214" s="104"/>
      <c r="DZ214" s="104"/>
      <c r="EA214" s="104"/>
    </row>
    <row r="215" spans="108:131" ht="12.75" customHeight="1" x14ac:dyDescent="0.15">
      <c r="DD215" s="117"/>
      <c r="DE215" s="104"/>
      <c r="DF215" s="104"/>
      <c r="DG215" s="104"/>
      <c r="DH215" s="104"/>
      <c r="DI215" s="104"/>
      <c r="DJ215" s="104"/>
      <c r="DK215" s="104"/>
      <c r="DL215" s="104"/>
      <c r="DM215" s="104"/>
      <c r="DN215" s="104"/>
      <c r="DO215" s="104"/>
      <c r="DP215" s="104"/>
      <c r="DQ215" s="104"/>
      <c r="DR215" s="104"/>
      <c r="DS215" s="104"/>
      <c r="DT215" s="104"/>
      <c r="DU215" s="104"/>
      <c r="DV215" s="104"/>
      <c r="DW215" s="104"/>
      <c r="DX215" s="104"/>
      <c r="DY215" s="104"/>
      <c r="DZ215" s="104"/>
      <c r="EA215" s="104"/>
    </row>
    <row r="216" spans="108:131" ht="12.75" customHeight="1" x14ac:dyDescent="0.15">
      <c r="DD216" s="117"/>
      <c r="DE216" s="104"/>
      <c r="DF216" s="104"/>
      <c r="DG216" s="104"/>
      <c r="DH216" s="104"/>
      <c r="DI216" s="104"/>
      <c r="DJ216" s="104"/>
      <c r="DK216" s="104"/>
      <c r="DL216" s="104"/>
      <c r="DM216" s="104"/>
      <c r="DN216" s="104"/>
      <c r="DO216" s="104"/>
      <c r="DP216" s="104"/>
      <c r="DQ216" s="104"/>
      <c r="DR216" s="104"/>
      <c r="DS216" s="104"/>
      <c r="DT216" s="104"/>
      <c r="DU216" s="104"/>
      <c r="DV216" s="104"/>
      <c r="DW216" s="104"/>
      <c r="DX216" s="104"/>
      <c r="DY216" s="104"/>
      <c r="DZ216" s="104"/>
      <c r="EA216" s="104"/>
    </row>
    <row r="217" spans="108:131" ht="12.75" customHeight="1" x14ac:dyDescent="0.15">
      <c r="DD217" s="117"/>
      <c r="DE217" s="104"/>
      <c r="DF217" s="104"/>
      <c r="DG217" s="104"/>
      <c r="DH217" s="104"/>
      <c r="DI217" s="104"/>
      <c r="DJ217" s="104"/>
      <c r="DK217" s="104"/>
      <c r="DL217" s="104"/>
      <c r="DM217" s="104"/>
      <c r="DN217" s="104"/>
      <c r="DO217" s="104"/>
      <c r="DP217" s="104"/>
      <c r="DQ217" s="104"/>
      <c r="DR217" s="104"/>
      <c r="DS217" s="104"/>
      <c r="DT217" s="104"/>
      <c r="DU217" s="104"/>
      <c r="DV217" s="104"/>
      <c r="DW217" s="104"/>
      <c r="DX217" s="104"/>
      <c r="DY217" s="104"/>
      <c r="DZ217" s="104"/>
      <c r="EA217" s="104"/>
    </row>
    <row r="218" spans="108:131" ht="12.75" customHeight="1" x14ac:dyDescent="0.15">
      <c r="DD218" s="117"/>
      <c r="DE218" s="104"/>
      <c r="DF218" s="104"/>
      <c r="DG218" s="104"/>
      <c r="DH218" s="104"/>
      <c r="DI218" s="104"/>
      <c r="DJ218" s="104"/>
      <c r="DK218" s="104"/>
      <c r="DL218" s="104"/>
      <c r="DM218" s="104"/>
      <c r="DN218" s="104"/>
      <c r="DO218" s="104"/>
      <c r="DP218" s="104"/>
      <c r="DQ218" s="104"/>
      <c r="DR218" s="104"/>
      <c r="DS218" s="104"/>
      <c r="DT218" s="104"/>
      <c r="DU218" s="104"/>
      <c r="DV218" s="104"/>
      <c r="DW218" s="104"/>
      <c r="DX218" s="104"/>
      <c r="DY218" s="104"/>
      <c r="DZ218" s="104"/>
      <c r="EA218" s="104"/>
    </row>
    <row r="219" spans="108:131" ht="12.75" customHeight="1" x14ac:dyDescent="0.15">
      <c r="DD219" s="117"/>
      <c r="DE219" s="104"/>
      <c r="DF219" s="104"/>
      <c r="DG219" s="104"/>
      <c r="DH219" s="104"/>
      <c r="DI219" s="104"/>
      <c r="DJ219" s="104"/>
      <c r="DK219" s="104"/>
      <c r="DL219" s="104"/>
      <c r="DM219" s="104"/>
      <c r="DN219" s="104"/>
      <c r="DO219" s="104"/>
      <c r="DP219" s="104"/>
      <c r="DQ219" s="104"/>
      <c r="DR219" s="104"/>
      <c r="DS219" s="104"/>
      <c r="DT219" s="104"/>
      <c r="DU219" s="104"/>
      <c r="DV219" s="104"/>
      <c r="DW219" s="104"/>
      <c r="DX219" s="104"/>
      <c r="DY219" s="104"/>
      <c r="DZ219" s="104"/>
      <c r="EA219" s="104"/>
    </row>
    <row r="220" spans="108:131" ht="12.75" customHeight="1" x14ac:dyDescent="0.15">
      <c r="DD220" s="117"/>
      <c r="DE220" s="104"/>
      <c r="DF220" s="104"/>
      <c r="DG220" s="104"/>
      <c r="DH220" s="104"/>
      <c r="DI220" s="104"/>
      <c r="DJ220" s="104"/>
      <c r="DK220" s="104"/>
      <c r="DL220" s="104"/>
      <c r="DM220" s="104"/>
      <c r="DN220" s="104"/>
      <c r="DO220" s="104"/>
      <c r="DP220" s="104"/>
      <c r="DQ220" s="104"/>
      <c r="DR220" s="104"/>
      <c r="DS220" s="104"/>
      <c r="DT220" s="104"/>
      <c r="DU220" s="104"/>
      <c r="DV220" s="104"/>
      <c r="DW220" s="104"/>
      <c r="DX220" s="104"/>
      <c r="DY220" s="104"/>
      <c r="DZ220" s="104"/>
      <c r="EA220" s="104"/>
    </row>
    <row r="221" spans="108:131" ht="12.75" customHeight="1" x14ac:dyDescent="0.15">
      <c r="DD221" s="117"/>
      <c r="DE221" s="104"/>
      <c r="DF221" s="104"/>
      <c r="DG221" s="104"/>
      <c r="DH221" s="104"/>
      <c r="DI221" s="104"/>
      <c r="DJ221" s="104"/>
      <c r="DK221" s="104"/>
      <c r="DL221" s="104"/>
      <c r="DM221" s="104"/>
      <c r="DN221" s="104"/>
      <c r="DO221" s="104"/>
      <c r="DP221" s="104"/>
      <c r="DQ221" s="104"/>
      <c r="DR221" s="104"/>
      <c r="DS221" s="104"/>
      <c r="DT221" s="104"/>
      <c r="DU221" s="104"/>
      <c r="DV221" s="104"/>
      <c r="DW221" s="104"/>
      <c r="DX221" s="104"/>
      <c r="DY221" s="104"/>
      <c r="DZ221" s="104"/>
      <c r="EA221" s="104"/>
    </row>
    <row r="222" spans="108:131" ht="12.75" customHeight="1" x14ac:dyDescent="0.15">
      <c r="DD222" s="117"/>
      <c r="DE222" s="104"/>
      <c r="DF222" s="104"/>
      <c r="DG222" s="104"/>
      <c r="DH222" s="104"/>
      <c r="DI222" s="104"/>
      <c r="DJ222" s="104"/>
      <c r="DK222" s="104"/>
      <c r="DL222" s="104"/>
      <c r="DM222" s="104"/>
      <c r="DN222" s="104"/>
      <c r="DO222" s="104"/>
      <c r="DP222" s="104"/>
      <c r="DQ222" s="104"/>
      <c r="DR222" s="104"/>
      <c r="DS222" s="104"/>
      <c r="DT222" s="104"/>
      <c r="DU222" s="104"/>
      <c r="DV222" s="104"/>
      <c r="DW222" s="104"/>
      <c r="DX222" s="104"/>
      <c r="DY222" s="104"/>
      <c r="DZ222" s="104"/>
      <c r="EA222" s="104"/>
    </row>
    <row r="223" spans="108:131" ht="12.75" customHeight="1" x14ac:dyDescent="0.15">
      <c r="DD223" s="117"/>
      <c r="DE223" s="104"/>
      <c r="DF223" s="104"/>
      <c r="DG223" s="104"/>
      <c r="DH223" s="104"/>
      <c r="DI223" s="104"/>
      <c r="DJ223" s="104"/>
      <c r="DK223" s="104"/>
      <c r="DL223" s="104"/>
      <c r="DM223" s="104"/>
      <c r="DN223" s="104"/>
      <c r="DO223" s="104"/>
      <c r="DP223" s="104"/>
      <c r="DQ223" s="104"/>
      <c r="DR223" s="104"/>
      <c r="DS223" s="104"/>
      <c r="DT223" s="104"/>
      <c r="DU223" s="104"/>
      <c r="DV223" s="104"/>
      <c r="DW223" s="104"/>
      <c r="DX223" s="104"/>
      <c r="DY223" s="104"/>
      <c r="DZ223" s="104"/>
      <c r="EA223" s="104"/>
    </row>
    <row r="224" spans="108:131" ht="12.75" customHeight="1" x14ac:dyDescent="0.15">
      <c r="DD224" s="117"/>
      <c r="DE224" s="104"/>
      <c r="DF224" s="104"/>
      <c r="DG224" s="104"/>
      <c r="DH224" s="104"/>
      <c r="DI224" s="104"/>
      <c r="DJ224" s="104"/>
      <c r="DK224" s="104"/>
      <c r="DL224" s="104"/>
      <c r="DM224" s="104"/>
      <c r="DN224" s="104"/>
      <c r="DO224" s="104"/>
      <c r="DP224" s="104"/>
      <c r="DQ224" s="104"/>
      <c r="DR224" s="104"/>
      <c r="DS224" s="104"/>
      <c r="DT224" s="104"/>
      <c r="DU224" s="104"/>
      <c r="DV224" s="104"/>
      <c r="DW224" s="104"/>
      <c r="DX224" s="104"/>
      <c r="DY224" s="104"/>
      <c r="DZ224" s="104"/>
      <c r="EA224" s="104"/>
    </row>
    <row r="225" spans="108:131" ht="12.75" customHeight="1" x14ac:dyDescent="0.15">
      <c r="DD225" s="117"/>
      <c r="DE225" s="104"/>
      <c r="DF225" s="104"/>
      <c r="DG225" s="104"/>
      <c r="DH225" s="104"/>
      <c r="DI225" s="104"/>
      <c r="DJ225" s="104"/>
      <c r="DK225" s="104"/>
      <c r="DL225" s="104"/>
      <c r="DM225" s="104"/>
      <c r="DN225" s="104"/>
      <c r="DO225" s="104"/>
      <c r="DP225" s="104"/>
      <c r="DQ225" s="104"/>
      <c r="DR225" s="104"/>
      <c r="DS225" s="104"/>
      <c r="DT225" s="104"/>
      <c r="DU225" s="104"/>
      <c r="DV225" s="104"/>
      <c r="DW225" s="104"/>
      <c r="DX225" s="104"/>
      <c r="DY225" s="104"/>
      <c r="DZ225" s="104"/>
      <c r="EA225" s="104"/>
    </row>
    <row r="226" spans="108:131" ht="12.75" customHeight="1" x14ac:dyDescent="0.15">
      <c r="DD226" s="117"/>
      <c r="DE226" s="104"/>
      <c r="DF226" s="104"/>
      <c r="DG226" s="104"/>
      <c r="DH226" s="104"/>
      <c r="DI226" s="104"/>
      <c r="DJ226" s="104"/>
      <c r="DK226" s="104"/>
      <c r="DL226" s="104"/>
      <c r="DM226" s="104"/>
      <c r="DN226" s="104"/>
      <c r="DO226" s="104"/>
      <c r="DP226" s="104"/>
      <c r="DQ226" s="104"/>
      <c r="DR226" s="104"/>
      <c r="DS226" s="104"/>
      <c r="DT226" s="104"/>
      <c r="DU226" s="104"/>
      <c r="DV226" s="104"/>
      <c r="DW226" s="104"/>
      <c r="DX226" s="104"/>
      <c r="DY226" s="104"/>
      <c r="DZ226" s="104"/>
      <c r="EA226" s="104"/>
    </row>
    <row r="227" spans="108:131" ht="12.75" customHeight="1" x14ac:dyDescent="0.15">
      <c r="DD227" s="117"/>
      <c r="DE227" s="104"/>
      <c r="DF227" s="104"/>
      <c r="DG227" s="104"/>
      <c r="DH227" s="104"/>
      <c r="DI227" s="104"/>
      <c r="DJ227" s="104"/>
      <c r="DK227" s="104"/>
      <c r="DL227" s="104"/>
      <c r="DM227" s="104"/>
      <c r="DN227" s="104"/>
      <c r="DO227" s="104"/>
      <c r="DP227" s="104"/>
      <c r="DQ227" s="104"/>
      <c r="DR227" s="104"/>
      <c r="DS227" s="104"/>
      <c r="DT227" s="104"/>
      <c r="DU227" s="104"/>
      <c r="DV227" s="104"/>
      <c r="DW227" s="104"/>
      <c r="DX227" s="104"/>
      <c r="DY227" s="104"/>
      <c r="DZ227" s="104"/>
      <c r="EA227" s="104"/>
    </row>
    <row r="228" spans="108:131" ht="12.75" customHeight="1" x14ac:dyDescent="0.15">
      <c r="DD228" s="117"/>
      <c r="DE228" s="104"/>
      <c r="DF228" s="104"/>
      <c r="DG228" s="104"/>
      <c r="DH228" s="104"/>
      <c r="DI228" s="104"/>
      <c r="DJ228" s="104"/>
      <c r="DK228" s="104"/>
      <c r="DL228" s="104"/>
      <c r="DM228" s="104"/>
      <c r="DN228" s="104"/>
      <c r="DO228" s="104"/>
      <c r="DP228" s="104"/>
      <c r="DQ228" s="104"/>
      <c r="DR228" s="104"/>
      <c r="DS228" s="104"/>
      <c r="DT228" s="104"/>
      <c r="DU228" s="104"/>
      <c r="DV228" s="104"/>
      <c r="DW228" s="104"/>
      <c r="DX228" s="104"/>
      <c r="DY228" s="104"/>
      <c r="DZ228" s="104"/>
      <c r="EA228" s="104"/>
    </row>
    <row r="229" spans="108:131" ht="12.75" customHeight="1" x14ac:dyDescent="0.15">
      <c r="DD229" s="117"/>
      <c r="DE229" s="104"/>
      <c r="DF229" s="104"/>
      <c r="DG229" s="104"/>
      <c r="DH229" s="104"/>
      <c r="DI229" s="104"/>
      <c r="DJ229" s="104"/>
      <c r="DK229" s="104"/>
      <c r="DL229" s="104"/>
      <c r="DM229" s="104"/>
      <c r="DN229" s="104"/>
      <c r="DO229" s="104"/>
      <c r="DP229" s="104"/>
      <c r="DQ229" s="104"/>
      <c r="DR229" s="104"/>
      <c r="DS229" s="104"/>
      <c r="DT229" s="104"/>
      <c r="DU229" s="104"/>
      <c r="DV229" s="104"/>
      <c r="DW229" s="104"/>
      <c r="DX229" s="104"/>
      <c r="DY229" s="104"/>
      <c r="DZ229" s="104"/>
      <c r="EA229" s="104"/>
    </row>
    <row r="230" spans="108:131" ht="12.75" customHeight="1" x14ac:dyDescent="0.15">
      <c r="DD230" s="117"/>
      <c r="DE230" s="104"/>
      <c r="DF230" s="104"/>
      <c r="DG230" s="104"/>
      <c r="DH230" s="104"/>
      <c r="DI230" s="104"/>
      <c r="DJ230" s="104"/>
      <c r="DK230" s="104"/>
      <c r="DL230" s="104"/>
      <c r="DM230" s="104"/>
      <c r="DN230" s="104"/>
      <c r="DO230" s="104"/>
      <c r="DP230" s="104"/>
      <c r="DQ230" s="104"/>
      <c r="DR230" s="104"/>
      <c r="DS230" s="104"/>
      <c r="DT230" s="104"/>
      <c r="DU230" s="104"/>
      <c r="DV230" s="104"/>
      <c r="DW230" s="104"/>
      <c r="DX230" s="104"/>
      <c r="DY230" s="104"/>
      <c r="DZ230" s="104"/>
      <c r="EA230" s="104"/>
    </row>
    <row r="231" spans="108:131" ht="12.75" customHeight="1" x14ac:dyDescent="0.15">
      <c r="DD231" s="117"/>
      <c r="DE231" s="104"/>
      <c r="DF231" s="104"/>
      <c r="DG231" s="104"/>
      <c r="DH231" s="104"/>
      <c r="DI231" s="104"/>
      <c r="DJ231" s="104"/>
      <c r="DK231" s="104"/>
      <c r="DL231" s="104"/>
      <c r="DM231" s="104"/>
      <c r="DN231" s="104"/>
      <c r="DO231" s="104"/>
      <c r="DP231" s="104"/>
      <c r="DQ231" s="104"/>
      <c r="DR231" s="104"/>
      <c r="DS231" s="104"/>
      <c r="DT231" s="104"/>
      <c r="DU231" s="104"/>
      <c r="DV231" s="104"/>
      <c r="DW231" s="104"/>
      <c r="DX231" s="104"/>
      <c r="DY231" s="104"/>
      <c r="DZ231" s="104"/>
      <c r="EA231" s="104"/>
    </row>
    <row r="232" spans="108:131" ht="12.75" customHeight="1" x14ac:dyDescent="0.15">
      <c r="DD232" s="117"/>
      <c r="DE232" s="104"/>
      <c r="DF232" s="104"/>
      <c r="DG232" s="104"/>
      <c r="DH232" s="104"/>
      <c r="DI232" s="104"/>
      <c r="DJ232" s="104"/>
      <c r="DK232" s="104"/>
      <c r="DL232" s="104"/>
      <c r="DM232" s="104"/>
      <c r="DN232" s="104"/>
      <c r="DO232" s="104"/>
      <c r="DP232" s="104"/>
      <c r="DQ232" s="104"/>
      <c r="DR232" s="104"/>
      <c r="DS232" s="104"/>
      <c r="DT232" s="104"/>
      <c r="DU232" s="104"/>
      <c r="DV232" s="104"/>
      <c r="DW232" s="104"/>
      <c r="DX232" s="104"/>
      <c r="DY232" s="104"/>
      <c r="DZ232" s="104"/>
      <c r="EA232" s="104"/>
    </row>
    <row r="233" spans="108:131" ht="12.75" customHeight="1" x14ac:dyDescent="0.15">
      <c r="DD233" s="117"/>
      <c r="DE233" s="104"/>
      <c r="DF233" s="104"/>
      <c r="DG233" s="104"/>
      <c r="DH233" s="104"/>
      <c r="DI233" s="104"/>
      <c r="DJ233" s="104"/>
      <c r="DK233" s="104"/>
      <c r="DL233" s="104"/>
      <c r="DM233" s="104"/>
      <c r="DN233" s="104"/>
      <c r="DO233" s="104"/>
      <c r="DP233" s="104"/>
      <c r="DQ233" s="104"/>
      <c r="DR233" s="104"/>
      <c r="DS233" s="104"/>
      <c r="DT233" s="104"/>
      <c r="DU233" s="104"/>
      <c r="DV233" s="104"/>
      <c r="DW233" s="104"/>
      <c r="DX233" s="104"/>
      <c r="DY233" s="104"/>
      <c r="DZ233" s="104"/>
      <c r="EA233" s="104"/>
    </row>
    <row r="234" spans="108:131" ht="12.75" customHeight="1" x14ac:dyDescent="0.15">
      <c r="DD234" s="117"/>
      <c r="DE234" s="104"/>
      <c r="DF234" s="104"/>
      <c r="DG234" s="104"/>
      <c r="DH234" s="104"/>
      <c r="DI234" s="104"/>
      <c r="DJ234" s="104"/>
      <c r="DK234" s="104"/>
      <c r="DL234" s="104"/>
      <c r="DM234" s="104"/>
      <c r="DN234" s="104"/>
      <c r="DO234" s="104"/>
      <c r="DP234" s="104"/>
      <c r="DQ234" s="104"/>
      <c r="DR234" s="104"/>
      <c r="DS234" s="104"/>
      <c r="DT234" s="104"/>
      <c r="DU234" s="104"/>
      <c r="DV234" s="104"/>
      <c r="DW234" s="104"/>
      <c r="DX234" s="104"/>
      <c r="DY234" s="104"/>
      <c r="DZ234" s="104"/>
      <c r="EA234" s="104"/>
    </row>
    <row r="235" spans="108:131" ht="12.75" customHeight="1" x14ac:dyDescent="0.15">
      <c r="DD235" s="117"/>
      <c r="DE235" s="104"/>
      <c r="DF235" s="104"/>
      <c r="DG235" s="104"/>
      <c r="DH235" s="104"/>
      <c r="DI235" s="104"/>
      <c r="DJ235" s="104"/>
      <c r="DK235" s="104"/>
      <c r="DL235" s="104"/>
      <c r="DM235" s="104"/>
      <c r="DN235" s="104"/>
      <c r="DO235" s="104"/>
      <c r="DP235" s="104"/>
      <c r="DQ235" s="104"/>
      <c r="DR235" s="104"/>
      <c r="DS235" s="104"/>
      <c r="DT235" s="104"/>
      <c r="DU235" s="104"/>
      <c r="DV235" s="104"/>
      <c r="DW235" s="104"/>
      <c r="DX235" s="104"/>
      <c r="DY235" s="104"/>
      <c r="DZ235" s="104"/>
      <c r="EA235" s="104"/>
    </row>
    <row r="236" spans="108:131" ht="12.75" customHeight="1" x14ac:dyDescent="0.15">
      <c r="DD236" s="117"/>
      <c r="DE236" s="104"/>
      <c r="DF236" s="104"/>
      <c r="DG236" s="104"/>
      <c r="DH236" s="104"/>
      <c r="DI236" s="104"/>
      <c r="DJ236" s="104"/>
      <c r="DK236" s="104"/>
      <c r="DL236" s="104"/>
      <c r="DM236" s="104"/>
      <c r="DN236" s="104"/>
      <c r="DO236" s="104"/>
      <c r="DP236" s="104"/>
      <c r="DQ236" s="104"/>
      <c r="DR236" s="104"/>
      <c r="DS236" s="104"/>
      <c r="DT236" s="104"/>
      <c r="DU236" s="104"/>
      <c r="DV236" s="104"/>
      <c r="DW236" s="104"/>
      <c r="DX236" s="104"/>
      <c r="DY236" s="104"/>
      <c r="DZ236" s="104"/>
      <c r="EA236" s="104"/>
    </row>
    <row r="237" spans="108:131" ht="12.75" customHeight="1" x14ac:dyDescent="0.15">
      <c r="DD237" s="117"/>
      <c r="DE237" s="104"/>
      <c r="DF237" s="104"/>
      <c r="DG237" s="104"/>
      <c r="DH237" s="104"/>
      <c r="DI237" s="104"/>
      <c r="DJ237" s="104"/>
      <c r="DK237" s="104"/>
      <c r="DL237" s="104"/>
      <c r="DM237" s="104"/>
      <c r="DN237" s="104"/>
      <c r="DO237" s="104"/>
      <c r="DP237" s="104"/>
      <c r="DQ237" s="104"/>
      <c r="DR237" s="104"/>
      <c r="DS237" s="104"/>
      <c r="DT237" s="104"/>
      <c r="DU237" s="104"/>
      <c r="DV237" s="104"/>
      <c r="DW237" s="104"/>
      <c r="DX237" s="104"/>
      <c r="DY237" s="104"/>
      <c r="DZ237" s="104"/>
      <c r="EA237" s="104"/>
    </row>
    <row r="238" spans="108:131" ht="12.75" customHeight="1" x14ac:dyDescent="0.15">
      <c r="DD238" s="117"/>
      <c r="DE238" s="104"/>
      <c r="DF238" s="104"/>
      <c r="DG238" s="104"/>
      <c r="DH238" s="104"/>
      <c r="DI238" s="104"/>
      <c r="DJ238" s="104"/>
      <c r="DK238" s="104"/>
      <c r="DL238" s="104"/>
      <c r="DM238" s="104"/>
      <c r="DN238" s="104"/>
      <c r="DO238" s="104"/>
      <c r="DP238" s="104"/>
      <c r="DQ238" s="104"/>
      <c r="DR238" s="104"/>
      <c r="DS238" s="104"/>
      <c r="DT238" s="104"/>
      <c r="DU238" s="104"/>
      <c r="DV238" s="104"/>
      <c r="DW238" s="104"/>
      <c r="DX238" s="104"/>
      <c r="DY238" s="104"/>
      <c r="DZ238" s="104"/>
      <c r="EA238" s="104"/>
    </row>
    <row r="239" spans="108:131" ht="12.75" customHeight="1" x14ac:dyDescent="0.15">
      <c r="DD239" s="117"/>
      <c r="DE239" s="104"/>
      <c r="DF239" s="104"/>
      <c r="DG239" s="104"/>
      <c r="DH239" s="104"/>
      <c r="DI239" s="104"/>
      <c r="DJ239" s="104"/>
      <c r="DK239" s="104"/>
      <c r="DL239" s="104"/>
      <c r="DM239" s="104"/>
      <c r="DN239" s="104"/>
      <c r="DO239" s="104"/>
      <c r="DP239" s="104"/>
      <c r="DQ239" s="104"/>
      <c r="DR239" s="104"/>
      <c r="DS239" s="104"/>
      <c r="DT239" s="104"/>
      <c r="DU239" s="104"/>
      <c r="DV239" s="104"/>
      <c r="DW239" s="104"/>
      <c r="DX239" s="104"/>
      <c r="DY239" s="104"/>
      <c r="DZ239" s="104"/>
      <c r="EA239" s="104"/>
    </row>
    <row r="240" spans="108:131" ht="12.75" customHeight="1" x14ac:dyDescent="0.15">
      <c r="DD240" s="117"/>
      <c r="DE240" s="104"/>
      <c r="DF240" s="104"/>
      <c r="DG240" s="104"/>
      <c r="DH240" s="104"/>
      <c r="DI240" s="104"/>
      <c r="DJ240" s="104"/>
      <c r="DK240" s="104"/>
      <c r="DL240" s="104"/>
      <c r="DM240" s="104"/>
      <c r="DN240" s="104"/>
      <c r="DO240" s="104"/>
      <c r="DP240" s="104"/>
      <c r="DQ240" s="104"/>
      <c r="DR240" s="104"/>
      <c r="DS240" s="104"/>
      <c r="DT240" s="104"/>
      <c r="DU240" s="104"/>
      <c r="DV240" s="104"/>
      <c r="DW240" s="104"/>
      <c r="DX240" s="104"/>
      <c r="DY240" s="104"/>
      <c r="DZ240" s="104"/>
      <c r="EA240" s="104"/>
    </row>
    <row r="241" spans="108:131" ht="12.75" customHeight="1" x14ac:dyDescent="0.15">
      <c r="DD241" s="117"/>
      <c r="DE241" s="104"/>
      <c r="DF241" s="104"/>
      <c r="DG241" s="104"/>
      <c r="DH241" s="104"/>
      <c r="DI241" s="104"/>
      <c r="DJ241" s="104"/>
      <c r="DK241" s="104"/>
      <c r="DL241" s="104"/>
      <c r="DM241" s="104"/>
      <c r="DN241" s="104"/>
      <c r="DO241" s="104"/>
      <c r="DP241" s="104"/>
      <c r="DQ241" s="104"/>
      <c r="DR241" s="104"/>
      <c r="DS241" s="104"/>
      <c r="DT241" s="104"/>
      <c r="DU241" s="104"/>
      <c r="DV241" s="104"/>
      <c r="DW241" s="104"/>
      <c r="DX241" s="104"/>
      <c r="DY241" s="104"/>
      <c r="DZ241" s="104"/>
      <c r="EA241" s="104"/>
    </row>
    <row r="242" spans="108:131" ht="12.75" customHeight="1" x14ac:dyDescent="0.15">
      <c r="DD242" s="117"/>
      <c r="DE242" s="104"/>
      <c r="DF242" s="104"/>
      <c r="DG242" s="104"/>
      <c r="DH242" s="104"/>
      <c r="DI242" s="104"/>
      <c r="DJ242" s="104"/>
      <c r="DK242" s="104"/>
      <c r="DL242" s="104"/>
      <c r="DM242" s="104"/>
      <c r="DN242" s="104"/>
      <c r="DO242" s="104"/>
      <c r="DP242" s="104"/>
      <c r="DQ242" s="104"/>
      <c r="DR242" s="104"/>
      <c r="DS242" s="104"/>
      <c r="DT242" s="104"/>
      <c r="DU242" s="104"/>
      <c r="DV242" s="104"/>
      <c r="DW242" s="104"/>
      <c r="DX242" s="104"/>
      <c r="DY242" s="104"/>
      <c r="DZ242" s="104"/>
      <c r="EA242" s="104"/>
    </row>
    <row r="243" spans="108:131" ht="12.75" customHeight="1" x14ac:dyDescent="0.15">
      <c r="DD243" s="117"/>
      <c r="DE243" s="104"/>
      <c r="DF243" s="104"/>
      <c r="DG243" s="104"/>
      <c r="DH243" s="104"/>
      <c r="DI243" s="104"/>
      <c r="DJ243" s="104"/>
      <c r="DK243" s="104"/>
      <c r="DL243" s="104"/>
      <c r="DM243" s="104"/>
      <c r="DN243" s="104"/>
      <c r="DO243" s="104"/>
      <c r="DP243" s="104"/>
      <c r="DQ243" s="104"/>
      <c r="DR243" s="104"/>
      <c r="DS243" s="104"/>
      <c r="DT243" s="104"/>
      <c r="DU243" s="104"/>
      <c r="DV243" s="104"/>
      <c r="DW243" s="104"/>
      <c r="DX243" s="104"/>
      <c r="DY243" s="104"/>
      <c r="DZ243" s="104"/>
      <c r="EA243" s="104"/>
    </row>
    <row r="244" spans="108:131" ht="12.75" customHeight="1" x14ac:dyDescent="0.15">
      <c r="DD244" s="117"/>
      <c r="DE244" s="104"/>
      <c r="DF244" s="104"/>
      <c r="DG244" s="104"/>
      <c r="DH244" s="104"/>
      <c r="DI244" s="104"/>
      <c r="DJ244" s="104"/>
      <c r="DK244" s="104"/>
      <c r="DL244" s="104"/>
      <c r="DM244" s="104"/>
      <c r="DN244" s="104"/>
      <c r="DO244" s="104"/>
      <c r="DP244" s="104"/>
      <c r="DQ244" s="104"/>
      <c r="DR244" s="104"/>
      <c r="DS244" s="104"/>
      <c r="DT244" s="104"/>
      <c r="DU244" s="104"/>
      <c r="DV244" s="104"/>
      <c r="DW244" s="104"/>
      <c r="DX244" s="104"/>
      <c r="DY244" s="104"/>
      <c r="DZ244" s="104"/>
      <c r="EA244" s="104"/>
    </row>
    <row r="245" spans="108:131" ht="12.75" customHeight="1" x14ac:dyDescent="0.15">
      <c r="DD245" s="117"/>
      <c r="DE245" s="104"/>
      <c r="DF245" s="104"/>
      <c r="DG245" s="104"/>
      <c r="DH245" s="104"/>
      <c r="DI245" s="104"/>
      <c r="DJ245" s="104"/>
      <c r="DK245" s="104"/>
      <c r="DL245" s="104"/>
      <c r="DM245" s="104"/>
      <c r="DN245" s="104"/>
      <c r="DO245" s="104"/>
      <c r="DP245" s="104"/>
      <c r="DQ245" s="104"/>
      <c r="DR245" s="104"/>
      <c r="DS245" s="104"/>
      <c r="DT245" s="104"/>
      <c r="DU245" s="104"/>
      <c r="DV245" s="104"/>
      <c r="DW245" s="104"/>
      <c r="DX245" s="104"/>
      <c r="DY245" s="104"/>
      <c r="DZ245" s="104"/>
      <c r="EA245" s="104"/>
    </row>
    <row r="246" spans="108:131" ht="12.75" customHeight="1" x14ac:dyDescent="0.15">
      <c r="DD246" s="117"/>
      <c r="DE246" s="104"/>
      <c r="DF246" s="104"/>
      <c r="DG246" s="104"/>
      <c r="DH246" s="104"/>
      <c r="DI246" s="104"/>
      <c r="DJ246" s="104"/>
      <c r="DK246" s="104"/>
      <c r="DL246" s="104"/>
      <c r="DM246" s="104"/>
      <c r="DN246" s="104"/>
      <c r="DO246" s="104"/>
      <c r="DP246" s="104"/>
      <c r="DQ246" s="104"/>
      <c r="DR246" s="104"/>
      <c r="DS246" s="104"/>
      <c r="DT246" s="104"/>
      <c r="DU246" s="104"/>
      <c r="DV246" s="104"/>
      <c r="DW246" s="104"/>
      <c r="DX246" s="104"/>
      <c r="DY246" s="104"/>
      <c r="DZ246" s="104"/>
      <c r="EA246" s="104"/>
    </row>
    <row r="247" spans="108:131" ht="12.75" customHeight="1" x14ac:dyDescent="0.15">
      <c r="DD247" s="117"/>
      <c r="DE247" s="104"/>
      <c r="DF247" s="104"/>
      <c r="DG247" s="104"/>
      <c r="DH247" s="104"/>
      <c r="DI247" s="104"/>
      <c r="DJ247" s="104"/>
      <c r="DK247" s="104"/>
      <c r="DL247" s="104"/>
      <c r="DM247" s="104"/>
      <c r="DN247" s="104"/>
      <c r="DO247" s="104"/>
      <c r="DP247" s="104"/>
      <c r="DQ247" s="104"/>
      <c r="DR247" s="104"/>
      <c r="DS247" s="104"/>
      <c r="DT247" s="104"/>
      <c r="DU247" s="104"/>
      <c r="DV247" s="104"/>
      <c r="DW247" s="104"/>
      <c r="DX247" s="104"/>
      <c r="DY247" s="104"/>
      <c r="DZ247" s="104"/>
      <c r="EA247" s="104"/>
    </row>
    <row r="248" spans="108:131" ht="12.75" customHeight="1" x14ac:dyDescent="0.15">
      <c r="DD248" s="117"/>
      <c r="DE248" s="104"/>
      <c r="DF248" s="104"/>
      <c r="DG248" s="104"/>
      <c r="DH248" s="104"/>
      <c r="DI248" s="104"/>
      <c r="DJ248" s="104"/>
      <c r="DK248" s="104"/>
      <c r="DL248" s="104"/>
      <c r="DM248" s="104"/>
      <c r="DN248" s="104"/>
      <c r="DO248" s="104"/>
      <c r="DP248" s="104"/>
      <c r="DQ248" s="104"/>
      <c r="DR248" s="104"/>
      <c r="DS248" s="104"/>
      <c r="DT248" s="104"/>
      <c r="DU248" s="104"/>
      <c r="DV248" s="104"/>
      <c r="DW248" s="104"/>
      <c r="DX248" s="104"/>
      <c r="DY248" s="104"/>
      <c r="DZ248" s="104"/>
      <c r="EA248" s="104"/>
    </row>
    <row r="249" spans="108:131" ht="12.75" customHeight="1" x14ac:dyDescent="0.15">
      <c r="DD249" s="117"/>
      <c r="DE249" s="104"/>
      <c r="DF249" s="104"/>
      <c r="DG249" s="104"/>
      <c r="DH249" s="104"/>
      <c r="DI249" s="104"/>
      <c r="DJ249" s="104"/>
      <c r="DK249" s="104"/>
      <c r="DL249" s="104"/>
      <c r="DM249" s="104"/>
      <c r="DN249" s="104"/>
      <c r="DO249" s="104"/>
      <c r="DP249" s="104"/>
      <c r="DQ249" s="104"/>
      <c r="DR249" s="104"/>
      <c r="DS249" s="104"/>
      <c r="DT249" s="104"/>
      <c r="DU249" s="104"/>
      <c r="DV249" s="104"/>
      <c r="DW249" s="104"/>
      <c r="DX249" s="104"/>
      <c r="DY249" s="104"/>
      <c r="DZ249" s="104"/>
      <c r="EA249" s="104"/>
    </row>
    <row r="250" spans="108:131" ht="12.75" customHeight="1" x14ac:dyDescent="0.15">
      <c r="DD250" s="117"/>
      <c r="DE250" s="104"/>
      <c r="DF250" s="104"/>
      <c r="DG250" s="104"/>
      <c r="DH250" s="104"/>
      <c r="DI250" s="104"/>
      <c r="DJ250" s="104"/>
      <c r="DK250" s="104"/>
      <c r="DL250" s="104"/>
      <c r="DM250" s="104"/>
      <c r="DN250" s="104"/>
      <c r="DO250" s="104"/>
      <c r="DP250" s="104"/>
      <c r="DQ250" s="104"/>
      <c r="DR250" s="104"/>
      <c r="DS250" s="104"/>
      <c r="DT250" s="104"/>
      <c r="DU250" s="104"/>
      <c r="DV250" s="104"/>
      <c r="DW250" s="104"/>
      <c r="DX250" s="104"/>
      <c r="DY250" s="104"/>
      <c r="DZ250" s="104"/>
      <c r="EA250" s="104"/>
    </row>
    <row r="251" spans="108:131" ht="12.75" customHeight="1" x14ac:dyDescent="0.15">
      <c r="DD251" s="117"/>
      <c r="DE251" s="104"/>
      <c r="DF251" s="104"/>
      <c r="DG251" s="104"/>
      <c r="DH251" s="104"/>
      <c r="DI251" s="104"/>
      <c r="DJ251" s="104"/>
      <c r="DK251" s="104"/>
      <c r="DL251" s="104"/>
      <c r="DM251" s="104"/>
      <c r="DN251" s="104"/>
      <c r="DO251" s="104"/>
      <c r="DP251" s="104"/>
      <c r="DQ251" s="104"/>
      <c r="DR251" s="104"/>
      <c r="DS251" s="104"/>
      <c r="DT251" s="104"/>
      <c r="DU251" s="104"/>
      <c r="DV251" s="104"/>
      <c r="DW251" s="104"/>
      <c r="DX251" s="104"/>
      <c r="DY251" s="104"/>
      <c r="DZ251" s="104"/>
      <c r="EA251" s="104"/>
    </row>
    <row r="252" spans="108:131" ht="12.75" customHeight="1" x14ac:dyDescent="0.15">
      <c r="DD252" s="117"/>
      <c r="DE252" s="104"/>
      <c r="DF252" s="104"/>
      <c r="DG252" s="104"/>
      <c r="DH252" s="104"/>
      <c r="DI252" s="104"/>
      <c r="DJ252" s="104"/>
      <c r="DK252" s="104"/>
      <c r="DL252" s="104"/>
      <c r="DM252" s="104"/>
      <c r="DN252" s="104"/>
      <c r="DO252" s="104"/>
      <c r="DP252" s="104"/>
      <c r="DQ252" s="104"/>
      <c r="DR252" s="104"/>
      <c r="DS252" s="104"/>
      <c r="DT252" s="104"/>
      <c r="DU252" s="104"/>
      <c r="DV252" s="104"/>
      <c r="DW252" s="104"/>
      <c r="DX252" s="104"/>
      <c r="DY252" s="104"/>
      <c r="DZ252" s="104"/>
      <c r="EA252" s="104"/>
    </row>
    <row r="253" spans="108:131" ht="12.75" customHeight="1" x14ac:dyDescent="0.15">
      <c r="DD253" s="117"/>
      <c r="DE253" s="104"/>
      <c r="DF253" s="104"/>
      <c r="DG253" s="104"/>
      <c r="DH253" s="104"/>
      <c r="DI253" s="104"/>
      <c r="DJ253" s="104"/>
      <c r="DK253" s="104"/>
      <c r="DL253" s="104"/>
      <c r="DM253" s="104"/>
      <c r="DN253" s="104"/>
      <c r="DO253" s="104"/>
      <c r="DP253" s="104"/>
      <c r="DQ253" s="104"/>
      <c r="DR253" s="104"/>
      <c r="DS253" s="104"/>
      <c r="DT253" s="104"/>
      <c r="DU253" s="104"/>
      <c r="DV253" s="104"/>
      <c r="DW253" s="104"/>
      <c r="DX253" s="104"/>
      <c r="DY253" s="104"/>
      <c r="DZ253" s="104"/>
      <c r="EA253" s="104"/>
    </row>
    <row r="254" spans="108:131" ht="12.75" customHeight="1" x14ac:dyDescent="0.15">
      <c r="DD254" s="117"/>
      <c r="DE254" s="104"/>
      <c r="DF254" s="104"/>
      <c r="DG254" s="104"/>
      <c r="DH254" s="104"/>
      <c r="DI254" s="104"/>
      <c r="DJ254" s="104"/>
      <c r="DK254" s="104"/>
      <c r="DL254" s="104"/>
      <c r="DM254" s="104"/>
      <c r="DN254" s="104"/>
      <c r="DO254" s="104"/>
      <c r="DP254" s="104"/>
      <c r="DQ254" s="104"/>
      <c r="DR254" s="104"/>
      <c r="DS254" s="104"/>
      <c r="DT254" s="104"/>
      <c r="DU254" s="104"/>
      <c r="DV254" s="104"/>
      <c r="DW254" s="104"/>
      <c r="DX254" s="104"/>
      <c r="DY254" s="104"/>
      <c r="DZ254" s="104"/>
      <c r="EA254" s="104"/>
    </row>
    <row r="255" spans="108:131" ht="12.75" customHeight="1" x14ac:dyDescent="0.15">
      <c r="DD255" s="117"/>
      <c r="DE255" s="104"/>
      <c r="DF255" s="104"/>
      <c r="DG255" s="104"/>
      <c r="DH255" s="104"/>
      <c r="DI255" s="104"/>
      <c r="DJ255" s="104"/>
      <c r="DK255" s="104"/>
      <c r="DL255" s="104"/>
      <c r="DM255" s="104"/>
      <c r="DN255" s="104"/>
      <c r="DO255" s="104"/>
      <c r="DP255" s="104"/>
      <c r="DQ255" s="104"/>
      <c r="DR255" s="104"/>
      <c r="DS255" s="104"/>
      <c r="DT255" s="104"/>
      <c r="DU255" s="104"/>
      <c r="DV255" s="104"/>
      <c r="DW255" s="104"/>
      <c r="DX255" s="104"/>
      <c r="DY255" s="104"/>
      <c r="DZ255" s="104"/>
      <c r="EA255" s="104"/>
    </row>
    <row r="256" spans="108:131" ht="12.75" customHeight="1" x14ac:dyDescent="0.15">
      <c r="DD256" s="117"/>
      <c r="DE256" s="104"/>
      <c r="DF256" s="104"/>
      <c r="DG256" s="104"/>
      <c r="DH256" s="104"/>
      <c r="DI256" s="104"/>
      <c r="DJ256" s="104"/>
      <c r="DK256" s="104"/>
      <c r="DL256" s="104"/>
      <c r="DM256" s="104"/>
      <c r="DN256" s="104"/>
      <c r="DO256" s="104"/>
      <c r="DP256" s="104"/>
      <c r="DQ256" s="104"/>
      <c r="DR256" s="104"/>
      <c r="DS256" s="104"/>
      <c r="DT256" s="104"/>
      <c r="DU256" s="104"/>
      <c r="DV256" s="104"/>
      <c r="DW256" s="104"/>
      <c r="DX256" s="104"/>
      <c r="DY256" s="104"/>
      <c r="DZ256" s="104"/>
      <c r="EA256" s="104"/>
    </row>
    <row r="257" spans="108:131" ht="12.75" customHeight="1" x14ac:dyDescent="0.15">
      <c r="DD257" s="117"/>
      <c r="DE257" s="104"/>
      <c r="DF257" s="104"/>
      <c r="DG257" s="104"/>
      <c r="DH257" s="104"/>
      <c r="DI257" s="104"/>
      <c r="DJ257" s="104"/>
      <c r="DK257" s="104"/>
      <c r="DL257" s="104"/>
      <c r="DM257" s="104"/>
      <c r="DN257" s="104"/>
      <c r="DO257" s="104"/>
      <c r="DP257" s="104"/>
      <c r="DQ257" s="104"/>
      <c r="DR257" s="104"/>
      <c r="DS257" s="104"/>
      <c r="DT257" s="104"/>
      <c r="DU257" s="104"/>
      <c r="DV257" s="104"/>
      <c r="DW257" s="104"/>
      <c r="DX257" s="104"/>
      <c r="DY257" s="104"/>
      <c r="DZ257" s="104"/>
      <c r="EA257" s="104"/>
    </row>
    <row r="258" spans="108:131" ht="12.75" customHeight="1" x14ac:dyDescent="0.15">
      <c r="DD258" s="117"/>
      <c r="DE258" s="104"/>
      <c r="DF258" s="104"/>
      <c r="DG258" s="104"/>
      <c r="DH258" s="104"/>
      <c r="DI258" s="104"/>
      <c r="DJ258" s="104"/>
      <c r="DK258" s="104"/>
      <c r="DL258" s="104"/>
      <c r="DM258" s="104"/>
      <c r="DN258" s="104"/>
      <c r="DO258" s="104"/>
      <c r="DP258" s="104"/>
      <c r="DQ258" s="104"/>
      <c r="DR258" s="104"/>
      <c r="DS258" s="104"/>
      <c r="DT258" s="104"/>
      <c r="DU258" s="104"/>
      <c r="DV258" s="104"/>
      <c r="DW258" s="104"/>
      <c r="DX258" s="104"/>
      <c r="DY258" s="104"/>
      <c r="DZ258" s="104"/>
      <c r="EA258" s="104"/>
    </row>
    <row r="259" spans="108:131" ht="12.75" customHeight="1" x14ac:dyDescent="0.15">
      <c r="DD259" s="117"/>
      <c r="DE259" s="104"/>
      <c r="DF259" s="104"/>
      <c r="DG259" s="104"/>
      <c r="DH259" s="104"/>
      <c r="DI259" s="104"/>
      <c r="DJ259" s="104"/>
      <c r="DK259" s="104"/>
      <c r="DL259" s="104"/>
      <c r="DM259" s="104"/>
      <c r="DN259" s="104"/>
      <c r="DO259" s="104"/>
      <c r="DP259" s="104"/>
      <c r="DQ259" s="104"/>
      <c r="DR259" s="104"/>
      <c r="DS259" s="104"/>
      <c r="DT259" s="104"/>
      <c r="DU259" s="104"/>
      <c r="DV259" s="104"/>
      <c r="DW259" s="104"/>
      <c r="DX259" s="104"/>
      <c r="DY259" s="104"/>
      <c r="DZ259" s="104"/>
      <c r="EA259" s="104"/>
    </row>
    <row r="260" spans="108:131" ht="12.75" customHeight="1" x14ac:dyDescent="0.15">
      <c r="DD260" s="117"/>
      <c r="DE260" s="104"/>
      <c r="DF260" s="104"/>
      <c r="DG260" s="104"/>
      <c r="DH260" s="104"/>
      <c r="DI260" s="104"/>
      <c r="DJ260" s="104"/>
      <c r="DK260" s="104"/>
      <c r="DL260" s="104"/>
      <c r="DM260" s="104"/>
      <c r="DN260" s="104"/>
      <c r="DO260" s="104"/>
      <c r="DP260" s="104"/>
      <c r="DQ260" s="104"/>
      <c r="DR260" s="104"/>
      <c r="DS260" s="104"/>
      <c r="DT260" s="104"/>
      <c r="DU260" s="104"/>
      <c r="DV260" s="104"/>
      <c r="DW260" s="104"/>
      <c r="DX260" s="104"/>
      <c r="DY260" s="104"/>
      <c r="DZ260" s="104"/>
      <c r="EA260" s="104"/>
    </row>
    <row r="261" spans="108:131" ht="12.75" customHeight="1" x14ac:dyDescent="0.15">
      <c r="DD261" s="117"/>
      <c r="DE261" s="104"/>
      <c r="DF261" s="104"/>
      <c r="DG261" s="104"/>
      <c r="DH261" s="104"/>
      <c r="DI261" s="104"/>
      <c r="DJ261" s="104"/>
      <c r="DK261" s="104"/>
      <c r="DL261" s="104"/>
      <c r="DM261" s="104"/>
      <c r="DN261" s="104"/>
      <c r="DO261" s="104"/>
      <c r="DP261" s="104"/>
      <c r="DQ261" s="104"/>
      <c r="DR261" s="104"/>
      <c r="DS261" s="104"/>
      <c r="DT261" s="104"/>
      <c r="DU261" s="104"/>
      <c r="DV261" s="104"/>
      <c r="DW261" s="104"/>
      <c r="DX261" s="104"/>
      <c r="DY261" s="104"/>
      <c r="DZ261" s="104"/>
      <c r="EA261" s="104"/>
    </row>
    <row r="262" spans="108:131" ht="12.75" customHeight="1" x14ac:dyDescent="0.15">
      <c r="DD262" s="117"/>
      <c r="DE262" s="104"/>
      <c r="DF262" s="104"/>
      <c r="DG262" s="104"/>
      <c r="DH262" s="104"/>
      <c r="DI262" s="104"/>
      <c r="DJ262" s="104"/>
      <c r="DK262" s="104"/>
      <c r="DL262" s="104"/>
      <c r="DM262" s="104"/>
      <c r="DN262" s="104"/>
      <c r="DO262" s="104"/>
      <c r="DP262" s="104"/>
      <c r="DQ262" s="104"/>
      <c r="DR262" s="104"/>
      <c r="DS262" s="104"/>
      <c r="DT262" s="104"/>
      <c r="DU262" s="104"/>
      <c r="DV262" s="104"/>
      <c r="DW262" s="104"/>
      <c r="DX262" s="104"/>
      <c r="DY262" s="104"/>
      <c r="DZ262" s="104"/>
      <c r="EA262" s="104"/>
    </row>
    <row r="263" spans="108:131" ht="12.75" customHeight="1" x14ac:dyDescent="0.15">
      <c r="DD263" s="117"/>
      <c r="DE263" s="104"/>
      <c r="DF263" s="104"/>
      <c r="DG263" s="104"/>
      <c r="DH263" s="104"/>
      <c r="DI263" s="104"/>
      <c r="DJ263" s="104"/>
      <c r="DK263" s="104"/>
      <c r="DL263" s="104"/>
      <c r="DM263" s="104"/>
      <c r="DN263" s="104"/>
      <c r="DO263" s="104"/>
      <c r="DP263" s="104"/>
      <c r="DQ263" s="104"/>
      <c r="DR263" s="104"/>
      <c r="DS263" s="104"/>
      <c r="DT263" s="104"/>
      <c r="DU263" s="104"/>
      <c r="DV263" s="104"/>
      <c r="DW263" s="104"/>
      <c r="DX263" s="104"/>
      <c r="DY263" s="104"/>
      <c r="DZ263" s="104"/>
      <c r="EA263" s="104"/>
    </row>
    <row r="264" spans="108:131" ht="12.75" customHeight="1" x14ac:dyDescent="0.15">
      <c r="DD264" s="117"/>
      <c r="DE264" s="104"/>
      <c r="DF264" s="104"/>
      <c r="DG264" s="104"/>
      <c r="DH264" s="104"/>
      <c r="DI264" s="104"/>
      <c r="DJ264" s="104"/>
      <c r="DK264" s="104"/>
      <c r="DL264" s="104"/>
      <c r="DM264" s="104"/>
      <c r="DN264" s="104"/>
      <c r="DO264" s="104"/>
      <c r="DP264" s="104"/>
      <c r="DQ264" s="104"/>
      <c r="DR264" s="104"/>
      <c r="DS264" s="104"/>
      <c r="DT264" s="104"/>
      <c r="DU264" s="104"/>
      <c r="DV264" s="104"/>
      <c r="DW264" s="104"/>
      <c r="DX264" s="104"/>
      <c r="DY264" s="104"/>
      <c r="DZ264" s="104"/>
      <c r="EA264" s="104"/>
    </row>
    <row r="265" spans="108:131" ht="12.75" customHeight="1" x14ac:dyDescent="0.15">
      <c r="DD265" s="117"/>
      <c r="DE265" s="104"/>
      <c r="DF265" s="104"/>
      <c r="DG265" s="104"/>
      <c r="DH265" s="104"/>
      <c r="DI265" s="104"/>
      <c r="DJ265" s="104"/>
      <c r="DK265" s="104"/>
      <c r="DL265" s="104"/>
      <c r="DM265" s="104"/>
      <c r="DN265" s="104"/>
      <c r="DO265" s="104"/>
      <c r="DP265" s="104"/>
      <c r="DQ265" s="104"/>
      <c r="DR265" s="104"/>
      <c r="DS265" s="104"/>
      <c r="DT265" s="104"/>
      <c r="DU265" s="104"/>
      <c r="DV265" s="104"/>
      <c r="DW265" s="104"/>
      <c r="DX265" s="104"/>
      <c r="DY265" s="104"/>
      <c r="DZ265" s="104"/>
      <c r="EA265" s="104"/>
    </row>
    <row r="266" spans="108:131" ht="12.75" customHeight="1" x14ac:dyDescent="0.15">
      <c r="DD266" s="117"/>
      <c r="DE266" s="104"/>
      <c r="DF266" s="104"/>
      <c r="DG266" s="104"/>
      <c r="DH266" s="104"/>
      <c r="DI266" s="104"/>
      <c r="DJ266" s="104"/>
      <c r="DK266" s="104"/>
      <c r="DL266" s="104"/>
      <c r="DM266" s="104"/>
      <c r="DN266" s="104"/>
      <c r="DO266" s="104"/>
      <c r="DP266" s="104"/>
      <c r="DQ266" s="104"/>
      <c r="DR266" s="104"/>
      <c r="DS266" s="104"/>
      <c r="DT266" s="104"/>
      <c r="DU266" s="104"/>
      <c r="DV266" s="104"/>
      <c r="DW266" s="104"/>
      <c r="DX266" s="104"/>
      <c r="DY266" s="104"/>
      <c r="DZ266" s="104"/>
      <c r="EA266" s="104"/>
    </row>
    <row r="267" spans="108:131" ht="12.75" customHeight="1" x14ac:dyDescent="0.15">
      <c r="DD267" s="117"/>
      <c r="DE267" s="104"/>
      <c r="DF267" s="104"/>
      <c r="DG267" s="104"/>
      <c r="DH267" s="104"/>
      <c r="DI267" s="104"/>
      <c r="DJ267" s="104"/>
      <c r="DK267" s="104"/>
      <c r="DL267" s="104"/>
      <c r="DM267" s="104"/>
      <c r="DN267" s="104"/>
      <c r="DO267" s="104"/>
      <c r="DP267" s="104"/>
      <c r="DQ267" s="104"/>
      <c r="DR267" s="104"/>
      <c r="DS267" s="104"/>
      <c r="DT267" s="104"/>
      <c r="DU267" s="104"/>
      <c r="DV267" s="104"/>
      <c r="DW267" s="104"/>
      <c r="DX267" s="104"/>
      <c r="DY267" s="104"/>
      <c r="DZ267" s="104"/>
      <c r="EA267" s="104"/>
    </row>
    <row r="268" spans="108:131" ht="12.75" customHeight="1" x14ac:dyDescent="0.15">
      <c r="DD268" s="117"/>
      <c r="DE268" s="104"/>
      <c r="DF268" s="104"/>
      <c r="DG268" s="104"/>
      <c r="DH268" s="104"/>
      <c r="DI268" s="104"/>
      <c r="DJ268" s="104"/>
      <c r="DK268" s="104"/>
      <c r="DL268" s="104"/>
      <c r="DM268" s="104"/>
      <c r="DN268" s="104"/>
      <c r="DO268" s="104"/>
      <c r="DP268" s="104"/>
      <c r="DQ268" s="104"/>
      <c r="DR268" s="104"/>
      <c r="DS268" s="104"/>
      <c r="DT268" s="104"/>
      <c r="DU268" s="104"/>
      <c r="DV268" s="104"/>
      <c r="DW268" s="104"/>
      <c r="DX268" s="104"/>
      <c r="DY268" s="104"/>
      <c r="DZ268" s="104"/>
      <c r="EA268" s="104"/>
    </row>
    <row r="269" spans="108:131" ht="12.75" customHeight="1" x14ac:dyDescent="0.15">
      <c r="DD269" s="117"/>
      <c r="DE269" s="104"/>
      <c r="DF269" s="104"/>
      <c r="DG269" s="104"/>
      <c r="DH269" s="104"/>
      <c r="DI269" s="104"/>
      <c r="DJ269" s="104"/>
      <c r="DK269" s="104"/>
      <c r="DL269" s="104"/>
      <c r="DM269" s="104"/>
      <c r="DN269" s="104"/>
      <c r="DO269" s="104"/>
      <c r="DP269" s="104"/>
      <c r="DQ269" s="104"/>
      <c r="DR269" s="104"/>
      <c r="DS269" s="104"/>
      <c r="DT269" s="104"/>
      <c r="DU269" s="104"/>
      <c r="DV269" s="104"/>
      <c r="DW269" s="104"/>
      <c r="DX269" s="104"/>
      <c r="DY269" s="104"/>
      <c r="DZ269" s="104"/>
      <c r="EA269" s="104"/>
    </row>
    <row r="270" spans="108:131" ht="12.75" customHeight="1" x14ac:dyDescent="0.15">
      <c r="DD270" s="117"/>
      <c r="DE270" s="104"/>
      <c r="DF270" s="104"/>
      <c r="DG270" s="104"/>
      <c r="DH270" s="104"/>
      <c r="DI270" s="104"/>
      <c r="DJ270" s="104"/>
      <c r="DK270" s="104"/>
      <c r="DL270" s="104"/>
      <c r="DM270" s="104"/>
      <c r="DN270" s="104"/>
      <c r="DO270" s="104"/>
      <c r="DP270" s="104"/>
      <c r="DQ270" s="104"/>
      <c r="DR270" s="104"/>
      <c r="DS270" s="104"/>
      <c r="DT270" s="104"/>
      <c r="DU270" s="104"/>
      <c r="DV270" s="104"/>
      <c r="DW270" s="104"/>
      <c r="DX270" s="104"/>
      <c r="DY270" s="104"/>
      <c r="DZ270" s="104"/>
      <c r="EA270" s="104"/>
    </row>
    <row r="271" spans="108:131" ht="12.75" customHeight="1" x14ac:dyDescent="0.15">
      <c r="DD271" s="117"/>
      <c r="DE271" s="104"/>
      <c r="DF271" s="104"/>
      <c r="DG271" s="104"/>
      <c r="DH271" s="104"/>
      <c r="DI271" s="104"/>
      <c r="DJ271" s="104"/>
      <c r="DK271" s="104"/>
      <c r="DL271" s="104"/>
      <c r="DM271" s="104"/>
      <c r="DN271" s="104"/>
      <c r="DO271" s="104"/>
      <c r="DP271" s="104"/>
      <c r="DQ271" s="104"/>
      <c r="DR271" s="104"/>
      <c r="DS271" s="104"/>
      <c r="DT271" s="104"/>
      <c r="DU271" s="104"/>
      <c r="DV271" s="104"/>
      <c r="DW271" s="104"/>
      <c r="DX271" s="104"/>
      <c r="DY271" s="104"/>
      <c r="DZ271" s="104"/>
      <c r="EA271" s="104"/>
    </row>
    <row r="272" spans="108:131" ht="12.75" customHeight="1" x14ac:dyDescent="0.15">
      <c r="DD272" s="117"/>
      <c r="DE272" s="104"/>
      <c r="DF272" s="104"/>
      <c r="DG272" s="104"/>
      <c r="DH272" s="104"/>
      <c r="DI272" s="104"/>
      <c r="DJ272" s="104"/>
      <c r="DK272" s="104"/>
      <c r="DL272" s="104"/>
      <c r="DM272" s="104"/>
      <c r="DN272" s="104"/>
      <c r="DO272" s="104"/>
      <c r="DP272" s="104"/>
      <c r="DQ272" s="104"/>
      <c r="DR272" s="104"/>
      <c r="DS272" s="104"/>
      <c r="DT272" s="104"/>
      <c r="DU272" s="104"/>
      <c r="DV272" s="104"/>
      <c r="DW272" s="104"/>
      <c r="DX272" s="104"/>
      <c r="DY272" s="104"/>
      <c r="DZ272" s="104"/>
      <c r="EA272" s="104"/>
    </row>
    <row r="273" spans="108:131" ht="12.75" customHeight="1" x14ac:dyDescent="0.15">
      <c r="DD273" s="117"/>
      <c r="DE273" s="104"/>
      <c r="DF273" s="104"/>
      <c r="DG273" s="104"/>
      <c r="DH273" s="104"/>
      <c r="DI273" s="104"/>
      <c r="DJ273" s="104"/>
      <c r="DK273" s="104"/>
      <c r="DL273" s="104"/>
      <c r="DM273" s="104"/>
      <c r="DN273" s="104"/>
      <c r="DO273" s="104"/>
      <c r="DP273" s="104"/>
      <c r="DQ273" s="104"/>
      <c r="DR273" s="104"/>
      <c r="DS273" s="104"/>
      <c r="DT273" s="104"/>
      <c r="DU273" s="104"/>
      <c r="DV273" s="104"/>
      <c r="DW273" s="104"/>
      <c r="DX273" s="104"/>
      <c r="DY273" s="104"/>
      <c r="DZ273" s="104"/>
      <c r="EA273" s="104"/>
    </row>
    <row r="274" spans="108:131" ht="12.75" customHeight="1" x14ac:dyDescent="0.15">
      <c r="DD274" s="117"/>
      <c r="DE274" s="104"/>
      <c r="DF274" s="104"/>
      <c r="DG274" s="104"/>
      <c r="DH274" s="104"/>
      <c r="DI274" s="104"/>
      <c r="DJ274" s="104"/>
      <c r="DK274" s="104"/>
      <c r="DL274" s="104"/>
      <c r="DM274" s="104"/>
      <c r="DN274" s="104"/>
      <c r="DO274" s="104"/>
      <c r="DP274" s="104"/>
      <c r="DQ274" s="104"/>
      <c r="DR274" s="104"/>
      <c r="DS274" s="104"/>
      <c r="DT274" s="104"/>
      <c r="DU274" s="104"/>
      <c r="DV274" s="104"/>
      <c r="DW274" s="104"/>
      <c r="DX274" s="104"/>
      <c r="DY274" s="104"/>
      <c r="DZ274" s="104"/>
      <c r="EA274" s="104"/>
    </row>
    <row r="275" spans="108:131" ht="12.75" customHeight="1" x14ac:dyDescent="0.15">
      <c r="DD275" s="117"/>
      <c r="DE275" s="104"/>
      <c r="DF275" s="104"/>
      <c r="DG275" s="104"/>
      <c r="DH275" s="104"/>
      <c r="DI275" s="104"/>
      <c r="DJ275" s="104"/>
      <c r="DK275" s="104"/>
      <c r="DL275" s="104"/>
      <c r="DM275" s="104"/>
      <c r="DN275" s="104"/>
      <c r="DO275" s="104"/>
      <c r="DP275" s="104"/>
      <c r="DQ275" s="104"/>
      <c r="DR275" s="104"/>
      <c r="DS275" s="104"/>
      <c r="DT275" s="104"/>
      <c r="DU275" s="104"/>
      <c r="DV275" s="104"/>
      <c r="DW275" s="104"/>
      <c r="DX275" s="104"/>
      <c r="DY275" s="104"/>
      <c r="DZ275" s="104"/>
      <c r="EA275" s="104"/>
    </row>
    <row r="276" spans="108:131" ht="12.75" customHeight="1" x14ac:dyDescent="0.15">
      <c r="DD276" s="117"/>
      <c r="DE276" s="104"/>
      <c r="DF276" s="104"/>
      <c r="DG276" s="104"/>
      <c r="DH276" s="104"/>
      <c r="DI276" s="104"/>
      <c r="DJ276" s="104"/>
      <c r="DK276" s="104"/>
      <c r="DL276" s="104"/>
      <c r="DM276" s="104"/>
      <c r="DN276" s="104"/>
      <c r="DO276" s="104"/>
      <c r="DP276" s="104"/>
      <c r="DQ276" s="104"/>
      <c r="DR276" s="104"/>
      <c r="DS276" s="104"/>
      <c r="DT276" s="104"/>
      <c r="DU276" s="104"/>
      <c r="DV276" s="104"/>
      <c r="DW276" s="104"/>
      <c r="DX276" s="104"/>
      <c r="DY276" s="104"/>
      <c r="DZ276" s="104"/>
      <c r="EA276" s="104"/>
    </row>
    <row r="277" spans="108:131" ht="12.75" customHeight="1" x14ac:dyDescent="0.15">
      <c r="DD277" s="117"/>
      <c r="DE277" s="104"/>
      <c r="DF277" s="104"/>
      <c r="DG277" s="104"/>
      <c r="DH277" s="104"/>
      <c r="DI277" s="104"/>
      <c r="DJ277" s="104"/>
      <c r="DK277" s="104"/>
      <c r="DL277" s="104"/>
      <c r="DM277" s="104"/>
      <c r="DN277" s="104"/>
      <c r="DO277" s="104"/>
      <c r="DP277" s="104"/>
      <c r="DQ277" s="104"/>
      <c r="DR277" s="104"/>
      <c r="DS277" s="104"/>
      <c r="DT277" s="104"/>
      <c r="DU277" s="104"/>
      <c r="DV277" s="104"/>
      <c r="DW277" s="104"/>
      <c r="DX277" s="104"/>
      <c r="DY277" s="104"/>
      <c r="DZ277" s="104"/>
      <c r="EA277" s="104"/>
    </row>
    <row r="278" spans="108:131" ht="12.75" customHeight="1" x14ac:dyDescent="0.15">
      <c r="DD278" s="117"/>
      <c r="DE278" s="104"/>
      <c r="DF278" s="104"/>
      <c r="DG278" s="104"/>
      <c r="DH278" s="104"/>
      <c r="DI278" s="104"/>
      <c r="DJ278" s="104"/>
      <c r="DK278" s="104"/>
      <c r="DL278" s="104"/>
      <c r="DM278" s="104"/>
      <c r="DN278" s="104"/>
      <c r="DO278" s="104"/>
      <c r="DP278" s="104"/>
      <c r="DQ278" s="104"/>
      <c r="DR278" s="104"/>
      <c r="DS278" s="104"/>
      <c r="DT278" s="104"/>
      <c r="DU278" s="104"/>
      <c r="DV278" s="104"/>
      <c r="DW278" s="104"/>
      <c r="DX278" s="104"/>
      <c r="DY278" s="104"/>
      <c r="DZ278" s="104"/>
      <c r="EA278" s="104"/>
    </row>
    <row r="279" spans="108:131" ht="12.75" customHeight="1" x14ac:dyDescent="0.15">
      <c r="DD279" s="117"/>
      <c r="DE279" s="104"/>
      <c r="DF279" s="104"/>
      <c r="DG279" s="104"/>
      <c r="DH279" s="104"/>
      <c r="DI279" s="104"/>
      <c r="DJ279" s="104"/>
      <c r="DK279" s="104"/>
      <c r="DL279" s="104"/>
      <c r="DM279" s="104"/>
      <c r="DN279" s="104"/>
      <c r="DO279" s="104"/>
      <c r="DP279" s="104"/>
      <c r="DQ279" s="104"/>
      <c r="DR279" s="104"/>
      <c r="DS279" s="104"/>
      <c r="DT279" s="104"/>
      <c r="DU279" s="104"/>
      <c r="DV279" s="104"/>
      <c r="DW279" s="104"/>
      <c r="DX279" s="104"/>
      <c r="DY279" s="104"/>
      <c r="DZ279" s="104"/>
      <c r="EA279" s="104"/>
    </row>
    <row r="280" spans="108:131" ht="12.75" customHeight="1" x14ac:dyDescent="0.15">
      <c r="DD280" s="117"/>
      <c r="DE280" s="104"/>
      <c r="DF280" s="104"/>
      <c r="DG280" s="104"/>
      <c r="DH280" s="104"/>
      <c r="DI280" s="104"/>
      <c r="DJ280" s="104"/>
      <c r="DK280" s="104"/>
      <c r="DL280" s="104"/>
      <c r="DM280" s="104"/>
      <c r="DN280" s="104"/>
      <c r="DO280" s="104"/>
      <c r="DP280" s="104"/>
      <c r="DQ280" s="104"/>
      <c r="DR280" s="104"/>
      <c r="DS280" s="104"/>
      <c r="DT280" s="104"/>
      <c r="DU280" s="104"/>
      <c r="DV280" s="104"/>
      <c r="DW280" s="104"/>
      <c r="DX280" s="104"/>
      <c r="DY280" s="104"/>
      <c r="DZ280" s="104"/>
      <c r="EA280" s="104"/>
    </row>
    <row r="281" spans="108:131" ht="12.75" customHeight="1" x14ac:dyDescent="0.15">
      <c r="DD281" s="117"/>
      <c r="DE281" s="104"/>
      <c r="DF281" s="104"/>
      <c r="DG281" s="104"/>
      <c r="DH281" s="104"/>
      <c r="DI281" s="104"/>
      <c r="DJ281" s="104"/>
      <c r="DK281" s="104"/>
      <c r="DL281" s="104"/>
      <c r="DM281" s="104"/>
      <c r="DN281" s="104"/>
      <c r="DO281" s="104"/>
      <c r="DP281" s="104"/>
      <c r="DQ281" s="104"/>
      <c r="DR281" s="104"/>
      <c r="DS281" s="104"/>
      <c r="DT281" s="104"/>
      <c r="DU281" s="104"/>
      <c r="DV281" s="104"/>
      <c r="DW281" s="104"/>
      <c r="DX281" s="104"/>
      <c r="DY281" s="104"/>
      <c r="DZ281" s="104"/>
      <c r="EA281" s="104"/>
    </row>
    <row r="282" spans="108:131" ht="12.75" customHeight="1" x14ac:dyDescent="0.15">
      <c r="DD282" s="117"/>
      <c r="DE282" s="104"/>
      <c r="DF282" s="104"/>
      <c r="DG282" s="104"/>
      <c r="DH282" s="104"/>
      <c r="DI282" s="104"/>
      <c r="DJ282" s="104"/>
      <c r="DK282" s="104"/>
      <c r="DL282" s="104"/>
      <c r="DM282" s="104"/>
      <c r="DN282" s="104"/>
      <c r="DO282" s="104"/>
      <c r="DP282" s="104"/>
      <c r="DQ282" s="104"/>
      <c r="DR282" s="104"/>
      <c r="DS282" s="104"/>
      <c r="DT282" s="104"/>
      <c r="DU282" s="104"/>
      <c r="DV282" s="104"/>
      <c r="DW282" s="104"/>
      <c r="DX282" s="104"/>
      <c r="DY282" s="104"/>
      <c r="DZ282" s="104"/>
      <c r="EA282" s="104"/>
    </row>
    <row r="283" spans="108:131" ht="12.75" customHeight="1" x14ac:dyDescent="0.15">
      <c r="DD283" s="117"/>
      <c r="DE283" s="104"/>
      <c r="DF283" s="104"/>
      <c r="DG283" s="104"/>
      <c r="DH283" s="104"/>
      <c r="DI283" s="104"/>
      <c r="DJ283" s="104"/>
      <c r="DK283" s="104"/>
      <c r="DL283" s="104"/>
      <c r="DM283" s="104"/>
      <c r="DN283" s="104"/>
      <c r="DO283" s="104"/>
      <c r="DP283" s="104"/>
      <c r="DQ283" s="104"/>
      <c r="DR283" s="104"/>
      <c r="DS283" s="104"/>
      <c r="DT283" s="104"/>
      <c r="DU283" s="104"/>
      <c r="DV283" s="104"/>
      <c r="DW283" s="104"/>
      <c r="DX283" s="104"/>
      <c r="DY283" s="104"/>
      <c r="DZ283" s="104"/>
      <c r="EA283" s="104"/>
    </row>
    <row r="284" spans="108:131" ht="12.75" customHeight="1" x14ac:dyDescent="0.15">
      <c r="DD284" s="117"/>
      <c r="DE284" s="104"/>
      <c r="DF284" s="104"/>
      <c r="DG284" s="104"/>
      <c r="DH284" s="104"/>
      <c r="DI284" s="104"/>
      <c r="DJ284" s="104"/>
      <c r="DK284" s="104"/>
      <c r="DL284" s="104"/>
      <c r="DM284" s="104"/>
      <c r="DN284" s="104"/>
      <c r="DO284" s="104"/>
      <c r="DP284" s="104"/>
      <c r="DQ284" s="104"/>
      <c r="DR284" s="104"/>
      <c r="DS284" s="104"/>
      <c r="DT284" s="104"/>
      <c r="DU284" s="104"/>
      <c r="DV284" s="104"/>
      <c r="DW284" s="104"/>
      <c r="DX284" s="104"/>
      <c r="DY284" s="104"/>
      <c r="DZ284" s="104"/>
      <c r="EA284" s="104"/>
    </row>
    <row r="285" spans="108:131" ht="12.75" customHeight="1" x14ac:dyDescent="0.15">
      <c r="DD285" s="117"/>
      <c r="DE285" s="104"/>
      <c r="DF285" s="104"/>
      <c r="DG285" s="104"/>
      <c r="DH285" s="104"/>
      <c r="DI285" s="104"/>
      <c r="DJ285" s="104"/>
      <c r="DK285" s="104"/>
      <c r="DL285" s="104"/>
      <c r="DM285" s="104"/>
      <c r="DN285" s="104"/>
      <c r="DO285" s="104"/>
      <c r="DP285" s="104"/>
      <c r="DQ285" s="104"/>
      <c r="DR285" s="104"/>
      <c r="DS285" s="104"/>
      <c r="DT285" s="104"/>
      <c r="DU285" s="104"/>
      <c r="DV285" s="104"/>
      <c r="DW285" s="104"/>
      <c r="DX285" s="104"/>
      <c r="DY285" s="104"/>
      <c r="DZ285" s="104"/>
      <c r="EA285" s="104"/>
    </row>
    <row r="286" spans="108:131" ht="12.75" customHeight="1" x14ac:dyDescent="0.15">
      <c r="DD286" s="117"/>
      <c r="DE286" s="104"/>
      <c r="DF286" s="104"/>
      <c r="DG286" s="104"/>
      <c r="DH286" s="104"/>
      <c r="DI286" s="104"/>
      <c r="DJ286" s="104"/>
      <c r="DK286" s="104"/>
      <c r="DL286" s="104"/>
      <c r="DM286" s="104"/>
      <c r="DN286" s="104"/>
      <c r="DO286" s="104"/>
      <c r="DP286" s="104"/>
      <c r="DQ286" s="104"/>
      <c r="DR286" s="104"/>
      <c r="DS286" s="104"/>
      <c r="DT286" s="104"/>
      <c r="DU286" s="104"/>
      <c r="DV286" s="104"/>
      <c r="DW286" s="104"/>
      <c r="DX286" s="104"/>
      <c r="DY286" s="104"/>
      <c r="DZ286" s="104"/>
      <c r="EA286" s="104"/>
    </row>
    <row r="287" spans="108:131" ht="12.75" customHeight="1" x14ac:dyDescent="0.15">
      <c r="DD287" s="117"/>
      <c r="DE287" s="104"/>
      <c r="DF287" s="104"/>
      <c r="DG287" s="104"/>
      <c r="DH287" s="104"/>
      <c r="DI287" s="104"/>
      <c r="DJ287" s="104"/>
      <c r="DK287" s="104"/>
      <c r="DL287" s="104"/>
      <c r="DM287" s="104"/>
      <c r="DN287" s="104"/>
      <c r="DO287" s="104"/>
      <c r="DP287" s="104"/>
      <c r="DQ287" s="104"/>
      <c r="DR287" s="104"/>
      <c r="DS287" s="104"/>
      <c r="DT287" s="104"/>
      <c r="DU287" s="104"/>
      <c r="DV287" s="104"/>
      <c r="DW287" s="104"/>
      <c r="DX287" s="104"/>
      <c r="DY287" s="104"/>
      <c r="DZ287" s="104"/>
      <c r="EA287" s="104"/>
    </row>
    <row r="288" spans="108:131" ht="12.75" customHeight="1" x14ac:dyDescent="0.15">
      <c r="DD288" s="117"/>
      <c r="DE288" s="104"/>
      <c r="DF288" s="104"/>
      <c r="DG288" s="104"/>
      <c r="DH288" s="104"/>
      <c r="DI288" s="104"/>
      <c r="DJ288" s="104"/>
      <c r="DK288" s="104"/>
      <c r="DL288" s="104"/>
      <c r="DM288" s="104"/>
      <c r="DN288" s="104"/>
      <c r="DO288" s="104"/>
      <c r="DP288" s="104"/>
      <c r="DQ288" s="104"/>
      <c r="DR288" s="104"/>
      <c r="DS288" s="104"/>
      <c r="DT288" s="104"/>
      <c r="DU288" s="104"/>
      <c r="DV288" s="104"/>
      <c r="DW288" s="104"/>
      <c r="DX288" s="104"/>
      <c r="DY288" s="104"/>
      <c r="DZ288" s="104"/>
      <c r="EA288" s="104"/>
    </row>
    <row r="289" spans="108:131" ht="12.75" customHeight="1" x14ac:dyDescent="0.15">
      <c r="DD289" s="117"/>
      <c r="DE289" s="104"/>
      <c r="DF289" s="104"/>
      <c r="DG289" s="104"/>
      <c r="DH289" s="104"/>
      <c r="DI289" s="104"/>
      <c r="DJ289" s="104"/>
      <c r="DK289" s="104"/>
      <c r="DL289" s="104"/>
      <c r="DM289" s="104"/>
      <c r="DN289" s="104"/>
      <c r="DO289" s="104"/>
      <c r="DP289" s="104"/>
      <c r="DQ289" s="104"/>
      <c r="DR289" s="104"/>
      <c r="DS289" s="104"/>
      <c r="DT289" s="104"/>
      <c r="DU289" s="104"/>
      <c r="DV289" s="104"/>
      <c r="DW289" s="104"/>
      <c r="DX289" s="104"/>
      <c r="DY289" s="104"/>
      <c r="DZ289" s="104"/>
      <c r="EA289" s="104"/>
    </row>
    <row r="290" spans="108:131" ht="12.75" customHeight="1" x14ac:dyDescent="0.15">
      <c r="DD290" s="117"/>
      <c r="DE290" s="104"/>
      <c r="DF290" s="104"/>
      <c r="DG290" s="104"/>
      <c r="DH290" s="104"/>
      <c r="DI290" s="104"/>
      <c r="DJ290" s="104"/>
      <c r="DK290" s="104"/>
      <c r="DL290" s="104"/>
      <c r="DM290" s="104"/>
      <c r="DN290" s="104"/>
      <c r="DO290" s="104"/>
      <c r="DP290" s="104"/>
      <c r="DQ290" s="104"/>
      <c r="DR290" s="104"/>
      <c r="DS290" s="104"/>
      <c r="DT290" s="104"/>
      <c r="DU290" s="104"/>
      <c r="DV290" s="104"/>
      <c r="DW290" s="104"/>
      <c r="DX290" s="104"/>
      <c r="DY290" s="104"/>
      <c r="DZ290" s="104"/>
      <c r="EA290" s="104"/>
    </row>
    <row r="291" spans="108:131" ht="12.75" customHeight="1" x14ac:dyDescent="0.15">
      <c r="DD291" s="117"/>
      <c r="DE291" s="104"/>
      <c r="DF291" s="104"/>
      <c r="DG291" s="104"/>
      <c r="DH291" s="104"/>
      <c r="DI291" s="104"/>
      <c r="DJ291" s="104"/>
      <c r="DK291" s="104"/>
      <c r="DL291" s="104"/>
      <c r="DM291" s="104"/>
      <c r="DN291" s="104"/>
      <c r="DO291" s="104"/>
      <c r="DP291" s="104"/>
      <c r="DQ291" s="104"/>
      <c r="DR291" s="104"/>
      <c r="DS291" s="104"/>
      <c r="DT291" s="104"/>
      <c r="DU291" s="104"/>
      <c r="DV291" s="104"/>
      <c r="DW291" s="104"/>
      <c r="DX291" s="104"/>
      <c r="DY291" s="104"/>
      <c r="DZ291" s="104"/>
      <c r="EA291" s="104"/>
    </row>
    <row r="292" spans="108:131" ht="12.75" customHeight="1" x14ac:dyDescent="0.15">
      <c r="DD292" s="117"/>
      <c r="DE292" s="104"/>
      <c r="DF292" s="104"/>
      <c r="DG292" s="104"/>
      <c r="DH292" s="104"/>
      <c r="DI292" s="104"/>
      <c r="DJ292" s="104"/>
      <c r="DK292" s="104"/>
      <c r="DL292" s="104"/>
      <c r="DM292" s="104"/>
      <c r="DN292" s="104"/>
      <c r="DO292" s="104"/>
      <c r="DP292" s="104"/>
      <c r="DQ292" s="104"/>
      <c r="DR292" s="104"/>
      <c r="DS292" s="104"/>
      <c r="DT292" s="104"/>
      <c r="DU292" s="104"/>
      <c r="DV292" s="104"/>
      <c r="DW292" s="104"/>
      <c r="DX292" s="104"/>
      <c r="DY292" s="104"/>
      <c r="DZ292" s="104"/>
      <c r="EA292" s="104"/>
    </row>
    <row r="293" spans="108:131" ht="12.75" customHeight="1" x14ac:dyDescent="0.15">
      <c r="DD293" s="117"/>
      <c r="DE293" s="104"/>
      <c r="DF293" s="104"/>
      <c r="DG293" s="104"/>
      <c r="DH293" s="104"/>
      <c r="DI293" s="104"/>
      <c r="DJ293" s="104"/>
      <c r="DK293" s="104"/>
      <c r="DL293" s="104"/>
      <c r="DM293" s="104"/>
      <c r="DN293" s="104"/>
      <c r="DO293" s="104"/>
      <c r="DP293" s="104"/>
      <c r="DQ293" s="104"/>
      <c r="DR293" s="104"/>
      <c r="DS293" s="104"/>
      <c r="DT293" s="104"/>
      <c r="DU293" s="104"/>
      <c r="DV293" s="104"/>
      <c r="DW293" s="104"/>
      <c r="DX293" s="104"/>
      <c r="DY293" s="104"/>
      <c r="DZ293" s="104"/>
      <c r="EA293" s="104"/>
    </row>
    <row r="294" spans="108:131" ht="12.75" customHeight="1" x14ac:dyDescent="0.15">
      <c r="DD294" s="117"/>
      <c r="DE294" s="104"/>
      <c r="DF294" s="104"/>
      <c r="DG294" s="104"/>
      <c r="DH294" s="104"/>
      <c r="DI294" s="104"/>
      <c r="DJ294" s="104"/>
      <c r="DK294" s="104"/>
      <c r="DL294" s="104"/>
      <c r="DM294" s="104"/>
      <c r="DN294" s="104"/>
      <c r="DO294" s="104"/>
      <c r="DP294" s="104"/>
      <c r="DQ294" s="104"/>
      <c r="DR294" s="104"/>
      <c r="DS294" s="104"/>
      <c r="DT294" s="104"/>
      <c r="DU294" s="104"/>
      <c r="DV294" s="104"/>
      <c r="DW294" s="104"/>
      <c r="DX294" s="104"/>
      <c r="DY294" s="104"/>
      <c r="DZ294" s="104"/>
      <c r="EA294" s="104"/>
    </row>
    <row r="295" spans="108:131" ht="12.75" customHeight="1" x14ac:dyDescent="0.15">
      <c r="DD295" s="117"/>
      <c r="DE295" s="104"/>
      <c r="DF295" s="104"/>
      <c r="DG295" s="104"/>
      <c r="DH295" s="104"/>
      <c r="DI295" s="104"/>
      <c r="DJ295" s="104"/>
      <c r="DK295" s="104"/>
      <c r="DL295" s="104"/>
      <c r="DM295" s="104"/>
      <c r="DN295" s="104"/>
      <c r="DO295" s="104"/>
      <c r="DP295" s="104"/>
      <c r="DQ295" s="104"/>
      <c r="DR295" s="104"/>
      <c r="DS295" s="104"/>
      <c r="DT295" s="104"/>
      <c r="DU295" s="104"/>
      <c r="DV295" s="104"/>
      <c r="DW295" s="104"/>
      <c r="DX295" s="104"/>
      <c r="DY295" s="104"/>
      <c r="DZ295" s="104"/>
      <c r="EA295" s="104"/>
    </row>
    <row r="296" spans="108:131" ht="12.75" customHeight="1" x14ac:dyDescent="0.15">
      <c r="DD296" s="117"/>
      <c r="DE296" s="104"/>
      <c r="DF296" s="104"/>
      <c r="DG296" s="104"/>
      <c r="DH296" s="104"/>
      <c r="DI296" s="104"/>
      <c r="DJ296" s="104"/>
      <c r="DK296" s="104"/>
      <c r="DL296" s="104"/>
      <c r="DM296" s="104"/>
      <c r="DN296" s="104"/>
      <c r="DO296" s="104"/>
      <c r="DP296" s="104"/>
      <c r="DQ296" s="104"/>
      <c r="DR296" s="104"/>
      <c r="DS296" s="104"/>
      <c r="DT296" s="104"/>
      <c r="DU296" s="104"/>
      <c r="DV296" s="104"/>
      <c r="DW296" s="104"/>
      <c r="DX296" s="104"/>
      <c r="DY296" s="104"/>
      <c r="DZ296" s="104"/>
      <c r="EA296" s="104"/>
    </row>
    <row r="297" spans="108:131" ht="12.75" customHeight="1" x14ac:dyDescent="0.15">
      <c r="DD297" s="117"/>
      <c r="DE297" s="104"/>
      <c r="DF297" s="104"/>
      <c r="DG297" s="104"/>
      <c r="DH297" s="104"/>
      <c r="DI297" s="104"/>
      <c r="DJ297" s="104"/>
      <c r="DK297" s="104"/>
      <c r="DL297" s="104"/>
      <c r="DM297" s="104"/>
      <c r="DN297" s="104"/>
      <c r="DO297" s="104"/>
      <c r="DP297" s="104"/>
      <c r="DQ297" s="104"/>
      <c r="DR297" s="104"/>
      <c r="DS297" s="104"/>
      <c r="DT297" s="104"/>
      <c r="DU297" s="104"/>
      <c r="DV297" s="104"/>
      <c r="DW297" s="104"/>
      <c r="DX297" s="104"/>
      <c r="DY297" s="104"/>
      <c r="DZ297" s="104"/>
      <c r="EA297" s="104"/>
    </row>
    <row r="298" spans="108:131" ht="12.75" customHeight="1" x14ac:dyDescent="0.15">
      <c r="DD298" s="117"/>
      <c r="DE298" s="104"/>
      <c r="DF298" s="104"/>
      <c r="DG298" s="104"/>
      <c r="DH298" s="104"/>
      <c r="DI298" s="104"/>
      <c r="DJ298" s="104"/>
      <c r="DK298" s="104"/>
      <c r="DL298" s="104"/>
      <c r="DM298" s="104"/>
      <c r="DN298" s="104"/>
      <c r="DO298" s="104"/>
      <c r="DP298" s="104"/>
      <c r="DQ298" s="104"/>
      <c r="DR298" s="104"/>
      <c r="DS298" s="104"/>
      <c r="DT298" s="104"/>
      <c r="DU298" s="104"/>
      <c r="DV298" s="104"/>
      <c r="DW298" s="104"/>
      <c r="DX298" s="104"/>
      <c r="DY298" s="104"/>
      <c r="DZ298" s="104"/>
      <c r="EA298" s="104"/>
    </row>
    <row r="299" spans="108:131" ht="12.75" customHeight="1" x14ac:dyDescent="0.15">
      <c r="DD299" s="117"/>
      <c r="DE299" s="104"/>
      <c r="DF299" s="104"/>
      <c r="DG299" s="104"/>
      <c r="DH299" s="104"/>
      <c r="DI299" s="104"/>
      <c r="DJ299" s="104"/>
      <c r="DK299" s="104"/>
      <c r="DL299" s="104"/>
      <c r="DM299" s="104"/>
      <c r="DN299" s="104"/>
      <c r="DO299" s="104"/>
      <c r="DP299" s="104"/>
      <c r="DQ299" s="104"/>
      <c r="DR299" s="104"/>
      <c r="DS299" s="104"/>
      <c r="DT299" s="104"/>
      <c r="DU299" s="104"/>
      <c r="DV299" s="104"/>
      <c r="DW299" s="104"/>
      <c r="DX299" s="104"/>
      <c r="DY299" s="104"/>
      <c r="DZ299" s="104"/>
      <c r="EA299" s="104"/>
    </row>
    <row r="300" spans="108:131" ht="12.75" customHeight="1" x14ac:dyDescent="0.15">
      <c r="DD300" s="117"/>
      <c r="DE300" s="104"/>
      <c r="DF300" s="104"/>
      <c r="DG300" s="104"/>
      <c r="DH300" s="104"/>
      <c r="DI300" s="104"/>
      <c r="DJ300" s="104"/>
      <c r="DK300" s="104"/>
      <c r="DL300" s="104"/>
      <c r="DM300" s="104"/>
      <c r="DN300" s="104"/>
      <c r="DO300" s="104"/>
      <c r="DP300" s="104"/>
      <c r="DQ300" s="104"/>
      <c r="DR300" s="104"/>
      <c r="DS300" s="104"/>
      <c r="DT300" s="104"/>
      <c r="DU300" s="104"/>
      <c r="DV300" s="104"/>
      <c r="DW300" s="104"/>
      <c r="DX300" s="104"/>
      <c r="DY300" s="104"/>
      <c r="DZ300" s="104"/>
      <c r="EA300" s="104"/>
    </row>
    <row r="301" spans="108:131" ht="12.75" customHeight="1" x14ac:dyDescent="0.15">
      <c r="DD301" s="117"/>
      <c r="DE301" s="104"/>
      <c r="DF301" s="104"/>
      <c r="DG301" s="104"/>
      <c r="DH301" s="104"/>
      <c r="DI301" s="104"/>
      <c r="DJ301" s="104"/>
      <c r="DK301" s="104"/>
      <c r="DL301" s="104"/>
      <c r="DM301" s="104"/>
      <c r="DN301" s="104"/>
      <c r="DO301" s="104"/>
      <c r="DP301" s="104"/>
      <c r="DQ301" s="104"/>
      <c r="DR301" s="104"/>
      <c r="DS301" s="104"/>
      <c r="DT301" s="104"/>
      <c r="DU301" s="104"/>
      <c r="DV301" s="104"/>
      <c r="DW301" s="104"/>
      <c r="DX301" s="104"/>
      <c r="DY301" s="104"/>
      <c r="DZ301" s="104"/>
      <c r="EA301" s="104"/>
    </row>
    <row r="302" spans="108:131" ht="12.75" customHeight="1" x14ac:dyDescent="0.15">
      <c r="DD302" s="117"/>
      <c r="DE302" s="104"/>
      <c r="DF302" s="104"/>
      <c r="DG302" s="104"/>
      <c r="DH302" s="104"/>
      <c r="DI302" s="104"/>
      <c r="DJ302" s="104"/>
      <c r="DK302" s="104"/>
      <c r="DL302" s="104"/>
      <c r="DM302" s="104"/>
      <c r="DN302" s="104"/>
      <c r="DO302" s="104"/>
      <c r="DP302" s="104"/>
      <c r="DQ302" s="104"/>
      <c r="DR302" s="104"/>
      <c r="DS302" s="104"/>
      <c r="DT302" s="104"/>
      <c r="DU302" s="104"/>
      <c r="DV302" s="104"/>
      <c r="DW302" s="104"/>
      <c r="DX302" s="104"/>
      <c r="DY302" s="104"/>
      <c r="DZ302" s="104"/>
      <c r="EA302" s="104"/>
    </row>
    <row r="303" spans="108:131" ht="12.75" customHeight="1" x14ac:dyDescent="0.15">
      <c r="DD303" s="117"/>
      <c r="DE303" s="104"/>
      <c r="DF303" s="104"/>
      <c r="DG303" s="104"/>
      <c r="DH303" s="104"/>
      <c r="DI303" s="104"/>
      <c r="DJ303" s="104"/>
      <c r="DK303" s="104"/>
      <c r="DL303" s="104"/>
      <c r="DM303" s="104"/>
      <c r="DN303" s="104"/>
      <c r="DO303" s="104"/>
      <c r="DP303" s="104"/>
      <c r="DQ303" s="104"/>
      <c r="DR303" s="104"/>
      <c r="DS303" s="104"/>
      <c r="DT303" s="104"/>
      <c r="DU303" s="104"/>
      <c r="DV303" s="104"/>
      <c r="DW303" s="104"/>
      <c r="DX303" s="104"/>
      <c r="DY303" s="104"/>
      <c r="DZ303" s="104"/>
      <c r="EA303" s="104"/>
    </row>
    <row r="304" spans="108:131" ht="12.75" customHeight="1" x14ac:dyDescent="0.15">
      <c r="DD304" s="117"/>
      <c r="DE304" s="104"/>
      <c r="DF304" s="104"/>
      <c r="DG304" s="104"/>
      <c r="DH304" s="104"/>
      <c r="DI304" s="104"/>
      <c r="DJ304" s="104"/>
      <c r="DK304" s="104"/>
      <c r="DL304" s="104"/>
      <c r="DM304" s="104"/>
      <c r="DN304" s="104"/>
      <c r="DO304" s="104"/>
      <c r="DP304" s="104"/>
      <c r="DQ304" s="104"/>
      <c r="DR304" s="104"/>
      <c r="DS304" s="104"/>
      <c r="DT304" s="104"/>
      <c r="DU304" s="104"/>
      <c r="DV304" s="104"/>
      <c r="DW304" s="104"/>
      <c r="DX304" s="104"/>
      <c r="DY304" s="104"/>
      <c r="DZ304" s="104"/>
      <c r="EA304" s="104"/>
    </row>
    <row r="305" spans="108:131" ht="12.75" customHeight="1" x14ac:dyDescent="0.15">
      <c r="DD305" s="117"/>
      <c r="DE305" s="104"/>
      <c r="DF305" s="104"/>
      <c r="DG305" s="104"/>
      <c r="DH305" s="104"/>
      <c r="DI305" s="104"/>
      <c r="DJ305" s="104"/>
      <c r="DK305" s="104"/>
      <c r="DL305" s="104"/>
      <c r="DM305" s="104"/>
      <c r="DN305" s="104"/>
      <c r="DO305" s="104"/>
      <c r="DP305" s="104"/>
      <c r="DQ305" s="104"/>
      <c r="DR305" s="104"/>
      <c r="DS305" s="104"/>
      <c r="DT305" s="104"/>
      <c r="DU305" s="104"/>
      <c r="DV305" s="104"/>
      <c r="DW305" s="104"/>
      <c r="DX305" s="104"/>
      <c r="DY305" s="104"/>
      <c r="DZ305" s="104"/>
      <c r="EA305" s="104"/>
    </row>
    <row r="306" spans="108:131" ht="12.75" customHeight="1" x14ac:dyDescent="0.15">
      <c r="DD306" s="117"/>
      <c r="DE306" s="104"/>
      <c r="DF306" s="104"/>
      <c r="DG306" s="104"/>
      <c r="DH306" s="104"/>
      <c r="DI306" s="104"/>
      <c r="DJ306" s="104"/>
      <c r="DK306" s="104"/>
      <c r="DL306" s="104"/>
      <c r="DM306" s="104"/>
      <c r="DN306" s="104"/>
      <c r="DO306" s="104"/>
      <c r="DP306" s="104"/>
      <c r="DQ306" s="104"/>
      <c r="DR306" s="104"/>
      <c r="DS306" s="104"/>
      <c r="DT306" s="104"/>
      <c r="DU306" s="104"/>
      <c r="DV306" s="104"/>
      <c r="DW306" s="104"/>
      <c r="DX306" s="104"/>
      <c r="DY306" s="104"/>
      <c r="DZ306" s="104"/>
      <c r="EA306" s="104"/>
    </row>
    <row r="307" spans="108:131" ht="12.75" customHeight="1" x14ac:dyDescent="0.15">
      <c r="DD307" s="117"/>
      <c r="DE307" s="104"/>
      <c r="DF307" s="104"/>
      <c r="DG307" s="104"/>
      <c r="DH307" s="104"/>
      <c r="DI307" s="104"/>
      <c r="DJ307" s="104"/>
      <c r="DK307" s="104"/>
      <c r="DL307" s="104"/>
      <c r="DM307" s="104"/>
      <c r="DN307" s="104"/>
      <c r="DO307" s="104"/>
      <c r="DP307" s="104"/>
      <c r="DQ307" s="104"/>
      <c r="DR307" s="104"/>
      <c r="DS307" s="104"/>
      <c r="DT307" s="104"/>
      <c r="DU307" s="104"/>
      <c r="DV307" s="104"/>
      <c r="DW307" s="104"/>
      <c r="DX307" s="104"/>
      <c r="DY307" s="104"/>
      <c r="DZ307" s="104"/>
      <c r="EA307" s="104"/>
    </row>
    <row r="308" spans="108:131" ht="12.75" customHeight="1" x14ac:dyDescent="0.15">
      <c r="DD308" s="117"/>
      <c r="DE308" s="104"/>
      <c r="DF308" s="104"/>
      <c r="DG308" s="104"/>
      <c r="DH308" s="104"/>
      <c r="DI308" s="104"/>
      <c r="DJ308" s="104"/>
      <c r="DK308" s="104"/>
      <c r="DL308" s="104"/>
      <c r="DM308" s="104"/>
      <c r="DN308" s="104"/>
      <c r="DO308" s="104"/>
      <c r="DP308" s="104"/>
      <c r="DQ308" s="104"/>
      <c r="DR308" s="104"/>
      <c r="DS308" s="104"/>
      <c r="DT308" s="104"/>
      <c r="DU308" s="104"/>
      <c r="DV308" s="104"/>
      <c r="DW308" s="104"/>
      <c r="DX308" s="104"/>
      <c r="DY308" s="104"/>
      <c r="DZ308" s="104"/>
      <c r="EA308" s="104"/>
    </row>
    <row r="309" spans="108:131" ht="12.75" customHeight="1" x14ac:dyDescent="0.15">
      <c r="DD309" s="117"/>
      <c r="DE309" s="104"/>
      <c r="DF309" s="104"/>
      <c r="DG309" s="104"/>
      <c r="DH309" s="104"/>
      <c r="DI309" s="104"/>
      <c r="DJ309" s="104"/>
      <c r="DK309" s="104"/>
      <c r="DL309" s="104"/>
      <c r="DM309" s="104"/>
      <c r="DN309" s="104"/>
      <c r="DO309" s="104"/>
      <c r="DP309" s="104"/>
      <c r="DQ309" s="104"/>
      <c r="DR309" s="104"/>
      <c r="DS309" s="104"/>
      <c r="DT309" s="104"/>
      <c r="DU309" s="104"/>
      <c r="DV309" s="104"/>
      <c r="DW309" s="104"/>
      <c r="DX309" s="104"/>
      <c r="DY309" s="104"/>
      <c r="DZ309" s="104"/>
      <c r="EA309" s="104"/>
    </row>
    <row r="310" spans="108:131" ht="12.75" customHeight="1" x14ac:dyDescent="0.15">
      <c r="DD310" s="117"/>
      <c r="DE310" s="104"/>
      <c r="DF310" s="104"/>
      <c r="DG310" s="104"/>
      <c r="DH310" s="104"/>
      <c r="DI310" s="104"/>
      <c r="DJ310" s="104"/>
      <c r="DK310" s="104"/>
      <c r="DL310" s="104"/>
      <c r="DM310" s="104"/>
      <c r="DN310" s="104"/>
      <c r="DO310" s="104"/>
      <c r="DP310" s="104"/>
      <c r="DQ310" s="104"/>
      <c r="DR310" s="104"/>
      <c r="DS310" s="104"/>
      <c r="DT310" s="104"/>
      <c r="DU310" s="104"/>
      <c r="DV310" s="104"/>
      <c r="DW310" s="104"/>
      <c r="DX310" s="104"/>
      <c r="DY310" s="104"/>
      <c r="DZ310" s="104"/>
      <c r="EA310" s="104"/>
    </row>
    <row r="311" spans="108:131" ht="12.75" customHeight="1" x14ac:dyDescent="0.15">
      <c r="DD311" s="117"/>
      <c r="DE311" s="104"/>
      <c r="DF311" s="104"/>
      <c r="DG311" s="104"/>
      <c r="DH311" s="104"/>
      <c r="DI311" s="104"/>
      <c r="DJ311" s="104"/>
      <c r="DK311" s="104"/>
      <c r="DL311" s="104"/>
      <c r="DM311" s="104"/>
      <c r="DN311" s="104"/>
      <c r="DO311" s="104"/>
      <c r="DP311" s="104"/>
      <c r="DQ311" s="104"/>
      <c r="DR311" s="104"/>
      <c r="DS311" s="104"/>
      <c r="DT311" s="104"/>
      <c r="DU311" s="104"/>
      <c r="DV311" s="104"/>
      <c r="DW311" s="104"/>
      <c r="DX311" s="104"/>
      <c r="DY311" s="104"/>
      <c r="DZ311" s="104"/>
      <c r="EA311" s="104"/>
    </row>
    <row r="312" spans="108:131" ht="12.75" customHeight="1" x14ac:dyDescent="0.15">
      <c r="DD312" s="117"/>
      <c r="DE312" s="104"/>
      <c r="DF312" s="104"/>
      <c r="DG312" s="104"/>
      <c r="DH312" s="104"/>
      <c r="DI312" s="104"/>
      <c r="DJ312" s="104"/>
      <c r="DK312" s="104"/>
      <c r="DL312" s="104"/>
      <c r="DM312" s="104"/>
      <c r="DN312" s="104"/>
      <c r="DO312" s="104"/>
      <c r="DP312" s="104"/>
      <c r="DQ312" s="104"/>
      <c r="DR312" s="104"/>
      <c r="DS312" s="104"/>
      <c r="DT312" s="104"/>
      <c r="DU312" s="104"/>
      <c r="DV312" s="104"/>
      <c r="DW312" s="104"/>
      <c r="DX312" s="104"/>
      <c r="DY312" s="104"/>
      <c r="DZ312" s="104"/>
      <c r="EA312" s="104"/>
    </row>
    <row r="313" spans="108:131" ht="12.75" customHeight="1" x14ac:dyDescent="0.15">
      <c r="DD313" s="117"/>
      <c r="DE313" s="104"/>
      <c r="DF313" s="104"/>
      <c r="DG313" s="104"/>
      <c r="DH313" s="104"/>
      <c r="DI313" s="104"/>
      <c r="DJ313" s="104"/>
      <c r="DK313" s="104"/>
      <c r="DL313" s="104"/>
      <c r="DM313" s="104"/>
      <c r="DN313" s="104"/>
      <c r="DO313" s="104"/>
      <c r="DP313" s="104"/>
      <c r="DQ313" s="104"/>
      <c r="DR313" s="104"/>
      <c r="DS313" s="104"/>
      <c r="DT313" s="104"/>
      <c r="DU313" s="104"/>
      <c r="DV313" s="104"/>
      <c r="DW313" s="104"/>
      <c r="DX313" s="104"/>
      <c r="DY313" s="104"/>
      <c r="DZ313" s="104"/>
      <c r="EA313" s="104"/>
    </row>
    <row r="314" spans="108:131" ht="12.75" customHeight="1" x14ac:dyDescent="0.15">
      <c r="DD314" s="117"/>
      <c r="DE314" s="104"/>
      <c r="DF314" s="104"/>
      <c r="DG314" s="104"/>
      <c r="DH314" s="104"/>
      <c r="DI314" s="104"/>
      <c r="DJ314" s="104"/>
      <c r="DK314" s="104"/>
      <c r="DL314" s="104"/>
      <c r="DM314" s="104"/>
      <c r="DN314" s="104"/>
      <c r="DO314" s="104"/>
      <c r="DP314" s="104"/>
      <c r="DQ314" s="104"/>
      <c r="DR314" s="104"/>
      <c r="DS314" s="104"/>
      <c r="DT314" s="104"/>
      <c r="DU314" s="104"/>
      <c r="DV314" s="104"/>
      <c r="DW314" s="104"/>
      <c r="DX314" s="104"/>
      <c r="DY314" s="104"/>
      <c r="DZ314" s="104"/>
      <c r="EA314" s="104"/>
    </row>
    <row r="315" spans="108:131" ht="12.75" customHeight="1" x14ac:dyDescent="0.15">
      <c r="DD315" s="117"/>
      <c r="DE315" s="104"/>
      <c r="DF315" s="104"/>
      <c r="DG315" s="104"/>
      <c r="DH315" s="104"/>
      <c r="DI315" s="104"/>
      <c r="DJ315" s="104"/>
      <c r="DK315" s="104"/>
      <c r="DL315" s="104"/>
      <c r="DM315" s="104"/>
      <c r="DN315" s="104"/>
      <c r="DO315" s="104"/>
      <c r="DP315" s="104"/>
      <c r="DQ315" s="104"/>
      <c r="DR315" s="104"/>
      <c r="DS315" s="104"/>
      <c r="DT315" s="104"/>
      <c r="DU315" s="104"/>
      <c r="DV315" s="104"/>
      <c r="DW315" s="104"/>
      <c r="DX315" s="104"/>
      <c r="DY315" s="104"/>
      <c r="DZ315" s="104"/>
      <c r="EA315" s="104"/>
    </row>
    <row r="316" spans="108:131" ht="12.75" customHeight="1" x14ac:dyDescent="0.15">
      <c r="DD316" s="117"/>
      <c r="DE316" s="104"/>
      <c r="DF316" s="104"/>
      <c r="DG316" s="104"/>
      <c r="DH316" s="104"/>
      <c r="DI316" s="104"/>
      <c r="DJ316" s="104"/>
      <c r="DK316" s="104"/>
      <c r="DL316" s="104"/>
      <c r="DM316" s="104"/>
      <c r="DN316" s="104"/>
      <c r="DO316" s="104"/>
      <c r="DP316" s="104"/>
      <c r="DQ316" s="104"/>
      <c r="DR316" s="104"/>
      <c r="DS316" s="104"/>
      <c r="DT316" s="104"/>
      <c r="DU316" s="104"/>
      <c r="DV316" s="104"/>
      <c r="DW316" s="104"/>
      <c r="DX316" s="104"/>
      <c r="DY316" s="104"/>
      <c r="DZ316" s="104"/>
      <c r="EA316" s="104"/>
    </row>
    <row r="317" spans="108:131" ht="12.75" customHeight="1" x14ac:dyDescent="0.15">
      <c r="DD317" s="117"/>
      <c r="DE317" s="104"/>
      <c r="DF317" s="104"/>
      <c r="DG317" s="104"/>
      <c r="DH317" s="104"/>
      <c r="DI317" s="104"/>
      <c r="DJ317" s="104"/>
      <c r="DK317" s="104"/>
      <c r="DL317" s="104"/>
      <c r="DM317" s="104"/>
      <c r="DN317" s="104"/>
      <c r="DO317" s="104"/>
      <c r="DP317" s="104"/>
      <c r="DQ317" s="104"/>
      <c r="DR317" s="104"/>
      <c r="DS317" s="104"/>
      <c r="DT317" s="104"/>
      <c r="DU317" s="104"/>
      <c r="DV317" s="104"/>
      <c r="DW317" s="104"/>
      <c r="DX317" s="104"/>
      <c r="DY317" s="104"/>
      <c r="DZ317" s="104"/>
      <c r="EA317" s="104"/>
    </row>
    <row r="318" spans="108:131" ht="12.75" customHeight="1" x14ac:dyDescent="0.15">
      <c r="DD318" s="117"/>
      <c r="DE318" s="104"/>
      <c r="DF318" s="104"/>
      <c r="DG318" s="104"/>
      <c r="DH318" s="104"/>
      <c r="DI318" s="104"/>
      <c r="DJ318" s="104"/>
      <c r="DK318" s="104"/>
      <c r="DL318" s="104"/>
      <c r="DM318" s="104"/>
      <c r="DN318" s="104"/>
      <c r="DO318" s="104"/>
      <c r="DP318" s="104"/>
      <c r="DQ318" s="104"/>
      <c r="DR318" s="104"/>
      <c r="DS318" s="104"/>
      <c r="DT318" s="104"/>
      <c r="DU318" s="104"/>
      <c r="DV318" s="104"/>
      <c r="DW318" s="104"/>
      <c r="DX318" s="104"/>
      <c r="DY318" s="104"/>
      <c r="DZ318" s="104"/>
      <c r="EA318" s="104"/>
    </row>
    <row r="319" spans="108:131" ht="12.75" customHeight="1" x14ac:dyDescent="0.15">
      <c r="DD319" s="117"/>
      <c r="DE319" s="104"/>
      <c r="DF319" s="104"/>
      <c r="DG319" s="104"/>
      <c r="DH319" s="104"/>
      <c r="DI319" s="104"/>
      <c r="DJ319" s="104"/>
      <c r="DK319" s="104"/>
      <c r="DL319" s="104"/>
      <c r="DM319" s="104"/>
      <c r="DN319" s="104"/>
      <c r="DO319" s="104"/>
      <c r="DP319" s="104"/>
      <c r="DQ319" s="104"/>
      <c r="DR319" s="104"/>
      <c r="DS319" s="104"/>
      <c r="DT319" s="104"/>
      <c r="DU319" s="104"/>
      <c r="DV319" s="104"/>
      <c r="DW319" s="104"/>
      <c r="DX319" s="104"/>
      <c r="DY319" s="104"/>
      <c r="DZ319" s="104"/>
      <c r="EA319" s="104"/>
    </row>
    <row r="320" spans="108:131" ht="12.75" customHeight="1" x14ac:dyDescent="0.15">
      <c r="DD320" s="117"/>
      <c r="DE320" s="104"/>
      <c r="DF320" s="104"/>
      <c r="DG320" s="104"/>
      <c r="DH320" s="104"/>
      <c r="DI320" s="104"/>
      <c r="DJ320" s="104"/>
      <c r="DK320" s="104"/>
      <c r="DL320" s="104"/>
      <c r="DM320" s="104"/>
      <c r="DN320" s="104"/>
      <c r="DO320" s="104"/>
      <c r="DP320" s="104"/>
      <c r="DQ320" s="104"/>
      <c r="DR320" s="104"/>
      <c r="DS320" s="104"/>
      <c r="DT320" s="104"/>
      <c r="DU320" s="104"/>
      <c r="DV320" s="104"/>
      <c r="DW320" s="104"/>
      <c r="DX320" s="104"/>
      <c r="DY320" s="104"/>
      <c r="DZ320" s="104"/>
      <c r="EA320" s="104"/>
    </row>
    <row r="321" spans="108:131" ht="12.75" customHeight="1" x14ac:dyDescent="0.15">
      <c r="DD321" s="117"/>
      <c r="DE321" s="104"/>
      <c r="DF321" s="104"/>
      <c r="DG321" s="104"/>
      <c r="DH321" s="104"/>
      <c r="DI321" s="104"/>
      <c r="DJ321" s="104"/>
      <c r="DK321" s="104"/>
      <c r="DL321" s="104"/>
      <c r="DM321" s="104"/>
      <c r="DN321" s="104"/>
      <c r="DO321" s="104"/>
      <c r="DP321" s="104"/>
      <c r="DQ321" s="104"/>
      <c r="DR321" s="104"/>
      <c r="DS321" s="104"/>
      <c r="DT321" s="104"/>
      <c r="DU321" s="104"/>
      <c r="DV321" s="104"/>
      <c r="DW321" s="104"/>
      <c r="DX321" s="104"/>
      <c r="DY321" s="104"/>
      <c r="DZ321" s="104"/>
      <c r="EA321" s="104"/>
    </row>
    <row r="322" spans="108:131" ht="12.75" customHeight="1" x14ac:dyDescent="0.15">
      <c r="DD322" s="117"/>
      <c r="DE322" s="104"/>
      <c r="DF322" s="104"/>
      <c r="DG322" s="104"/>
      <c r="DH322" s="104"/>
      <c r="DI322" s="104"/>
      <c r="DJ322" s="104"/>
      <c r="DK322" s="104"/>
      <c r="DL322" s="104"/>
      <c r="DM322" s="104"/>
      <c r="DN322" s="104"/>
      <c r="DO322" s="104"/>
      <c r="DP322" s="104"/>
      <c r="DQ322" s="104"/>
      <c r="DR322" s="104"/>
      <c r="DS322" s="104"/>
      <c r="DT322" s="104"/>
      <c r="DU322" s="104"/>
      <c r="DV322" s="104"/>
      <c r="DW322" s="104"/>
      <c r="DX322" s="104"/>
      <c r="DY322" s="104"/>
      <c r="DZ322" s="104"/>
      <c r="EA322" s="104"/>
    </row>
    <row r="323" spans="108:131" ht="12.75" customHeight="1" x14ac:dyDescent="0.15">
      <c r="DD323" s="117"/>
      <c r="DE323" s="104"/>
      <c r="DF323" s="104"/>
      <c r="DG323" s="104"/>
      <c r="DH323" s="104"/>
      <c r="DI323" s="104"/>
      <c r="DJ323" s="104"/>
      <c r="DK323" s="104"/>
      <c r="DL323" s="104"/>
      <c r="DM323" s="104"/>
      <c r="DN323" s="104"/>
      <c r="DO323" s="104"/>
      <c r="DP323" s="104"/>
      <c r="DQ323" s="104"/>
      <c r="DR323" s="104"/>
      <c r="DS323" s="104"/>
      <c r="DT323" s="104"/>
      <c r="DU323" s="104"/>
      <c r="DV323" s="104"/>
      <c r="DW323" s="104"/>
      <c r="DX323" s="104"/>
      <c r="DY323" s="104"/>
      <c r="DZ323" s="104"/>
      <c r="EA323" s="104"/>
    </row>
    <row r="324" spans="108:131" ht="12.75" customHeight="1" x14ac:dyDescent="0.15">
      <c r="DD324" s="117"/>
      <c r="DE324" s="104"/>
      <c r="DF324" s="104"/>
      <c r="DG324" s="104"/>
      <c r="DH324" s="104"/>
      <c r="DI324" s="104"/>
      <c r="DJ324" s="104"/>
      <c r="DK324" s="104"/>
      <c r="DL324" s="104"/>
      <c r="DM324" s="104"/>
      <c r="DN324" s="104"/>
      <c r="DO324" s="104"/>
      <c r="DP324" s="104"/>
      <c r="DQ324" s="104"/>
      <c r="DR324" s="104"/>
      <c r="DS324" s="104"/>
      <c r="DT324" s="104"/>
      <c r="DU324" s="104"/>
      <c r="DV324" s="104"/>
      <c r="DW324" s="104"/>
      <c r="DX324" s="104"/>
      <c r="DY324" s="104"/>
      <c r="DZ324" s="104"/>
      <c r="EA324" s="104"/>
    </row>
    <row r="325" spans="108:131" ht="12.75" customHeight="1" x14ac:dyDescent="0.15">
      <c r="DD325" s="117"/>
      <c r="DE325" s="104"/>
      <c r="DF325" s="104"/>
      <c r="DG325" s="104"/>
      <c r="DH325" s="104"/>
      <c r="DI325" s="104"/>
      <c r="DJ325" s="104"/>
      <c r="DK325" s="104"/>
      <c r="DL325" s="104"/>
      <c r="DM325" s="104"/>
      <c r="DN325" s="104"/>
      <c r="DO325" s="104"/>
      <c r="DP325" s="104"/>
      <c r="DQ325" s="104"/>
      <c r="DR325" s="104"/>
      <c r="DS325" s="104"/>
      <c r="DT325" s="104"/>
      <c r="DU325" s="104"/>
      <c r="DV325" s="104"/>
      <c r="DW325" s="104"/>
      <c r="DX325" s="104"/>
      <c r="DY325" s="104"/>
      <c r="DZ325" s="104"/>
      <c r="EA325" s="104"/>
    </row>
    <row r="326" spans="108:131" ht="12.75" customHeight="1" x14ac:dyDescent="0.15">
      <c r="DD326" s="117"/>
      <c r="DE326" s="104"/>
      <c r="DF326" s="104"/>
      <c r="DG326" s="104"/>
      <c r="DH326" s="104"/>
      <c r="DI326" s="104"/>
      <c r="DJ326" s="104"/>
      <c r="DK326" s="104"/>
      <c r="DL326" s="104"/>
      <c r="DM326" s="104"/>
      <c r="DN326" s="104"/>
      <c r="DO326" s="104"/>
      <c r="DP326" s="104"/>
      <c r="DQ326" s="104"/>
      <c r="DR326" s="104"/>
      <c r="DS326" s="104"/>
      <c r="DT326" s="104"/>
      <c r="DU326" s="104"/>
      <c r="DV326" s="104"/>
      <c r="DW326" s="104"/>
      <c r="DX326" s="104"/>
      <c r="DY326" s="104"/>
      <c r="DZ326" s="104"/>
      <c r="EA326" s="104"/>
    </row>
    <row r="327" spans="108:131" ht="12.75" customHeight="1" x14ac:dyDescent="0.15">
      <c r="DD327" s="117"/>
      <c r="DE327" s="104"/>
      <c r="DF327" s="104"/>
      <c r="DG327" s="104"/>
      <c r="DH327" s="104"/>
      <c r="DI327" s="104"/>
      <c r="DJ327" s="104"/>
      <c r="DK327" s="104"/>
      <c r="DL327" s="104"/>
      <c r="DM327" s="104"/>
      <c r="DN327" s="104"/>
      <c r="DO327" s="104"/>
      <c r="DP327" s="104"/>
      <c r="DQ327" s="104"/>
      <c r="DR327" s="104"/>
      <c r="DS327" s="104"/>
      <c r="DT327" s="104"/>
      <c r="DU327" s="104"/>
      <c r="DV327" s="104"/>
      <c r="DW327" s="104"/>
      <c r="DX327" s="104"/>
      <c r="DY327" s="104"/>
      <c r="DZ327" s="104"/>
      <c r="EA327" s="104"/>
    </row>
    <row r="328" spans="108:131" ht="12.75" customHeight="1" x14ac:dyDescent="0.15">
      <c r="DD328" s="117"/>
      <c r="DE328" s="104"/>
      <c r="DF328" s="104"/>
      <c r="DG328" s="104"/>
      <c r="DH328" s="104"/>
      <c r="DI328" s="104"/>
      <c r="DJ328" s="104"/>
      <c r="DK328" s="104"/>
      <c r="DL328" s="104"/>
      <c r="DM328" s="104"/>
      <c r="DN328" s="104"/>
      <c r="DO328" s="104"/>
      <c r="DP328" s="104"/>
      <c r="DQ328" s="104"/>
      <c r="DR328" s="104"/>
      <c r="DS328" s="104"/>
      <c r="DT328" s="104"/>
      <c r="DU328" s="104"/>
      <c r="DV328" s="104"/>
      <c r="DW328" s="104"/>
      <c r="DX328" s="104"/>
      <c r="DY328" s="104"/>
      <c r="DZ328" s="104"/>
      <c r="EA328" s="104"/>
    </row>
    <row r="329" spans="108:131" ht="12.75" customHeight="1" x14ac:dyDescent="0.15">
      <c r="DD329" s="117"/>
      <c r="DE329" s="104"/>
      <c r="DF329" s="104"/>
      <c r="DG329" s="104"/>
      <c r="DH329" s="104"/>
      <c r="DI329" s="104"/>
      <c r="DJ329" s="104"/>
      <c r="DK329" s="104"/>
      <c r="DL329" s="104"/>
      <c r="DM329" s="104"/>
      <c r="DN329" s="104"/>
      <c r="DO329" s="104"/>
      <c r="DP329" s="104"/>
      <c r="DQ329" s="104"/>
      <c r="DR329" s="104"/>
      <c r="DS329" s="104"/>
      <c r="DT329" s="104"/>
      <c r="DU329" s="104"/>
      <c r="DV329" s="104"/>
      <c r="DW329" s="104"/>
      <c r="DX329" s="104"/>
      <c r="DY329" s="104"/>
      <c r="DZ329" s="104"/>
      <c r="EA329" s="104"/>
    </row>
    <row r="330" spans="108:131" ht="12.75" customHeight="1" x14ac:dyDescent="0.15">
      <c r="DD330" s="117"/>
      <c r="DE330" s="104"/>
      <c r="DF330" s="104"/>
      <c r="DG330" s="104"/>
      <c r="DH330" s="104"/>
      <c r="DI330" s="104"/>
      <c r="DJ330" s="104"/>
      <c r="DK330" s="104"/>
      <c r="DL330" s="104"/>
      <c r="DM330" s="104"/>
      <c r="DN330" s="104"/>
      <c r="DO330" s="104"/>
      <c r="DP330" s="104"/>
      <c r="DQ330" s="104"/>
      <c r="DR330" s="104"/>
      <c r="DS330" s="104"/>
      <c r="DT330" s="104"/>
      <c r="DU330" s="104"/>
      <c r="DV330" s="104"/>
      <c r="DW330" s="104"/>
      <c r="DX330" s="104"/>
      <c r="DY330" s="104"/>
      <c r="DZ330" s="104"/>
      <c r="EA330" s="104"/>
    </row>
    <row r="331" spans="108:131" ht="12.75" customHeight="1" x14ac:dyDescent="0.15">
      <c r="DD331" s="117"/>
      <c r="DE331" s="104"/>
      <c r="DF331" s="104"/>
      <c r="DG331" s="104"/>
      <c r="DH331" s="104"/>
      <c r="DI331" s="104"/>
      <c r="DJ331" s="104"/>
      <c r="DK331" s="104"/>
      <c r="DL331" s="104"/>
      <c r="DM331" s="104"/>
      <c r="DN331" s="104"/>
      <c r="DO331" s="104"/>
      <c r="DP331" s="104"/>
      <c r="DQ331" s="104"/>
      <c r="DR331" s="104"/>
      <c r="DS331" s="104"/>
      <c r="DT331" s="104"/>
      <c r="DU331" s="104"/>
      <c r="DV331" s="104"/>
      <c r="DW331" s="104"/>
      <c r="DX331" s="104"/>
      <c r="DY331" s="104"/>
      <c r="DZ331" s="104"/>
      <c r="EA331" s="104"/>
    </row>
    <row r="332" spans="108:131" ht="12.75" customHeight="1" x14ac:dyDescent="0.15">
      <c r="DD332" s="117"/>
      <c r="DE332" s="104"/>
      <c r="DF332" s="104"/>
      <c r="DG332" s="104"/>
      <c r="DH332" s="104"/>
      <c r="DI332" s="104"/>
      <c r="DJ332" s="104"/>
      <c r="DK332" s="104"/>
      <c r="DL332" s="104"/>
      <c r="DM332" s="104"/>
      <c r="DN332" s="104"/>
      <c r="DO332" s="104"/>
      <c r="DP332" s="104"/>
      <c r="DQ332" s="104"/>
      <c r="DR332" s="104"/>
      <c r="DS332" s="104"/>
      <c r="DT332" s="104"/>
      <c r="DU332" s="104"/>
      <c r="DV332" s="104"/>
      <c r="DW332" s="104"/>
      <c r="DX332" s="104"/>
      <c r="DY332" s="104"/>
      <c r="DZ332" s="104"/>
      <c r="EA332" s="104"/>
    </row>
    <row r="333" spans="108:131" ht="12.75" customHeight="1" x14ac:dyDescent="0.15">
      <c r="DD333" s="117"/>
      <c r="DE333" s="104"/>
      <c r="DF333" s="104"/>
      <c r="DG333" s="104"/>
      <c r="DH333" s="104"/>
      <c r="DI333" s="104"/>
      <c r="DJ333" s="104"/>
      <c r="DK333" s="104"/>
      <c r="DL333" s="104"/>
      <c r="DM333" s="104"/>
      <c r="DN333" s="104"/>
      <c r="DO333" s="104"/>
      <c r="DP333" s="104"/>
      <c r="DQ333" s="104"/>
      <c r="DR333" s="104"/>
      <c r="DS333" s="104"/>
      <c r="DT333" s="104"/>
      <c r="DU333" s="104"/>
      <c r="DV333" s="104"/>
      <c r="DW333" s="104"/>
      <c r="DX333" s="104"/>
      <c r="DY333" s="104"/>
      <c r="DZ333" s="104"/>
      <c r="EA333" s="104"/>
    </row>
    <row r="334" spans="108:131" ht="12.75" customHeight="1" x14ac:dyDescent="0.15">
      <c r="DD334" s="117"/>
      <c r="DE334" s="104"/>
      <c r="DF334" s="104"/>
      <c r="DG334" s="104"/>
      <c r="DH334" s="104"/>
      <c r="DI334" s="104"/>
      <c r="DJ334" s="104"/>
      <c r="DK334" s="104"/>
      <c r="DL334" s="104"/>
      <c r="DM334" s="104"/>
      <c r="DN334" s="104"/>
      <c r="DO334" s="104"/>
      <c r="DP334" s="104"/>
      <c r="DQ334" s="104"/>
      <c r="DR334" s="104"/>
      <c r="DS334" s="104"/>
      <c r="DT334" s="104"/>
      <c r="DU334" s="104"/>
      <c r="DV334" s="104"/>
      <c r="DW334" s="104"/>
      <c r="DX334" s="104"/>
      <c r="DY334" s="104"/>
      <c r="DZ334" s="104"/>
      <c r="EA334" s="104"/>
    </row>
    <row r="335" spans="108:131" ht="12.75" customHeight="1" x14ac:dyDescent="0.15">
      <c r="DD335" s="117"/>
      <c r="DE335" s="104"/>
      <c r="DF335" s="104"/>
      <c r="DG335" s="104"/>
      <c r="DH335" s="104"/>
      <c r="DI335" s="104"/>
      <c r="DJ335" s="104"/>
      <c r="DK335" s="104"/>
      <c r="DL335" s="104"/>
      <c r="DM335" s="104"/>
      <c r="DN335" s="104"/>
      <c r="DO335" s="104"/>
      <c r="DP335" s="104"/>
      <c r="DQ335" s="104"/>
      <c r="DR335" s="104"/>
      <c r="DS335" s="104"/>
      <c r="DT335" s="104"/>
      <c r="DU335" s="104"/>
      <c r="DV335" s="104"/>
      <c r="DW335" s="104"/>
      <c r="DX335" s="104"/>
      <c r="DY335" s="104"/>
      <c r="DZ335" s="104"/>
      <c r="EA335" s="104"/>
    </row>
    <row r="336" spans="108:131" ht="12.75" customHeight="1" x14ac:dyDescent="0.15">
      <c r="DD336" s="117"/>
      <c r="DE336" s="104"/>
      <c r="DF336" s="104"/>
      <c r="DG336" s="104"/>
      <c r="DH336" s="104"/>
      <c r="DI336" s="104"/>
      <c r="DJ336" s="104"/>
      <c r="DK336" s="104"/>
      <c r="DL336" s="104"/>
      <c r="DM336" s="104"/>
      <c r="DN336" s="104"/>
      <c r="DO336" s="104"/>
      <c r="DP336" s="104"/>
      <c r="DQ336" s="104"/>
      <c r="DR336" s="104"/>
      <c r="DS336" s="104"/>
      <c r="DT336" s="104"/>
      <c r="DU336" s="104"/>
      <c r="DV336" s="104"/>
      <c r="DW336" s="104"/>
      <c r="DX336" s="104"/>
      <c r="DY336" s="104"/>
      <c r="DZ336" s="104"/>
      <c r="EA336" s="104"/>
    </row>
    <row r="337" spans="108:131" ht="12.75" customHeight="1" x14ac:dyDescent="0.15">
      <c r="DD337" s="117"/>
      <c r="DE337" s="104"/>
      <c r="DF337" s="104"/>
      <c r="DG337" s="104"/>
      <c r="DH337" s="104"/>
      <c r="DI337" s="104"/>
      <c r="DJ337" s="104"/>
      <c r="DK337" s="104"/>
      <c r="DL337" s="104"/>
      <c r="DM337" s="104"/>
      <c r="DN337" s="104"/>
      <c r="DO337" s="104"/>
      <c r="DP337" s="104"/>
      <c r="DQ337" s="104"/>
      <c r="DR337" s="104"/>
      <c r="DS337" s="104"/>
      <c r="DT337" s="104"/>
      <c r="DU337" s="104"/>
      <c r="DV337" s="104"/>
      <c r="DW337" s="104"/>
      <c r="DX337" s="104"/>
      <c r="DY337" s="104"/>
      <c r="DZ337" s="104"/>
      <c r="EA337" s="104"/>
    </row>
    <row r="338" spans="108:131" ht="12.75" customHeight="1" x14ac:dyDescent="0.15">
      <c r="DD338" s="117"/>
      <c r="DE338" s="104"/>
      <c r="DF338" s="104"/>
      <c r="DG338" s="104"/>
      <c r="DH338" s="104"/>
      <c r="DI338" s="104"/>
      <c r="DJ338" s="104"/>
      <c r="DK338" s="104"/>
      <c r="DL338" s="104"/>
      <c r="DM338" s="104"/>
      <c r="DN338" s="104"/>
      <c r="DO338" s="104"/>
      <c r="DP338" s="104"/>
      <c r="DQ338" s="104"/>
      <c r="DR338" s="104"/>
      <c r="DS338" s="104"/>
      <c r="DT338" s="104"/>
      <c r="DU338" s="104"/>
      <c r="DV338" s="104"/>
      <c r="DW338" s="104"/>
      <c r="DX338" s="104"/>
      <c r="DY338" s="104"/>
      <c r="DZ338" s="104"/>
      <c r="EA338" s="104"/>
    </row>
    <row r="339" spans="108:131" ht="12.75" customHeight="1" x14ac:dyDescent="0.15">
      <c r="DD339" s="117"/>
      <c r="DE339" s="104"/>
      <c r="DF339" s="104"/>
      <c r="DG339" s="104"/>
      <c r="DH339" s="104"/>
      <c r="DI339" s="104"/>
      <c r="DJ339" s="104"/>
      <c r="DK339" s="104"/>
      <c r="DL339" s="104"/>
      <c r="DM339" s="104"/>
      <c r="DN339" s="104"/>
      <c r="DO339" s="104"/>
      <c r="DP339" s="104"/>
      <c r="DQ339" s="104"/>
      <c r="DR339" s="104"/>
      <c r="DS339" s="104"/>
      <c r="DT339" s="104"/>
      <c r="DU339" s="104"/>
      <c r="DV339" s="104"/>
      <c r="DW339" s="104"/>
      <c r="DX339" s="104"/>
      <c r="DY339" s="104"/>
      <c r="DZ339" s="104"/>
      <c r="EA339" s="104"/>
    </row>
    <row r="340" spans="108:131" ht="12.75" customHeight="1" x14ac:dyDescent="0.15">
      <c r="DD340" s="117"/>
      <c r="DE340" s="104"/>
      <c r="DF340" s="104"/>
      <c r="DG340" s="104"/>
      <c r="DH340" s="104"/>
      <c r="DI340" s="104"/>
      <c r="DJ340" s="104"/>
      <c r="DK340" s="104"/>
      <c r="DL340" s="104"/>
      <c r="DM340" s="104"/>
      <c r="DN340" s="104"/>
      <c r="DO340" s="104"/>
      <c r="DP340" s="104"/>
      <c r="DQ340" s="104"/>
      <c r="DR340" s="104"/>
      <c r="DS340" s="104"/>
      <c r="DT340" s="104"/>
      <c r="DU340" s="104"/>
      <c r="DV340" s="104"/>
      <c r="DW340" s="104"/>
      <c r="DX340" s="104"/>
      <c r="DY340" s="104"/>
      <c r="DZ340" s="104"/>
      <c r="EA340" s="104"/>
    </row>
    <row r="341" spans="108:131" ht="12.75" customHeight="1" x14ac:dyDescent="0.15">
      <c r="DD341" s="117"/>
      <c r="DE341" s="104"/>
      <c r="DF341" s="104"/>
      <c r="DG341" s="104"/>
      <c r="DH341" s="104"/>
      <c r="DI341" s="104"/>
      <c r="DJ341" s="104"/>
      <c r="DK341" s="104"/>
      <c r="DL341" s="104"/>
      <c r="DM341" s="104"/>
      <c r="DN341" s="104"/>
      <c r="DO341" s="104"/>
      <c r="DP341" s="104"/>
      <c r="DQ341" s="104"/>
      <c r="DR341" s="104"/>
      <c r="DS341" s="104"/>
      <c r="DT341" s="104"/>
      <c r="DU341" s="104"/>
      <c r="DV341" s="104"/>
      <c r="DW341" s="104"/>
      <c r="DX341" s="104"/>
      <c r="DY341" s="104"/>
      <c r="DZ341" s="104"/>
      <c r="EA341" s="104"/>
    </row>
    <row r="342" spans="108:131" ht="12.75" customHeight="1" x14ac:dyDescent="0.15">
      <c r="DD342" s="117"/>
      <c r="DE342" s="104"/>
      <c r="DF342" s="104"/>
      <c r="DG342" s="104"/>
      <c r="DH342" s="104"/>
      <c r="DI342" s="104"/>
      <c r="DJ342" s="104"/>
      <c r="DK342" s="104"/>
      <c r="DL342" s="104"/>
      <c r="DM342" s="104"/>
      <c r="DN342" s="104"/>
      <c r="DO342" s="104"/>
      <c r="DP342" s="104"/>
      <c r="DQ342" s="104"/>
      <c r="DR342" s="104"/>
      <c r="DS342" s="104"/>
      <c r="DT342" s="104"/>
      <c r="DU342" s="104"/>
      <c r="DV342" s="104"/>
      <c r="DW342" s="104"/>
      <c r="DX342" s="104"/>
      <c r="DY342" s="104"/>
      <c r="DZ342" s="104"/>
      <c r="EA342" s="104"/>
    </row>
    <row r="343" spans="108:131" ht="12.75" customHeight="1" x14ac:dyDescent="0.15">
      <c r="DD343" s="117"/>
      <c r="DE343" s="104"/>
      <c r="DF343" s="104"/>
      <c r="DG343" s="104"/>
      <c r="DH343" s="104"/>
      <c r="DI343" s="104"/>
      <c r="DJ343" s="104"/>
      <c r="DK343" s="104"/>
      <c r="DL343" s="104"/>
      <c r="DM343" s="104"/>
      <c r="DN343" s="104"/>
      <c r="DO343" s="104"/>
      <c r="DP343" s="104"/>
      <c r="DQ343" s="104"/>
      <c r="DR343" s="104"/>
      <c r="DS343" s="104"/>
      <c r="DT343" s="104"/>
      <c r="DU343" s="104"/>
      <c r="DV343" s="104"/>
      <c r="DW343" s="104"/>
      <c r="DX343" s="104"/>
      <c r="DY343" s="104"/>
      <c r="DZ343" s="104"/>
      <c r="EA343" s="104"/>
    </row>
    <row r="344" spans="108:131" ht="12.75" customHeight="1" x14ac:dyDescent="0.15">
      <c r="DD344" s="117"/>
      <c r="DE344" s="104"/>
      <c r="DF344" s="104"/>
      <c r="DG344" s="104"/>
      <c r="DH344" s="104"/>
      <c r="DI344" s="104"/>
      <c r="DJ344" s="104"/>
      <c r="DK344" s="104"/>
      <c r="DL344" s="104"/>
      <c r="DM344" s="104"/>
      <c r="DN344" s="104"/>
      <c r="DO344" s="104"/>
      <c r="DP344" s="104"/>
      <c r="DQ344" s="104"/>
      <c r="DR344" s="104"/>
      <c r="DS344" s="104"/>
      <c r="DT344" s="104"/>
      <c r="DU344" s="104"/>
      <c r="DV344" s="104"/>
      <c r="DW344" s="104"/>
      <c r="DX344" s="104"/>
      <c r="DY344" s="104"/>
      <c r="DZ344" s="104"/>
      <c r="EA344" s="104"/>
    </row>
    <row r="345" spans="108:131" ht="12.75" customHeight="1" x14ac:dyDescent="0.15">
      <c r="DD345" s="117"/>
      <c r="DE345" s="104"/>
      <c r="DF345" s="104"/>
      <c r="DG345" s="104"/>
      <c r="DH345" s="104"/>
      <c r="DI345" s="104"/>
      <c r="DJ345" s="104"/>
      <c r="DK345" s="104"/>
      <c r="DL345" s="104"/>
      <c r="DM345" s="104"/>
      <c r="DN345" s="104"/>
      <c r="DO345" s="104"/>
      <c r="DP345" s="104"/>
      <c r="DQ345" s="104"/>
      <c r="DR345" s="104"/>
      <c r="DS345" s="104"/>
      <c r="DT345" s="104"/>
      <c r="DU345" s="104"/>
      <c r="DV345" s="104"/>
      <c r="DW345" s="104"/>
      <c r="DX345" s="104"/>
      <c r="DY345" s="104"/>
      <c r="DZ345" s="104"/>
      <c r="EA345" s="104"/>
    </row>
    <row r="346" spans="108:131" ht="12.75" customHeight="1" x14ac:dyDescent="0.15">
      <c r="DD346" s="117"/>
      <c r="DE346" s="104"/>
      <c r="DF346" s="104"/>
      <c r="DG346" s="104"/>
      <c r="DH346" s="104"/>
      <c r="DI346" s="104"/>
      <c r="DJ346" s="104"/>
      <c r="DK346" s="104"/>
      <c r="DL346" s="104"/>
      <c r="DM346" s="104"/>
      <c r="DN346" s="104"/>
      <c r="DO346" s="104"/>
      <c r="DP346" s="104"/>
      <c r="DQ346" s="104"/>
      <c r="DR346" s="104"/>
      <c r="DS346" s="104"/>
      <c r="DT346" s="104"/>
      <c r="DU346" s="104"/>
      <c r="DV346" s="104"/>
      <c r="DW346" s="104"/>
      <c r="DX346" s="104"/>
      <c r="DY346" s="104"/>
      <c r="DZ346" s="104"/>
      <c r="EA346" s="104"/>
    </row>
    <row r="347" spans="108:131" ht="12.75" customHeight="1" x14ac:dyDescent="0.15">
      <c r="DD347" s="117"/>
      <c r="DE347" s="104"/>
      <c r="DF347" s="104"/>
      <c r="DG347" s="104"/>
      <c r="DH347" s="104"/>
      <c r="DI347" s="104"/>
      <c r="DJ347" s="104"/>
      <c r="DK347" s="104"/>
      <c r="DL347" s="104"/>
      <c r="DM347" s="104"/>
      <c r="DN347" s="104"/>
      <c r="DO347" s="104"/>
      <c r="DP347" s="104"/>
      <c r="DQ347" s="104"/>
      <c r="DR347" s="104"/>
      <c r="DS347" s="104"/>
      <c r="DT347" s="104"/>
      <c r="DU347" s="104"/>
      <c r="DV347" s="104"/>
      <c r="DW347" s="104"/>
      <c r="DX347" s="104"/>
      <c r="DY347" s="104"/>
      <c r="DZ347" s="104"/>
      <c r="EA347" s="104"/>
    </row>
    <row r="348" spans="108:131" ht="12.75" customHeight="1" x14ac:dyDescent="0.15">
      <c r="DD348" s="117"/>
      <c r="DE348" s="104"/>
      <c r="DF348" s="104"/>
      <c r="DG348" s="104"/>
      <c r="DH348" s="104"/>
      <c r="DI348" s="104"/>
      <c r="DJ348" s="104"/>
      <c r="DK348" s="104"/>
      <c r="DL348" s="104"/>
      <c r="DM348" s="104"/>
      <c r="DN348" s="104"/>
      <c r="DO348" s="104"/>
      <c r="DP348" s="104"/>
      <c r="DQ348" s="104"/>
      <c r="DR348" s="104"/>
      <c r="DS348" s="104"/>
      <c r="DT348" s="104"/>
      <c r="DU348" s="104"/>
      <c r="DV348" s="104"/>
      <c r="DW348" s="104"/>
      <c r="DX348" s="104"/>
      <c r="DY348" s="104"/>
      <c r="DZ348" s="104"/>
      <c r="EA348" s="104"/>
    </row>
    <row r="349" spans="108:131" ht="12.75" customHeight="1" x14ac:dyDescent="0.15">
      <c r="DD349" s="117"/>
      <c r="DE349" s="104"/>
      <c r="DF349" s="104"/>
      <c r="DG349" s="104"/>
      <c r="DH349" s="104"/>
      <c r="DI349" s="104"/>
      <c r="DJ349" s="104"/>
      <c r="DK349" s="104"/>
      <c r="DL349" s="104"/>
      <c r="DM349" s="104"/>
      <c r="DN349" s="104"/>
      <c r="DO349" s="104"/>
      <c r="DP349" s="104"/>
      <c r="DQ349" s="104"/>
      <c r="DR349" s="104"/>
      <c r="DS349" s="104"/>
      <c r="DT349" s="104"/>
      <c r="DU349" s="104"/>
      <c r="DV349" s="104"/>
      <c r="DW349" s="104"/>
      <c r="DX349" s="104"/>
      <c r="DY349" s="104"/>
      <c r="DZ349" s="104"/>
      <c r="EA349" s="104"/>
    </row>
    <row r="350" spans="108:131" ht="12.75" customHeight="1" x14ac:dyDescent="0.15">
      <c r="DD350" s="117"/>
      <c r="DE350" s="104"/>
      <c r="DF350" s="104"/>
      <c r="DG350" s="104"/>
      <c r="DH350" s="104"/>
      <c r="DI350" s="104"/>
      <c r="DJ350" s="104"/>
      <c r="DK350" s="104"/>
      <c r="DL350" s="104"/>
      <c r="DM350" s="104"/>
      <c r="DN350" s="104"/>
      <c r="DO350" s="104"/>
      <c r="DP350" s="104"/>
      <c r="DQ350" s="104"/>
      <c r="DR350" s="104"/>
      <c r="DS350" s="104"/>
      <c r="DT350" s="104"/>
      <c r="DU350" s="104"/>
      <c r="DV350" s="104"/>
      <c r="DW350" s="104"/>
      <c r="DX350" s="104"/>
      <c r="DY350" s="104"/>
      <c r="DZ350" s="104"/>
      <c r="EA350" s="104"/>
    </row>
    <row r="351" spans="108:131" ht="12.75" customHeight="1" x14ac:dyDescent="0.15">
      <c r="DD351" s="117"/>
      <c r="DE351" s="104"/>
      <c r="DF351" s="104"/>
      <c r="DG351" s="104"/>
      <c r="DH351" s="104"/>
      <c r="DI351" s="104"/>
      <c r="DJ351" s="104"/>
      <c r="DK351" s="104"/>
      <c r="DL351" s="104"/>
      <c r="DM351" s="104"/>
      <c r="DN351" s="104"/>
      <c r="DO351" s="104"/>
      <c r="DP351" s="104"/>
      <c r="DQ351" s="104"/>
      <c r="DR351" s="104"/>
      <c r="DS351" s="104"/>
      <c r="DT351" s="104"/>
      <c r="DU351" s="104"/>
      <c r="DV351" s="104"/>
      <c r="DW351" s="104"/>
      <c r="DX351" s="104"/>
      <c r="DY351" s="104"/>
      <c r="DZ351" s="104"/>
      <c r="EA351" s="104"/>
    </row>
    <row r="352" spans="108:131" ht="12.75" customHeight="1" x14ac:dyDescent="0.15">
      <c r="DD352" s="117"/>
      <c r="DE352" s="104"/>
      <c r="DF352" s="104"/>
      <c r="DG352" s="104"/>
      <c r="DH352" s="104"/>
      <c r="DI352" s="104"/>
      <c r="DJ352" s="104"/>
      <c r="DK352" s="104"/>
      <c r="DL352" s="104"/>
      <c r="DM352" s="104"/>
      <c r="DN352" s="104"/>
      <c r="DO352" s="104"/>
      <c r="DP352" s="104"/>
      <c r="DQ352" s="104"/>
      <c r="DR352" s="104"/>
      <c r="DS352" s="104"/>
      <c r="DT352" s="104"/>
      <c r="DU352" s="104"/>
      <c r="DV352" s="104"/>
      <c r="DW352" s="104"/>
      <c r="DX352" s="104"/>
      <c r="DY352" s="104"/>
      <c r="DZ352" s="104"/>
      <c r="EA352" s="104"/>
    </row>
    <row r="353" spans="108:131" ht="12.75" customHeight="1" x14ac:dyDescent="0.15">
      <c r="DD353" s="117"/>
      <c r="DE353" s="104"/>
      <c r="DF353" s="104"/>
      <c r="DG353" s="104"/>
      <c r="DH353" s="104"/>
      <c r="DI353" s="104"/>
      <c r="DJ353" s="104"/>
      <c r="DK353" s="104"/>
      <c r="DL353" s="104"/>
      <c r="DM353" s="104"/>
      <c r="DN353" s="104"/>
      <c r="DO353" s="104"/>
      <c r="DP353" s="104"/>
      <c r="DQ353" s="104"/>
      <c r="DR353" s="104"/>
      <c r="DS353" s="104"/>
      <c r="DT353" s="104"/>
      <c r="DU353" s="104"/>
      <c r="DV353" s="104"/>
      <c r="DW353" s="104"/>
      <c r="DX353" s="104"/>
      <c r="DY353" s="104"/>
      <c r="DZ353" s="104"/>
      <c r="EA353" s="104"/>
    </row>
    <row r="354" spans="108:131" ht="12.75" customHeight="1" x14ac:dyDescent="0.15">
      <c r="DD354" s="117"/>
      <c r="DE354" s="104"/>
      <c r="DF354" s="104"/>
      <c r="DG354" s="104"/>
      <c r="DH354" s="104"/>
      <c r="DI354" s="104"/>
      <c r="DJ354" s="104"/>
      <c r="DK354" s="104"/>
      <c r="DL354" s="104"/>
      <c r="DM354" s="104"/>
      <c r="DN354" s="104"/>
      <c r="DO354" s="104"/>
      <c r="DP354" s="104"/>
      <c r="DQ354" s="104"/>
      <c r="DR354" s="104"/>
      <c r="DS354" s="104"/>
      <c r="DT354" s="104"/>
      <c r="DU354" s="104"/>
      <c r="DV354" s="104"/>
      <c r="DW354" s="104"/>
      <c r="DX354" s="104"/>
      <c r="DY354" s="104"/>
      <c r="DZ354" s="104"/>
      <c r="EA354" s="104"/>
    </row>
    <row r="355" spans="108:131" ht="12.75" customHeight="1" x14ac:dyDescent="0.15">
      <c r="DD355" s="117"/>
      <c r="DE355" s="104"/>
      <c r="DF355" s="104"/>
      <c r="DG355" s="104"/>
      <c r="DH355" s="104"/>
      <c r="DI355" s="104"/>
      <c r="DJ355" s="104"/>
      <c r="DK355" s="104"/>
      <c r="DL355" s="104"/>
      <c r="DM355" s="104"/>
      <c r="DN355" s="104"/>
      <c r="DO355" s="104"/>
      <c r="DP355" s="104"/>
      <c r="DQ355" s="104"/>
      <c r="DR355" s="104"/>
      <c r="DS355" s="104"/>
      <c r="DT355" s="104"/>
      <c r="DU355" s="104"/>
      <c r="DV355" s="104"/>
      <c r="DW355" s="104"/>
      <c r="DX355" s="104"/>
      <c r="DY355" s="104"/>
      <c r="DZ355" s="104"/>
      <c r="EA355" s="104"/>
    </row>
    <row r="356" spans="108:131" ht="12.75" customHeight="1" x14ac:dyDescent="0.15">
      <c r="DD356" s="117"/>
      <c r="DE356" s="104"/>
      <c r="DF356" s="104"/>
      <c r="DG356" s="104"/>
      <c r="DH356" s="104"/>
      <c r="DI356" s="104"/>
      <c r="DJ356" s="104"/>
      <c r="DK356" s="104"/>
      <c r="DL356" s="104"/>
      <c r="DM356" s="104"/>
      <c r="DN356" s="104"/>
      <c r="DO356" s="104"/>
      <c r="DP356" s="104"/>
      <c r="DQ356" s="104"/>
      <c r="DR356" s="104"/>
      <c r="DS356" s="104"/>
      <c r="DT356" s="104"/>
      <c r="DU356" s="104"/>
      <c r="DV356" s="104"/>
      <c r="DW356" s="104"/>
      <c r="DX356" s="104"/>
      <c r="DY356" s="104"/>
      <c r="DZ356" s="104"/>
      <c r="EA356" s="104"/>
    </row>
    <row r="357" spans="108:131" ht="12.75" customHeight="1" x14ac:dyDescent="0.15">
      <c r="DD357" s="117"/>
      <c r="DE357" s="104"/>
      <c r="DF357" s="104"/>
      <c r="DG357" s="104"/>
      <c r="DH357" s="104"/>
      <c r="DI357" s="104"/>
      <c r="DJ357" s="104"/>
      <c r="DK357" s="104"/>
      <c r="DL357" s="104"/>
      <c r="DM357" s="104"/>
      <c r="DN357" s="104"/>
      <c r="DO357" s="104"/>
      <c r="DP357" s="104"/>
      <c r="DQ357" s="104"/>
      <c r="DR357" s="104"/>
      <c r="DS357" s="104"/>
      <c r="DT357" s="104"/>
      <c r="DU357" s="104"/>
      <c r="DV357" s="104"/>
      <c r="DW357" s="104"/>
      <c r="DX357" s="104"/>
      <c r="DY357" s="104"/>
      <c r="DZ357" s="104"/>
      <c r="EA357" s="104"/>
    </row>
    <row r="358" spans="108:131" ht="12.75" customHeight="1" x14ac:dyDescent="0.15">
      <c r="DD358" s="117"/>
      <c r="DE358" s="104"/>
      <c r="DF358" s="104"/>
      <c r="DG358" s="104"/>
      <c r="DH358" s="104"/>
      <c r="DI358" s="104"/>
      <c r="DJ358" s="104"/>
      <c r="DK358" s="104"/>
      <c r="DL358" s="104"/>
      <c r="DM358" s="104"/>
      <c r="DN358" s="104"/>
      <c r="DO358" s="104"/>
      <c r="DP358" s="104"/>
      <c r="DQ358" s="104"/>
      <c r="DR358" s="104"/>
      <c r="DS358" s="104"/>
      <c r="DT358" s="104"/>
      <c r="DU358" s="104"/>
      <c r="DV358" s="104"/>
      <c r="DW358" s="104"/>
      <c r="DX358" s="104"/>
      <c r="DY358" s="104"/>
      <c r="DZ358" s="104"/>
      <c r="EA358" s="104"/>
    </row>
    <row r="359" spans="108:131" ht="12.75" customHeight="1" x14ac:dyDescent="0.15">
      <c r="DD359" s="117"/>
      <c r="DE359" s="104"/>
      <c r="DF359" s="104"/>
      <c r="DG359" s="104"/>
      <c r="DH359" s="104"/>
      <c r="DI359" s="104"/>
      <c r="DJ359" s="104"/>
      <c r="DK359" s="104"/>
      <c r="DL359" s="104"/>
      <c r="DM359" s="104"/>
      <c r="DN359" s="104"/>
      <c r="DO359" s="104"/>
      <c r="DP359" s="104"/>
      <c r="DQ359" s="104"/>
      <c r="DR359" s="104"/>
      <c r="DS359" s="104"/>
      <c r="DT359" s="104"/>
      <c r="DU359" s="104"/>
      <c r="DV359" s="104"/>
      <c r="DW359" s="104"/>
      <c r="DX359" s="104"/>
      <c r="DY359" s="104"/>
      <c r="DZ359" s="104"/>
      <c r="EA359" s="104"/>
    </row>
    <row r="360" spans="108:131" ht="12.75" customHeight="1" x14ac:dyDescent="0.15">
      <c r="DD360" s="117"/>
      <c r="DE360" s="104"/>
      <c r="DF360" s="104"/>
      <c r="DG360" s="104"/>
      <c r="DH360" s="104"/>
      <c r="DI360" s="104"/>
      <c r="DJ360" s="104"/>
      <c r="DK360" s="104"/>
      <c r="DL360" s="104"/>
      <c r="DM360" s="104"/>
      <c r="DN360" s="104"/>
      <c r="DO360" s="104"/>
      <c r="DP360" s="104"/>
      <c r="DQ360" s="104"/>
      <c r="DR360" s="104"/>
      <c r="DS360" s="104"/>
      <c r="DT360" s="104"/>
      <c r="DU360" s="104"/>
      <c r="DV360" s="104"/>
      <c r="DW360" s="104"/>
      <c r="DX360" s="104"/>
      <c r="DY360" s="104"/>
      <c r="DZ360" s="104"/>
      <c r="EA360" s="104"/>
    </row>
    <row r="361" spans="108:131" ht="12.75" customHeight="1" x14ac:dyDescent="0.15">
      <c r="DD361" s="117"/>
      <c r="DE361" s="104"/>
      <c r="DF361" s="104"/>
      <c r="DG361" s="104"/>
      <c r="DH361" s="104"/>
      <c r="DI361" s="104"/>
      <c r="DJ361" s="104"/>
      <c r="DK361" s="104"/>
      <c r="DL361" s="104"/>
      <c r="DM361" s="104"/>
      <c r="DN361" s="104"/>
      <c r="DO361" s="104"/>
      <c r="DP361" s="104"/>
      <c r="DQ361" s="104"/>
      <c r="DR361" s="104"/>
      <c r="DS361" s="104"/>
      <c r="DT361" s="104"/>
      <c r="DU361" s="104"/>
      <c r="DV361" s="104"/>
      <c r="DW361" s="104"/>
      <c r="DX361" s="104"/>
      <c r="DY361" s="104"/>
      <c r="DZ361" s="104"/>
      <c r="EA361" s="104"/>
    </row>
    <row r="362" spans="108:131" ht="12.75" customHeight="1" x14ac:dyDescent="0.15">
      <c r="DD362" s="117"/>
      <c r="DE362" s="104"/>
      <c r="DF362" s="104"/>
      <c r="DG362" s="104"/>
      <c r="DH362" s="104"/>
      <c r="DI362" s="104"/>
      <c r="DJ362" s="104"/>
      <c r="DK362" s="104"/>
      <c r="DL362" s="104"/>
      <c r="DM362" s="104"/>
      <c r="DN362" s="104"/>
      <c r="DO362" s="104"/>
      <c r="DP362" s="104"/>
      <c r="DQ362" s="104"/>
      <c r="DR362" s="104"/>
      <c r="DS362" s="104"/>
      <c r="DT362" s="104"/>
      <c r="DU362" s="104"/>
      <c r="DV362" s="104"/>
      <c r="DW362" s="104"/>
      <c r="DX362" s="104"/>
      <c r="DY362" s="104"/>
      <c r="DZ362" s="104"/>
      <c r="EA362" s="104"/>
    </row>
    <row r="363" spans="108:131" ht="12.75" customHeight="1" x14ac:dyDescent="0.15">
      <c r="DD363" s="117"/>
      <c r="DE363" s="104"/>
      <c r="DF363" s="104"/>
      <c r="DG363" s="104"/>
      <c r="DH363" s="104"/>
      <c r="DI363" s="104"/>
      <c r="DJ363" s="104"/>
      <c r="DK363" s="104"/>
      <c r="DL363" s="104"/>
      <c r="DM363" s="104"/>
      <c r="DN363" s="104"/>
      <c r="DO363" s="104"/>
      <c r="DP363" s="104"/>
      <c r="DQ363" s="104"/>
      <c r="DR363" s="104"/>
      <c r="DS363" s="104"/>
      <c r="DT363" s="104"/>
      <c r="DU363" s="104"/>
      <c r="DV363" s="104"/>
      <c r="DW363" s="104"/>
      <c r="DX363" s="104"/>
      <c r="DY363" s="104"/>
      <c r="DZ363" s="104"/>
      <c r="EA363" s="104"/>
    </row>
    <row r="364" spans="108:131" ht="12.75" customHeight="1" x14ac:dyDescent="0.15">
      <c r="DD364" s="117"/>
      <c r="DE364" s="104"/>
      <c r="DF364" s="104"/>
      <c r="DG364" s="104"/>
      <c r="DH364" s="104"/>
      <c r="DI364" s="104"/>
      <c r="DJ364" s="104"/>
      <c r="DK364" s="104"/>
      <c r="DL364" s="104"/>
      <c r="DM364" s="104"/>
      <c r="DN364" s="104"/>
      <c r="DO364" s="104"/>
      <c r="DP364" s="104"/>
      <c r="DQ364" s="104"/>
      <c r="DR364" s="104"/>
      <c r="DS364" s="104"/>
      <c r="DT364" s="104"/>
      <c r="DU364" s="104"/>
      <c r="DV364" s="104"/>
      <c r="DW364" s="104"/>
      <c r="DX364" s="104"/>
      <c r="DY364" s="104"/>
      <c r="DZ364" s="104"/>
      <c r="EA364" s="104"/>
    </row>
    <row r="365" spans="108:131" ht="12.75" customHeight="1" x14ac:dyDescent="0.15">
      <c r="DD365" s="117"/>
      <c r="DE365" s="104"/>
      <c r="DF365" s="104"/>
      <c r="DG365" s="104"/>
      <c r="DH365" s="104"/>
      <c r="DI365" s="104"/>
      <c r="DJ365" s="104"/>
      <c r="DK365" s="104"/>
      <c r="DL365" s="104"/>
      <c r="DM365" s="104"/>
      <c r="DN365" s="104"/>
      <c r="DO365" s="104"/>
      <c r="DP365" s="104"/>
      <c r="DQ365" s="104"/>
      <c r="DR365" s="104"/>
      <c r="DS365" s="104"/>
      <c r="DT365" s="104"/>
      <c r="DU365" s="104"/>
      <c r="DV365" s="104"/>
      <c r="DW365" s="104"/>
      <c r="DX365" s="104"/>
      <c r="DY365" s="104"/>
      <c r="DZ365" s="104"/>
      <c r="EA365" s="104"/>
    </row>
    <row r="366" spans="108:131" ht="12.75" customHeight="1" x14ac:dyDescent="0.15">
      <c r="DD366" s="117"/>
      <c r="DE366" s="104"/>
      <c r="DF366" s="104"/>
      <c r="DG366" s="104"/>
      <c r="DH366" s="104"/>
      <c r="DI366" s="104"/>
      <c r="DJ366" s="104"/>
      <c r="DK366" s="104"/>
      <c r="DL366" s="104"/>
      <c r="DM366" s="104"/>
      <c r="DN366" s="104"/>
      <c r="DO366" s="104"/>
      <c r="DP366" s="104"/>
      <c r="DQ366" s="104"/>
      <c r="DR366" s="104"/>
      <c r="DS366" s="104"/>
      <c r="DT366" s="104"/>
      <c r="DU366" s="104"/>
      <c r="DV366" s="104"/>
      <c r="DW366" s="104"/>
      <c r="DX366" s="104"/>
      <c r="DY366" s="104"/>
      <c r="DZ366" s="104"/>
      <c r="EA366" s="104"/>
    </row>
    <row r="367" spans="108:131" ht="12.75" customHeight="1" x14ac:dyDescent="0.15">
      <c r="DD367" s="117"/>
      <c r="DE367" s="104"/>
      <c r="DF367" s="104"/>
      <c r="DG367" s="104"/>
      <c r="DH367" s="104"/>
      <c r="DI367" s="104"/>
      <c r="DJ367" s="104"/>
      <c r="DK367" s="104"/>
      <c r="DL367" s="104"/>
      <c r="DM367" s="104"/>
      <c r="DN367" s="104"/>
      <c r="DO367" s="104"/>
      <c r="DP367" s="104"/>
      <c r="DQ367" s="104"/>
      <c r="DR367" s="104"/>
      <c r="DS367" s="104"/>
      <c r="DT367" s="104"/>
      <c r="DU367" s="104"/>
      <c r="DV367" s="104"/>
      <c r="DW367" s="104"/>
      <c r="DX367" s="104"/>
      <c r="DY367" s="104"/>
      <c r="DZ367" s="104"/>
      <c r="EA367" s="104"/>
    </row>
    <row r="368" spans="108:131" ht="12.75" customHeight="1" x14ac:dyDescent="0.15">
      <c r="DD368" s="117"/>
      <c r="DE368" s="104"/>
      <c r="DF368" s="104"/>
      <c r="DG368" s="104"/>
      <c r="DH368" s="104"/>
      <c r="DI368" s="104"/>
      <c r="DJ368" s="104"/>
      <c r="DK368" s="104"/>
      <c r="DL368" s="104"/>
      <c r="DM368" s="104"/>
      <c r="DN368" s="104"/>
      <c r="DO368" s="104"/>
      <c r="DP368" s="104"/>
      <c r="DQ368" s="104"/>
      <c r="DR368" s="104"/>
      <c r="DS368" s="104"/>
      <c r="DT368" s="104"/>
      <c r="DU368" s="104"/>
      <c r="DV368" s="104"/>
      <c r="DW368" s="104"/>
      <c r="DX368" s="104"/>
      <c r="DY368" s="104"/>
      <c r="DZ368" s="104"/>
      <c r="EA368" s="104"/>
    </row>
    <row r="369" spans="108:131" ht="12.75" customHeight="1" x14ac:dyDescent="0.15">
      <c r="DD369" s="117"/>
      <c r="DE369" s="104"/>
      <c r="DF369" s="104"/>
      <c r="DG369" s="104"/>
      <c r="DH369" s="104"/>
      <c r="DI369" s="104"/>
      <c r="DJ369" s="104"/>
      <c r="DK369" s="104"/>
      <c r="DL369" s="104"/>
      <c r="DM369" s="104"/>
      <c r="DN369" s="104"/>
      <c r="DO369" s="104"/>
      <c r="DP369" s="104"/>
      <c r="DQ369" s="104"/>
      <c r="DR369" s="104"/>
      <c r="DS369" s="104"/>
      <c r="DT369" s="104"/>
      <c r="DU369" s="104"/>
      <c r="DV369" s="104"/>
      <c r="DW369" s="104"/>
      <c r="DX369" s="104"/>
      <c r="DY369" s="104"/>
      <c r="DZ369" s="104"/>
      <c r="EA369" s="104"/>
    </row>
    <row r="370" spans="108:131" ht="12.75" customHeight="1" x14ac:dyDescent="0.15">
      <c r="DD370" s="117"/>
      <c r="DE370" s="104"/>
      <c r="DF370" s="104"/>
      <c r="DG370" s="104"/>
      <c r="DH370" s="104"/>
      <c r="DI370" s="104"/>
      <c r="DJ370" s="104"/>
      <c r="DK370" s="104"/>
      <c r="DL370" s="104"/>
      <c r="DM370" s="104"/>
      <c r="DN370" s="104"/>
      <c r="DO370" s="104"/>
      <c r="DP370" s="104"/>
      <c r="DQ370" s="104"/>
      <c r="DR370" s="104"/>
      <c r="DS370" s="104"/>
      <c r="DT370" s="104"/>
      <c r="DU370" s="104"/>
      <c r="DV370" s="104"/>
      <c r="DW370" s="104"/>
      <c r="DX370" s="104"/>
      <c r="DY370" s="104"/>
      <c r="DZ370" s="104"/>
      <c r="EA370" s="104"/>
    </row>
    <row r="371" spans="108:131" ht="12.75" customHeight="1" x14ac:dyDescent="0.15">
      <c r="DD371" s="117"/>
      <c r="DE371" s="104"/>
      <c r="DF371" s="104"/>
      <c r="DG371" s="104"/>
      <c r="DH371" s="104"/>
      <c r="DI371" s="104"/>
      <c r="DJ371" s="104"/>
      <c r="DK371" s="104"/>
      <c r="DL371" s="104"/>
      <c r="DM371" s="104"/>
      <c r="DN371" s="104"/>
      <c r="DO371" s="104"/>
      <c r="DP371" s="104"/>
      <c r="DQ371" s="104"/>
      <c r="DR371" s="104"/>
      <c r="DS371" s="104"/>
      <c r="DT371" s="104"/>
      <c r="DU371" s="104"/>
      <c r="DV371" s="104"/>
      <c r="DW371" s="104"/>
      <c r="DX371" s="104"/>
      <c r="DY371" s="104"/>
      <c r="DZ371" s="104"/>
      <c r="EA371" s="104"/>
    </row>
    <row r="372" spans="108:131" ht="12.75" customHeight="1" x14ac:dyDescent="0.15">
      <c r="DD372" s="117"/>
      <c r="DE372" s="104"/>
      <c r="DF372" s="104"/>
      <c r="DG372" s="104"/>
      <c r="DH372" s="104"/>
      <c r="DI372" s="104"/>
      <c r="DJ372" s="104"/>
      <c r="DK372" s="104"/>
      <c r="DL372" s="104"/>
      <c r="DM372" s="104"/>
      <c r="DN372" s="104"/>
      <c r="DO372" s="104"/>
      <c r="DP372" s="104"/>
      <c r="DQ372" s="104"/>
      <c r="DR372" s="104"/>
      <c r="DS372" s="104"/>
      <c r="DT372" s="104"/>
      <c r="DU372" s="104"/>
      <c r="DV372" s="104"/>
      <c r="DW372" s="104"/>
      <c r="DX372" s="104"/>
      <c r="DY372" s="104"/>
      <c r="DZ372" s="104"/>
      <c r="EA372" s="104"/>
    </row>
    <row r="373" spans="108:131" ht="12.75" customHeight="1" x14ac:dyDescent="0.15">
      <c r="DD373" s="117"/>
      <c r="DE373" s="104"/>
      <c r="DF373" s="104"/>
      <c r="DG373" s="104"/>
      <c r="DH373" s="104"/>
      <c r="DI373" s="104"/>
      <c r="DJ373" s="104"/>
      <c r="DK373" s="104"/>
      <c r="DL373" s="104"/>
      <c r="DM373" s="104"/>
      <c r="DN373" s="104"/>
      <c r="DO373" s="104"/>
      <c r="DP373" s="104"/>
      <c r="DQ373" s="104"/>
      <c r="DR373" s="104"/>
      <c r="DS373" s="104"/>
      <c r="DT373" s="104"/>
      <c r="DU373" s="104"/>
      <c r="DV373" s="104"/>
      <c r="DW373" s="104"/>
      <c r="DX373" s="104"/>
      <c r="DY373" s="104"/>
      <c r="DZ373" s="104"/>
      <c r="EA373" s="104"/>
    </row>
    <row r="374" spans="108:131" ht="12.75" customHeight="1" x14ac:dyDescent="0.15">
      <c r="DD374" s="117"/>
      <c r="DE374" s="104"/>
      <c r="DF374" s="104"/>
      <c r="DG374" s="104"/>
      <c r="DH374" s="104"/>
      <c r="DI374" s="104"/>
      <c r="DJ374" s="104"/>
      <c r="DK374" s="104"/>
      <c r="DL374" s="104"/>
      <c r="DM374" s="104"/>
      <c r="DN374" s="104"/>
      <c r="DO374" s="104"/>
      <c r="DP374" s="104"/>
      <c r="DQ374" s="104"/>
      <c r="DR374" s="104"/>
      <c r="DS374" s="104"/>
      <c r="DT374" s="104"/>
      <c r="DU374" s="104"/>
      <c r="DV374" s="104"/>
      <c r="DW374" s="104"/>
      <c r="DX374" s="104"/>
      <c r="DY374" s="104"/>
      <c r="DZ374" s="104"/>
      <c r="EA374" s="104"/>
    </row>
    <row r="375" spans="108:131" ht="12.75" customHeight="1" x14ac:dyDescent="0.15">
      <c r="DD375" s="117"/>
      <c r="DE375" s="104"/>
      <c r="DF375" s="104"/>
      <c r="DG375" s="104"/>
      <c r="DH375" s="104"/>
      <c r="DI375" s="104"/>
      <c r="DJ375" s="104"/>
      <c r="DK375" s="104"/>
      <c r="DL375" s="104"/>
      <c r="DM375" s="104"/>
      <c r="DN375" s="104"/>
      <c r="DO375" s="104"/>
      <c r="DP375" s="104"/>
      <c r="DQ375" s="104"/>
      <c r="DR375" s="104"/>
      <c r="DS375" s="104"/>
      <c r="DT375" s="104"/>
      <c r="DU375" s="104"/>
      <c r="DV375" s="104"/>
      <c r="DW375" s="104"/>
      <c r="DX375" s="104"/>
      <c r="DY375" s="104"/>
      <c r="DZ375" s="104"/>
      <c r="EA375" s="104"/>
    </row>
    <row r="376" spans="108:131" ht="12.75" customHeight="1" x14ac:dyDescent="0.15">
      <c r="DD376" s="117"/>
      <c r="DE376" s="104"/>
      <c r="DF376" s="104"/>
      <c r="DG376" s="104"/>
      <c r="DH376" s="104"/>
      <c r="DI376" s="104"/>
      <c r="DJ376" s="104"/>
      <c r="DK376" s="104"/>
      <c r="DL376" s="104"/>
      <c r="DM376" s="104"/>
      <c r="DN376" s="104"/>
      <c r="DO376" s="104"/>
      <c r="DP376" s="104"/>
      <c r="DQ376" s="104"/>
      <c r="DR376" s="104"/>
      <c r="DS376" s="104"/>
      <c r="DT376" s="104"/>
      <c r="DU376" s="104"/>
      <c r="DV376" s="104"/>
      <c r="DW376" s="104"/>
      <c r="DX376" s="104"/>
      <c r="DY376" s="104"/>
      <c r="DZ376" s="104"/>
      <c r="EA376" s="104"/>
    </row>
    <row r="377" spans="108:131" ht="12.75" customHeight="1" x14ac:dyDescent="0.15">
      <c r="DD377" s="117"/>
      <c r="DE377" s="104"/>
      <c r="DF377" s="104"/>
      <c r="DG377" s="104"/>
      <c r="DH377" s="104"/>
      <c r="DI377" s="104"/>
      <c r="DJ377" s="104"/>
      <c r="DK377" s="104"/>
      <c r="DL377" s="104"/>
      <c r="DM377" s="104"/>
      <c r="DN377" s="104"/>
      <c r="DO377" s="104"/>
      <c r="DP377" s="104"/>
      <c r="DQ377" s="104"/>
      <c r="DR377" s="104"/>
      <c r="DS377" s="104"/>
      <c r="DT377" s="104"/>
      <c r="DU377" s="104"/>
      <c r="DV377" s="104"/>
      <c r="DW377" s="104"/>
      <c r="DX377" s="104"/>
      <c r="DY377" s="104"/>
      <c r="DZ377" s="104"/>
      <c r="EA377" s="104"/>
    </row>
    <row r="378" spans="108:131" ht="12.75" customHeight="1" x14ac:dyDescent="0.15">
      <c r="DD378" s="117"/>
      <c r="DE378" s="104"/>
      <c r="DF378" s="104"/>
      <c r="DG378" s="104"/>
      <c r="DH378" s="104"/>
      <c r="DI378" s="104"/>
      <c r="DJ378" s="104"/>
      <c r="DK378" s="104"/>
      <c r="DL378" s="104"/>
      <c r="DM378" s="104"/>
      <c r="DN378" s="104"/>
      <c r="DO378" s="104"/>
      <c r="DP378" s="104"/>
      <c r="DQ378" s="104"/>
      <c r="DR378" s="104"/>
      <c r="DS378" s="104"/>
      <c r="DT378" s="104"/>
      <c r="DU378" s="104"/>
      <c r="DV378" s="104"/>
      <c r="DW378" s="104"/>
      <c r="DX378" s="104"/>
      <c r="DY378" s="104"/>
      <c r="DZ378" s="104"/>
      <c r="EA378" s="104"/>
    </row>
    <row r="379" spans="108:131" ht="12.75" customHeight="1" x14ac:dyDescent="0.15">
      <c r="DD379" s="117"/>
      <c r="DE379" s="104"/>
      <c r="DF379" s="104"/>
      <c r="DG379" s="104"/>
      <c r="DH379" s="104"/>
      <c r="DI379" s="104"/>
      <c r="DJ379" s="104"/>
      <c r="DK379" s="104"/>
      <c r="DL379" s="104"/>
      <c r="DM379" s="104"/>
      <c r="DN379" s="104"/>
      <c r="DO379" s="104"/>
      <c r="DP379" s="104"/>
      <c r="DQ379" s="104"/>
      <c r="DR379" s="104"/>
      <c r="DS379" s="104"/>
      <c r="DT379" s="104"/>
      <c r="DU379" s="104"/>
      <c r="DV379" s="104"/>
      <c r="DW379" s="104"/>
      <c r="DX379" s="104"/>
      <c r="DY379" s="104"/>
      <c r="DZ379" s="104"/>
      <c r="EA379" s="104"/>
    </row>
    <row r="380" spans="108:131" ht="12.75" customHeight="1" x14ac:dyDescent="0.15">
      <c r="DD380" s="117"/>
      <c r="DE380" s="104"/>
      <c r="DF380" s="104"/>
      <c r="DG380" s="104"/>
      <c r="DH380" s="104"/>
      <c r="DI380" s="104"/>
      <c r="DJ380" s="104"/>
      <c r="DK380" s="104"/>
      <c r="DL380" s="104"/>
      <c r="DM380" s="104"/>
      <c r="DN380" s="104"/>
      <c r="DO380" s="104"/>
      <c r="DP380" s="104"/>
      <c r="DQ380" s="104"/>
      <c r="DR380" s="104"/>
      <c r="DS380" s="104"/>
      <c r="DT380" s="104"/>
      <c r="DU380" s="104"/>
      <c r="DV380" s="104"/>
      <c r="DW380" s="104"/>
      <c r="DX380" s="104"/>
      <c r="DY380" s="104"/>
      <c r="DZ380" s="104"/>
      <c r="EA380" s="104"/>
    </row>
    <row r="381" spans="108:131" ht="12.75" customHeight="1" x14ac:dyDescent="0.15">
      <c r="DD381" s="117"/>
      <c r="DE381" s="104"/>
      <c r="DF381" s="104"/>
      <c r="DG381" s="104"/>
      <c r="DH381" s="104"/>
      <c r="DI381" s="104"/>
      <c r="DJ381" s="104"/>
      <c r="DK381" s="104"/>
      <c r="DL381" s="104"/>
      <c r="DM381" s="104"/>
      <c r="DN381" s="104"/>
      <c r="DO381" s="104"/>
      <c r="DP381" s="104"/>
      <c r="DQ381" s="104"/>
      <c r="DR381" s="104"/>
      <c r="DS381" s="104"/>
      <c r="DT381" s="104"/>
      <c r="DU381" s="104"/>
      <c r="DV381" s="104"/>
      <c r="DW381" s="104"/>
      <c r="DX381" s="104"/>
      <c r="DY381" s="104"/>
      <c r="DZ381" s="104"/>
      <c r="EA381" s="104"/>
    </row>
    <row r="382" spans="108:131" ht="12.75" customHeight="1" x14ac:dyDescent="0.15">
      <c r="DD382" s="117"/>
      <c r="DE382" s="104"/>
      <c r="DF382" s="104"/>
      <c r="DG382" s="104"/>
      <c r="DH382" s="104"/>
      <c r="DI382" s="104"/>
      <c r="DJ382" s="104"/>
      <c r="DK382" s="104"/>
      <c r="DL382" s="104"/>
      <c r="DM382" s="104"/>
      <c r="DN382" s="104"/>
      <c r="DO382" s="104"/>
      <c r="DP382" s="104"/>
      <c r="DQ382" s="104"/>
      <c r="DR382" s="104"/>
      <c r="DS382" s="104"/>
      <c r="DT382" s="104"/>
      <c r="DU382" s="104"/>
      <c r="DV382" s="104"/>
      <c r="DW382" s="104"/>
      <c r="DX382" s="104"/>
      <c r="DY382" s="104"/>
      <c r="DZ382" s="104"/>
      <c r="EA382" s="104"/>
    </row>
    <row r="383" spans="108:131" ht="12.75" customHeight="1" x14ac:dyDescent="0.15">
      <c r="DD383" s="117"/>
      <c r="DE383" s="104"/>
      <c r="DF383" s="104"/>
      <c r="DG383" s="104"/>
      <c r="DH383" s="104"/>
      <c r="DI383" s="104"/>
      <c r="DJ383" s="104"/>
      <c r="DK383" s="104"/>
      <c r="DL383" s="104"/>
      <c r="DM383" s="104"/>
      <c r="DN383" s="104"/>
      <c r="DO383" s="104"/>
      <c r="DP383" s="104"/>
      <c r="DQ383" s="104"/>
      <c r="DR383" s="104"/>
      <c r="DS383" s="104"/>
      <c r="DT383" s="104"/>
      <c r="DU383" s="104"/>
      <c r="DV383" s="104"/>
      <c r="DW383" s="104"/>
      <c r="DX383" s="104"/>
      <c r="DY383" s="104"/>
      <c r="DZ383" s="104"/>
      <c r="EA383" s="104"/>
    </row>
    <row r="384" spans="108:131" ht="12.75" customHeight="1" x14ac:dyDescent="0.15">
      <c r="DD384" s="117"/>
      <c r="DE384" s="104"/>
      <c r="DF384" s="104"/>
      <c r="DG384" s="104"/>
      <c r="DH384" s="104"/>
      <c r="DI384" s="104"/>
      <c r="DJ384" s="104"/>
      <c r="DK384" s="104"/>
      <c r="DL384" s="104"/>
      <c r="DM384" s="104"/>
      <c r="DN384" s="104"/>
      <c r="DO384" s="104"/>
      <c r="DP384" s="104"/>
      <c r="DQ384" s="104"/>
      <c r="DR384" s="104"/>
      <c r="DS384" s="104"/>
      <c r="DT384" s="104"/>
      <c r="DU384" s="104"/>
      <c r="DV384" s="104"/>
      <c r="DW384" s="104"/>
      <c r="DX384" s="104"/>
      <c r="DY384" s="104"/>
      <c r="DZ384" s="104"/>
      <c r="EA384" s="104"/>
    </row>
    <row r="385" spans="108:131" ht="12.75" customHeight="1" x14ac:dyDescent="0.15">
      <c r="DD385" s="117"/>
      <c r="DE385" s="104"/>
      <c r="DF385" s="104"/>
      <c r="DG385" s="104"/>
      <c r="DH385" s="104"/>
      <c r="DI385" s="104"/>
      <c r="DJ385" s="104"/>
      <c r="DK385" s="104"/>
      <c r="DL385" s="104"/>
      <c r="DM385" s="104"/>
      <c r="DN385" s="104"/>
      <c r="DO385" s="104"/>
      <c r="DP385" s="104"/>
      <c r="DQ385" s="104"/>
      <c r="DR385" s="104"/>
      <c r="DS385" s="104"/>
      <c r="DT385" s="104"/>
      <c r="DU385" s="104"/>
      <c r="DV385" s="104"/>
      <c r="DW385" s="104"/>
      <c r="DX385" s="104"/>
      <c r="DY385" s="104"/>
      <c r="DZ385" s="104"/>
      <c r="EA385" s="104"/>
    </row>
    <row r="386" spans="108:131" ht="12.75" customHeight="1" x14ac:dyDescent="0.15">
      <c r="DD386" s="117"/>
      <c r="DE386" s="104"/>
      <c r="DF386" s="104"/>
      <c r="DG386" s="104"/>
      <c r="DH386" s="104"/>
      <c r="DI386" s="104"/>
      <c r="DJ386" s="104"/>
      <c r="DK386" s="104"/>
      <c r="DL386" s="104"/>
      <c r="DM386" s="104"/>
      <c r="DN386" s="104"/>
      <c r="DO386" s="104"/>
      <c r="DP386" s="104"/>
      <c r="DQ386" s="104"/>
      <c r="DR386" s="104"/>
      <c r="DS386" s="104"/>
      <c r="DT386" s="104"/>
      <c r="DU386" s="104"/>
      <c r="DV386" s="104"/>
      <c r="DW386" s="104"/>
      <c r="DX386" s="104"/>
      <c r="DY386" s="104"/>
      <c r="DZ386" s="104"/>
      <c r="EA386" s="104"/>
    </row>
    <row r="387" spans="108:131" ht="12.75" customHeight="1" x14ac:dyDescent="0.15">
      <c r="DD387" s="117"/>
      <c r="DE387" s="104"/>
      <c r="DF387" s="104"/>
      <c r="DG387" s="104"/>
      <c r="DH387" s="104"/>
      <c r="DI387" s="104"/>
      <c r="DJ387" s="104"/>
      <c r="DK387" s="104"/>
      <c r="DL387" s="104"/>
      <c r="DM387" s="104"/>
      <c r="DN387" s="104"/>
      <c r="DO387" s="104"/>
      <c r="DP387" s="104"/>
      <c r="DQ387" s="104"/>
      <c r="DR387" s="104"/>
      <c r="DS387" s="104"/>
      <c r="DT387" s="104"/>
      <c r="DU387" s="104"/>
      <c r="DV387" s="104"/>
      <c r="DW387" s="104"/>
      <c r="DX387" s="104"/>
      <c r="DY387" s="104"/>
      <c r="DZ387" s="104"/>
      <c r="EA387" s="104"/>
    </row>
    <row r="388" spans="108:131" ht="12.75" customHeight="1" x14ac:dyDescent="0.15">
      <c r="DD388" s="117"/>
      <c r="DE388" s="104"/>
      <c r="DF388" s="104"/>
      <c r="DG388" s="104"/>
      <c r="DH388" s="104"/>
      <c r="DI388" s="104"/>
      <c r="DJ388" s="104"/>
      <c r="DK388" s="104"/>
      <c r="DL388" s="104"/>
      <c r="DM388" s="104"/>
      <c r="DN388" s="104"/>
      <c r="DO388" s="104"/>
      <c r="DP388" s="104"/>
      <c r="DQ388" s="104"/>
      <c r="DR388" s="104"/>
      <c r="DS388" s="104"/>
      <c r="DT388" s="104"/>
      <c r="DU388" s="104"/>
      <c r="DV388" s="104"/>
      <c r="DW388" s="104"/>
      <c r="DX388" s="104"/>
      <c r="DY388" s="104"/>
      <c r="DZ388" s="104"/>
      <c r="EA388" s="104"/>
    </row>
    <row r="389" spans="108:131" ht="12.75" customHeight="1" x14ac:dyDescent="0.15">
      <c r="DD389" s="117"/>
      <c r="DE389" s="104"/>
      <c r="DF389" s="104"/>
      <c r="DG389" s="104"/>
      <c r="DH389" s="104"/>
      <c r="DI389" s="104"/>
      <c r="DJ389" s="104"/>
      <c r="DK389" s="104"/>
      <c r="DL389" s="104"/>
      <c r="DM389" s="104"/>
      <c r="DN389" s="104"/>
      <c r="DO389" s="104"/>
      <c r="DP389" s="104"/>
      <c r="DQ389" s="104"/>
      <c r="DR389" s="104"/>
      <c r="DS389" s="104"/>
      <c r="DT389" s="104"/>
      <c r="DU389" s="104"/>
      <c r="DV389" s="104"/>
      <c r="DW389" s="104"/>
      <c r="DX389" s="104"/>
      <c r="DY389" s="104"/>
      <c r="DZ389" s="104"/>
      <c r="EA389" s="104"/>
    </row>
    <row r="390" spans="108:131" ht="12.75" customHeight="1" x14ac:dyDescent="0.15">
      <c r="DD390" s="117"/>
      <c r="DE390" s="104"/>
      <c r="DF390" s="104"/>
      <c r="DG390" s="104"/>
      <c r="DH390" s="104"/>
      <c r="DI390" s="104"/>
      <c r="DJ390" s="104"/>
      <c r="DK390" s="104"/>
      <c r="DL390" s="104"/>
      <c r="DM390" s="104"/>
      <c r="DN390" s="104"/>
      <c r="DO390" s="104"/>
      <c r="DP390" s="104"/>
      <c r="DQ390" s="104"/>
      <c r="DR390" s="104"/>
      <c r="DS390" s="104"/>
      <c r="DT390" s="104"/>
      <c r="DU390" s="104"/>
      <c r="DV390" s="104"/>
      <c r="DW390" s="104"/>
      <c r="DX390" s="104"/>
      <c r="DY390" s="104"/>
      <c r="DZ390" s="104"/>
      <c r="EA390" s="104"/>
    </row>
    <row r="391" spans="108:131" ht="12.75" customHeight="1" x14ac:dyDescent="0.15">
      <c r="DD391" s="117"/>
      <c r="DE391" s="104"/>
      <c r="DF391" s="104"/>
      <c r="DG391" s="104"/>
      <c r="DH391" s="104"/>
      <c r="DI391" s="104"/>
      <c r="DJ391" s="104"/>
      <c r="DK391" s="104"/>
      <c r="DL391" s="104"/>
      <c r="DM391" s="104"/>
      <c r="DN391" s="104"/>
      <c r="DO391" s="104"/>
      <c r="DP391" s="104"/>
      <c r="DQ391" s="104"/>
      <c r="DR391" s="104"/>
      <c r="DS391" s="104"/>
      <c r="DT391" s="104"/>
      <c r="DU391" s="104"/>
      <c r="DV391" s="104"/>
      <c r="DW391" s="104"/>
      <c r="DX391" s="104"/>
      <c r="DY391" s="104"/>
      <c r="DZ391" s="104"/>
      <c r="EA391" s="104"/>
    </row>
    <row r="392" spans="108:131" ht="12.75" customHeight="1" x14ac:dyDescent="0.15">
      <c r="DD392" s="117"/>
      <c r="DE392" s="104"/>
      <c r="DF392" s="104"/>
      <c r="DG392" s="104"/>
      <c r="DH392" s="104"/>
      <c r="DI392" s="104"/>
      <c r="DJ392" s="104"/>
      <c r="DK392" s="104"/>
      <c r="DL392" s="104"/>
      <c r="DM392" s="104"/>
      <c r="DN392" s="104"/>
      <c r="DO392" s="104"/>
      <c r="DP392" s="104"/>
      <c r="DQ392" s="104"/>
      <c r="DR392" s="104"/>
      <c r="DS392" s="104"/>
      <c r="DT392" s="104"/>
      <c r="DU392" s="104"/>
      <c r="DV392" s="104"/>
      <c r="DW392" s="104"/>
      <c r="DX392" s="104"/>
      <c r="DY392" s="104"/>
      <c r="DZ392" s="104"/>
      <c r="EA392" s="104"/>
    </row>
    <row r="393" spans="108:131" ht="12.75" customHeight="1" x14ac:dyDescent="0.15">
      <c r="DD393" s="117"/>
      <c r="DE393" s="104"/>
      <c r="DF393" s="104"/>
      <c r="DG393" s="104"/>
      <c r="DH393" s="104"/>
      <c r="DI393" s="104"/>
      <c r="DJ393" s="104"/>
      <c r="DK393" s="104"/>
      <c r="DL393" s="104"/>
      <c r="DM393" s="104"/>
      <c r="DN393" s="104"/>
      <c r="DO393" s="104"/>
      <c r="DP393" s="104"/>
      <c r="DQ393" s="104"/>
      <c r="DR393" s="104"/>
      <c r="DS393" s="104"/>
      <c r="DT393" s="104"/>
      <c r="DU393" s="104"/>
      <c r="DV393" s="104"/>
      <c r="DW393" s="104"/>
      <c r="DX393" s="104"/>
      <c r="DY393" s="104"/>
      <c r="DZ393" s="104"/>
      <c r="EA393" s="104"/>
    </row>
    <row r="394" spans="108:131" ht="12.75" customHeight="1" x14ac:dyDescent="0.15">
      <c r="DD394" s="117"/>
      <c r="DE394" s="104"/>
      <c r="DF394" s="104"/>
      <c r="DG394" s="104"/>
      <c r="DH394" s="104"/>
      <c r="DI394" s="104"/>
      <c r="DJ394" s="104"/>
      <c r="DK394" s="104"/>
      <c r="DL394" s="104"/>
      <c r="DM394" s="104"/>
      <c r="DN394" s="104"/>
      <c r="DO394" s="104"/>
      <c r="DP394" s="104"/>
      <c r="DQ394" s="104"/>
      <c r="DR394" s="104"/>
      <c r="DS394" s="104"/>
      <c r="DT394" s="104"/>
      <c r="DU394" s="104"/>
      <c r="DV394" s="104"/>
      <c r="DW394" s="104"/>
      <c r="DX394" s="104"/>
      <c r="DY394" s="104"/>
      <c r="DZ394" s="104"/>
      <c r="EA394" s="104"/>
    </row>
    <row r="395" spans="108:131" ht="12.75" customHeight="1" x14ac:dyDescent="0.15">
      <c r="DD395" s="117"/>
      <c r="DE395" s="104"/>
      <c r="DF395" s="104"/>
      <c r="DG395" s="104"/>
      <c r="DH395" s="104"/>
      <c r="DI395" s="104"/>
      <c r="DJ395" s="104"/>
      <c r="DK395" s="104"/>
      <c r="DL395" s="104"/>
      <c r="DM395" s="104"/>
      <c r="DN395" s="104"/>
      <c r="DO395" s="104"/>
      <c r="DP395" s="104"/>
      <c r="DQ395" s="104"/>
      <c r="DR395" s="104"/>
      <c r="DS395" s="104"/>
      <c r="DT395" s="104"/>
      <c r="DU395" s="104"/>
      <c r="DV395" s="104"/>
      <c r="DW395" s="104"/>
      <c r="DX395" s="104"/>
      <c r="DY395" s="104"/>
      <c r="DZ395" s="104"/>
      <c r="EA395" s="104"/>
    </row>
    <row r="396" spans="108:131" ht="12.75" customHeight="1" x14ac:dyDescent="0.15">
      <c r="DD396" s="117"/>
      <c r="DE396" s="104"/>
      <c r="DF396" s="104"/>
      <c r="DG396" s="104"/>
      <c r="DH396" s="104"/>
      <c r="DI396" s="104"/>
      <c r="DJ396" s="104"/>
      <c r="DK396" s="104"/>
      <c r="DL396" s="104"/>
      <c r="DM396" s="104"/>
      <c r="DN396" s="104"/>
      <c r="DO396" s="104"/>
      <c r="DP396" s="104"/>
      <c r="DQ396" s="104"/>
      <c r="DR396" s="104"/>
      <c r="DS396" s="104"/>
      <c r="DT396" s="104"/>
      <c r="DU396" s="104"/>
      <c r="DV396" s="104"/>
      <c r="DW396" s="104"/>
      <c r="DX396" s="104"/>
      <c r="DY396" s="104"/>
      <c r="DZ396" s="104"/>
      <c r="EA396" s="104"/>
    </row>
    <row r="397" spans="108:131" ht="12.75" customHeight="1" x14ac:dyDescent="0.15">
      <c r="DD397" s="117"/>
      <c r="DE397" s="104"/>
      <c r="DF397" s="104"/>
      <c r="DG397" s="104"/>
      <c r="DH397" s="104"/>
      <c r="DI397" s="104"/>
      <c r="DJ397" s="104"/>
      <c r="DK397" s="104"/>
      <c r="DL397" s="104"/>
      <c r="DM397" s="104"/>
      <c r="DN397" s="104"/>
      <c r="DO397" s="104"/>
      <c r="DP397" s="104"/>
      <c r="DQ397" s="104"/>
      <c r="DR397" s="104"/>
      <c r="DS397" s="104"/>
      <c r="DT397" s="104"/>
      <c r="DU397" s="104"/>
      <c r="DV397" s="104"/>
      <c r="DW397" s="104"/>
      <c r="DX397" s="104"/>
      <c r="DY397" s="104"/>
      <c r="DZ397" s="104"/>
      <c r="EA397" s="104"/>
    </row>
    <row r="398" spans="108:131" ht="12.75" customHeight="1" x14ac:dyDescent="0.15">
      <c r="DD398" s="117"/>
      <c r="DE398" s="104"/>
      <c r="DF398" s="104"/>
      <c r="DG398" s="104"/>
      <c r="DH398" s="104"/>
      <c r="DI398" s="104"/>
      <c r="DJ398" s="104"/>
      <c r="DK398" s="104"/>
      <c r="DL398" s="104"/>
      <c r="DM398" s="104"/>
      <c r="DN398" s="104"/>
      <c r="DO398" s="104"/>
      <c r="DP398" s="104"/>
      <c r="DQ398" s="104"/>
      <c r="DR398" s="104"/>
      <c r="DS398" s="104"/>
      <c r="DT398" s="104"/>
      <c r="DU398" s="104"/>
      <c r="DV398" s="104"/>
      <c r="DW398" s="104"/>
      <c r="DX398" s="104"/>
      <c r="DY398" s="104"/>
      <c r="DZ398" s="104"/>
      <c r="EA398" s="104"/>
    </row>
    <row r="399" spans="108:131" ht="12.75" customHeight="1" x14ac:dyDescent="0.15">
      <c r="DD399" s="117"/>
      <c r="DE399" s="104"/>
      <c r="DF399" s="104"/>
      <c r="DG399" s="104"/>
      <c r="DH399" s="104"/>
      <c r="DI399" s="104"/>
      <c r="DJ399" s="104"/>
      <c r="DK399" s="104"/>
      <c r="DL399" s="104"/>
      <c r="DM399" s="104"/>
      <c r="DN399" s="104"/>
      <c r="DO399" s="104"/>
      <c r="DP399" s="104"/>
      <c r="DQ399" s="104"/>
      <c r="DR399" s="104"/>
      <c r="DS399" s="104"/>
      <c r="DT399" s="104"/>
      <c r="DU399" s="104"/>
      <c r="DV399" s="104"/>
      <c r="DW399" s="104"/>
      <c r="DX399" s="104"/>
      <c r="DY399" s="104"/>
      <c r="DZ399" s="104"/>
      <c r="EA399" s="104"/>
    </row>
    <row r="400" spans="108:131" ht="12.75" customHeight="1" x14ac:dyDescent="0.15">
      <c r="DD400" s="117"/>
      <c r="DE400" s="104"/>
      <c r="DF400" s="104"/>
      <c r="DG400" s="104"/>
      <c r="DH400" s="104"/>
      <c r="DI400" s="104"/>
      <c r="DJ400" s="104"/>
      <c r="DK400" s="104"/>
      <c r="DL400" s="104"/>
      <c r="DM400" s="104"/>
      <c r="DN400" s="104"/>
      <c r="DO400" s="104"/>
      <c r="DP400" s="104"/>
      <c r="DQ400" s="104"/>
      <c r="DR400" s="104"/>
      <c r="DS400" s="104"/>
      <c r="DT400" s="104"/>
      <c r="DU400" s="104"/>
      <c r="DV400" s="104"/>
      <c r="DW400" s="104"/>
      <c r="DX400" s="104"/>
      <c r="DY400" s="104"/>
      <c r="DZ400" s="104"/>
      <c r="EA400" s="104"/>
    </row>
    <row r="401" spans="108:131" ht="12.75" customHeight="1" x14ac:dyDescent="0.15">
      <c r="DD401" s="117"/>
      <c r="DE401" s="104"/>
      <c r="DF401" s="104"/>
      <c r="DG401" s="104"/>
      <c r="DH401" s="104"/>
      <c r="DI401" s="104"/>
      <c r="DJ401" s="104"/>
      <c r="DK401" s="104"/>
      <c r="DL401" s="104"/>
      <c r="DM401" s="104"/>
      <c r="DN401" s="104"/>
      <c r="DO401" s="104"/>
      <c r="DP401" s="104"/>
      <c r="DQ401" s="104"/>
      <c r="DR401" s="104"/>
      <c r="DS401" s="104"/>
      <c r="DT401" s="104"/>
      <c r="DU401" s="104"/>
      <c r="DV401" s="104"/>
      <c r="DW401" s="104"/>
      <c r="DX401" s="104"/>
      <c r="DY401" s="104"/>
      <c r="DZ401" s="104"/>
      <c r="EA401" s="104"/>
    </row>
    <row r="402" spans="108:131" ht="12.75" customHeight="1" x14ac:dyDescent="0.15">
      <c r="DD402" s="117"/>
      <c r="DE402" s="104"/>
      <c r="DF402" s="104"/>
      <c r="DG402" s="104"/>
      <c r="DH402" s="104"/>
      <c r="DI402" s="104"/>
      <c r="DJ402" s="104"/>
      <c r="DK402" s="104"/>
      <c r="DL402" s="104"/>
      <c r="DM402" s="104"/>
      <c r="DN402" s="104"/>
      <c r="DO402" s="104"/>
      <c r="DP402" s="104"/>
      <c r="DQ402" s="104"/>
      <c r="DR402" s="104"/>
      <c r="DS402" s="104"/>
      <c r="DT402" s="104"/>
      <c r="DU402" s="104"/>
      <c r="DV402" s="104"/>
      <c r="DW402" s="104"/>
      <c r="DX402" s="104"/>
      <c r="DY402" s="104"/>
      <c r="DZ402" s="104"/>
      <c r="EA402" s="104"/>
    </row>
    <row r="403" spans="108:131" ht="12.75" customHeight="1" x14ac:dyDescent="0.15">
      <c r="DD403" s="117"/>
      <c r="DE403" s="104"/>
      <c r="DF403" s="104"/>
      <c r="DG403" s="104"/>
      <c r="DH403" s="104"/>
      <c r="DI403" s="104"/>
      <c r="DJ403" s="104"/>
      <c r="DK403" s="104"/>
      <c r="DL403" s="104"/>
      <c r="DM403" s="104"/>
      <c r="DN403" s="104"/>
      <c r="DO403" s="104"/>
      <c r="DP403" s="104"/>
      <c r="DQ403" s="104"/>
      <c r="DR403" s="104"/>
      <c r="DS403" s="104"/>
      <c r="DT403" s="104"/>
      <c r="DU403" s="104"/>
      <c r="DV403" s="104"/>
      <c r="DW403" s="104"/>
      <c r="DX403" s="104"/>
      <c r="DY403" s="104"/>
      <c r="DZ403" s="104"/>
      <c r="EA403" s="104"/>
    </row>
    <row r="404" spans="108:131" ht="12.75" customHeight="1" x14ac:dyDescent="0.15">
      <c r="DD404" s="117"/>
      <c r="DE404" s="104"/>
      <c r="DF404" s="104"/>
      <c r="DG404" s="104"/>
      <c r="DH404" s="104"/>
      <c r="DI404" s="104"/>
      <c r="DJ404" s="104"/>
      <c r="DK404" s="104"/>
      <c r="DL404" s="104"/>
      <c r="DM404" s="104"/>
      <c r="DN404" s="104"/>
      <c r="DO404" s="104"/>
      <c r="DP404" s="104"/>
      <c r="DQ404" s="104"/>
      <c r="DR404" s="104"/>
      <c r="DS404" s="104"/>
      <c r="DT404" s="104"/>
      <c r="DU404" s="104"/>
      <c r="DV404" s="104"/>
      <c r="DW404" s="104"/>
      <c r="DX404" s="104"/>
      <c r="DY404" s="104"/>
      <c r="DZ404" s="104"/>
      <c r="EA404" s="104"/>
    </row>
    <row r="405" spans="108:131" ht="12.75" customHeight="1" x14ac:dyDescent="0.15">
      <c r="DD405" s="117"/>
      <c r="DE405" s="104"/>
      <c r="DF405" s="104"/>
      <c r="DG405" s="104"/>
      <c r="DH405" s="104"/>
      <c r="DI405" s="104"/>
      <c r="DJ405" s="104"/>
      <c r="DK405" s="104"/>
      <c r="DL405" s="104"/>
      <c r="DM405" s="104"/>
      <c r="DN405" s="104"/>
      <c r="DO405" s="104"/>
      <c r="DP405" s="104"/>
      <c r="DQ405" s="104"/>
      <c r="DR405" s="104"/>
      <c r="DS405" s="104"/>
      <c r="DT405" s="104"/>
      <c r="DU405" s="104"/>
      <c r="DV405" s="104"/>
      <c r="DW405" s="104"/>
      <c r="DX405" s="104"/>
      <c r="DY405" s="104"/>
      <c r="DZ405" s="104"/>
      <c r="EA405" s="104"/>
    </row>
    <row r="406" spans="108:131" ht="12.75" customHeight="1" x14ac:dyDescent="0.15">
      <c r="DD406" s="117"/>
      <c r="DE406" s="104"/>
      <c r="DF406" s="104"/>
      <c r="DG406" s="104"/>
      <c r="DH406" s="104"/>
      <c r="DI406" s="104"/>
      <c r="DJ406" s="104"/>
      <c r="DK406" s="104"/>
      <c r="DL406" s="104"/>
      <c r="DM406" s="104"/>
      <c r="DN406" s="104"/>
      <c r="DO406" s="104"/>
      <c r="DP406" s="104"/>
      <c r="DQ406" s="104"/>
      <c r="DR406" s="104"/>
      <c r="DS406" s="104"/>
      <c r="DT406" s="104"/>
      <c r="DU406" s="104"/>
      <c r="DV406" s="104"/>
      <c r="DW406" s="104"/>
      <c r="DX406" s="104"/>
      <c r="DY406" s="104"/>
      <c r="DZ406" s="104"/>
      <c r="EA406" s="104"/>
    </row>
    <row r="407" spans="108:131" ht="12.75" customHeight="1" x14ac:dyDescent="0.15">
      <c r="DD407" s="117"/>
      <c r="DE407" s="104"/>
      <c r="DF407" s="104"/>
      <c r="DG407" s="104"/>
      <c r="DH407" s="104"/>
      <c r="DI407" s="104"/>
      <c r="DJ407" s="104"/>
      <c r="DK407" s="104"/>
      <c r="DL407" s="104"/>
      <c r="DM407" s="104"/>
      <c r="DN407" s="104"/>
      <c r="DO407" s="104"/>
      <c r="DP407" s="104"/>
      <c r="DQ407" s="104"/>
      <c r="DR407" s="104"/>
      <c r="DS407" s="104"/>
      <c r="DT407" s="104"/>
      <c r="DU407" s="104"/>
      <c r="DV407" s="104"/>
      <c r="DW407" s="104"/>
      <c r="DX407" s="104"/>
      <c r="DY407" s="104"/>
      <c r="DZ407" s="104"/>
      <c r="EA407" s="104"/>
    </row>
    <row r="408" spans="108:131" ht="12.75" customHeight="1" x14ac:dyDescent="0.15">
      <c r="DD408" s="117"/>
      <c r="DE408" s="104"/>
      <c r="DF408" s="104"/>
      <c r="DG408" s="104"/>
      <c r="DH408" s="104"/>
      <c r="DI408" s="104"/>
      <c r="DJ408" s="104"/>
      <c r="DK408" s="104"/>
      <c r="DL408" s="104"/>
      <c r="DM408" s="104"/>
      <c r="DN408" s="104"/>
      <c r="DO408" s="104"/>
      <c r="DP408" s="104"/>
      <c r="DQ408" s="104"/>
      <c r="DR408" s="104"/>
      <c r="DS408" s="104"/>
      <c r="DT408" s="104"/>
      <c r="DU408" s="104"/>
      <c r="DV408" s="104"/>
      <c r="DW408" s="104"/>
      <c r="DX408" s="104"/>
      <c r="DY408" s="104"/>
      <c r="DZ408" s="104"/>
      <c r="EA408" s="104"/>
    </row>
    <row r="409" spans="108:131" ht="12.75" customHeight="1" x14ac:dyDescent="0.15">
      <c r="DD409" s="117"/>
      <c r="DE409" s="104"/>
      <c r="DF409" s="104"/>
      <c r="DG409" s="104"/>
      <c r="DH409" s="104"/>
      <c r="DI409" s="104"/>
      <c r="DJ409" s="104"/>
      <c r="DK409" s="104"/>
      <c r="DL409" s="104"/>
      <c r="DM409" s="104"/>
      <c r="DN409" s="104"/>
      <c r="DO409" s="104"/>
      <c r="DP409" s="104"/>
      <c r="DQ409" s="104"/>
      <c r="DR409" s="104"/>
      <c r="DS409" s="104"/>
      <c r="DT409" s="104"/>
      <c r="DU409" s="104"/>
      <c r="DV409" s="104"/>
      <c r="DW409" s="104"/>
      <c r="DX409" s="104"/>
      <c r="DY409" s="104"/>
      <c r="DZ409" s="104"/>
      <c r="EA409" s="104"/>
    </row>
    <row r="410" spans="108:131" ht="12.75" customHeight="1" x14ac:dyDescent="0.15">
      <c r="DD410" s="117"/>
      <c r="DE410" s="104"/>
      <c r="DF410" s="104"/>
      <c r="DG410" s="104"/>
      <c r="DH410" s="104"/>
      <c r="DI410" s="104"/>
      <c r="DJ410" s="104"/>
      <c r="DK410" s="104"/>
      <c r="DL410" s="104"/>
      <c r="DM410" s="104"/>
      <c r="DN410" s="104"/>
      <c r="DO410" s="104"/>
      <c r="DP410" s="104"/>
      <c r="DQ410" s="104"/>
      <c r="DR410" s="104"/>
      <c r="DS410" s="104"/>
      <c r="DT410" s="104"/>
      <c r="DU410" s="104"/>
      <c r="DV410" s="104"/>
      <c r="DW410" s="104"/>
      <c r="DX410" s="104"/>
      <c r="DY410" s="104"/>
      <c r="DZ410" s="104"/>
      <c r="EA410" s="104"/>
    </row>
    <row r="411" spans="108:131" ht="12.75" customHeight="1" x14ac:dyDescent="0.15">
      <c r="DD411" s="117"/>
      <c r="DE411" s="104"/>
      <c r="DF411" s="104"/>
      <c r="DG411" s="104"/>
      <c r="DH411" s="104"/>
      <c r="DI411" s="104"/>
      <c r="DJ411" s="104"/>
      <c r="DK411" s="104"/>
      <c r="DL411" s="104"/>
      <c r="DM411" s="104"/>
      <c r="DN411" s="104"/>
      <c r="DO411" s="104"/>
      <c r="DP411" s="104"/>
      <c r="DQ411" s="104"/>
      <c r="DR411" s="104"/>
      <c r="DS411" s="104"/>
      <c r="DT411" s="104"/>
      <c r="DU411" s="104"/>
      <c r="DV411" s="104"/>
      <c r="DW411" s="104"/>
      <c r="DX411" s="104"/>
      <c r="DY411" s="104"/>
      <c r="DZ411" s="104"/>
      <c r="EA411" s="104"/>
    </row>
    <row r="412" spans="108:131" ht="12.75" customHeight="1" x14ac:dyDescent="0.15">
      <c r="DD412" s="117"/>
      <c r="DE412" s="104"/>
      <c r="DF412" s="104"/>
      <c r="DG412" s="104"/>
      <c r="DH412" s="104"/>
      <c r="DI412" s="104"/>
      <c r="DJ412" s="104"/>
      <c r="DK412" s="104"/>
      <c r="DL412" s="104"/>
      <c r="DM412" s="104"/>
      <c r="DN412" s="104"/>
      <c r="DO412" s="104"/>
      <c r="DP412" s="104"/>
      <c r="DQ412" s="104"/>
      <c r="DR412" s="104"/>
      <c r="DS412" s="104"/>
      <c r="DT412" s="104"/>
      <c r="DU412" s="104"/>
      <c r="DV412" s="104"/>
      <c r="DW412" s="104"/>
      <c r="DX412" s="104"/>
      <c r="DY412" s="104"/>
      <c r="DZ412" s="104"/>
      <c r="EA412" s="104"/>
    </row>
    <row r="413" spans="108:131" ht="12.75" customHeight="1" x14ac:dyDescent="0.15">
      <c r="DD413" s="117"/>
      <c r="DE413" s="104"/>
      <c r="DF413" s="104"/>
      <c r="DG413" s="104"/>
      <c r="DH413" s="104"/>
      <c r="DI413" s="104"/>
      <c r="DJ413" s="104"/>
      <c r="DK413" s="104"/>
      <c r="DL413" s="104"/>
      <c r="DM413" s="104"/>
      <c r="DN413" s="104"/>
      <c r="DO413" s="104"/>
      <c r="DP413" s="104"/>
      <c r="DQ413" s="104"/>
      <c r="DR413" s="104"/>
      <c r="DS413" s="104"/>
      <c r="DT413" s="104"/>
      <c r="DU413" s="104"/>
      <c r="DV413" s="104"/>
      <c r="DW413" s="104"/>
      <c r="DX413" s="104"/>
      <c r="DY413" s="104"/>
      <c r="DZ413" s="104"/>
      <c r="EA413" s="104"/>
    </row>
    <row r="414" spans="108:131" ht="12.75" customHeight="1" x14ac:dyDescent="0.15">
      <c r="DD414" s="117"/>
      <c r="DE414" s="104"/>
      <c r="DF414" s="104"/>
      <c r="DG414" s="104"/>
      <c r="DH414" s="104"/>
      <c r="DI414" s="104"/>
      <c r="DJ414" s="104"/>
      <c r="DK414" s="104"/>
      <c r="DL414" s="104"/>
      <c r="DM414" s="104"/>
      <c r="DN414" s="104"/>
      <c r="DO414" s="104"/>
      <c r="DP414" s="104"/>
      <c r="DQ414" s="104"/>
      <c r="DR414" s="104"/>
      <c r="DS414" s="104"/>
      <c r="DT414" s="104"/>
      <c r="DU414" s="104"/>
      <c r="DV414" s="104"/>
      <c r="DW414" s="104"/>
      <c r="DX414" s="104"/>
      <c r="DY414" s="104"/>
      <c r="DZ414" s="104"/>
      <c r="EA414" s="104"/>
    </row>
    <row r="415" spans="108:131" ht="12.75" customHeight="1" x14ac:dyDescent="0.15">
      <c r="DD415" s="117"/>
      <c r="DE415" s="104"/>
      <c r="DF415" s="104"/>
      <c r="DG415" s="104"/>
      <c r="DH415" s="104"/>
      <c r="DI415" s="104"/>
      <c r="DJ415" s="104"/>
      <c r="DK415" s="104"/>
      <c r="DL415" s="104"/>
      <c r="DM415" s="104"/>
      <c r="DN415" s="104"/>
      <c r="DO415" s="104"/>
      <c r="DP415" s="104"/>
      <c r="DQ415" s="104"/>
      <c r="DR415" s="104"/>
      <c r="DS415" s="104"/>
      <c r="DT415" s="104"/>
      <c r="DU415" s="104"/>
      <c r="DV415" s="104"/>
      <c r="DW415" s="104"/>
      <c r="DX415" s="104"/>
      <c r="DY415" s="104"/>
      <c r="DZ415" s="104"/>
      <c r="EA415" s="104"/>
    </row>
    <row r="416" spans="108:131" ht="12.75" customHeight="1" x14ac:dyDescent="0.15">
      <c r="DD416" s="117"/>
      <c r="DE416" s="104"/>
      <c r="DF416" s="104"/>
      <c r="DG416" s="104"/>
      <c r="DH416" s="104"/>
      <c r="DI416" s="104"/>
      <c r="DJ416" s="104"/>
      <c r="DK416" s="104"/>
      <c r="DL416" s="104"/>
      <c r="DM416" s="104"/>
      <c r="DN416" s="104"/>
      <c r="DO416" s="104"/>
      <c r="DP416" s="104"/>
      <c r="DQ416" s="104"/>
      <c r="DR416" s="104"/>
      <c r="DS416" s="104"/>
      <c r="DT416" s="104"/>
      <c r="DU416" s="104"/>
      <c r="DV416" s="104"/>
      <c r="DW416" s="104"/>
      <c r="DX416" s="104"/>
      <c r="DY416" s="104"/>
      <c r="DZ416" s="104"/>
      <c r="EA416" s="104"/>
    </row>
    <row r="417" spans="108:131" ht="12.75" customHeight="1" x14ac:dyDescent="0.15">
      <c r="DD417" s="117"/>
      <c r="DE417" s="104"/>
      <c r="DF417" s="104"/>
      <c r="DG417" s="104"/>
      <c r="DH417" s="104"/>
      <c r="DI417" s="104"/>
      <c r="DJ417" s="104"/>
      <c r="DK417" s="104"/>
      <c r="DL417" s="104"/>
      <c r="DM417" s="104"/>
      <c r="DN417" s="104"/>
      <c r="DO417" s="104"/>
      <c r="DP417" s="104"/>
      <c r="DQ417" s="104"/>
      <c r="DR417" s="104"/>
      <c r="DS417" s="104"/>
      <c r="DT417" s="104"/>
      <c r="DU417" s="104"/>
      <c r="DV417" s="104"/>
      <c r="DW417" s="104"/>
      <c r="DX417" s="104"/>
      <c r="DY417" s="104"/>
      <c r="DZ417" s="104"/>
      <c r="EA417" s="104"/>
    </row>
    <row r="418" spans="108:131" ht="12.75" customHeight="1" x14ac:dyDescent="0.15">
      <c r="DD418" s="117"/>
      <c r="DE418" s="104"/>
      <c r="DF418" s="104"/>
      <c r="DG418" s="104"/>
      <c r="DH418" s="104"/>
      <c r="DI418" s="104"/>
      <c r="DJ418" s="104"/>
      <c r="DK418" s="104"/>
      <c r="DL418" s="104"/>
      <c r="DM418" s="104"/>
      <c r="DN418" s="104"/>
      <c r="DO418" s="104"/>
      <c r="DP418" s="104"/>
      <c r="DQ418" s="104"/>
      <c r="DR418" s="104"/>
      <c r="DS418" s="104"/>
      <c r="DT418" s="104"/>
      <c r="DU418" s="104"/>
      <c r="DV418" s="104"/>
      <c r="DW418" s="104"/>
      <c r="DX418" s="104"/>
      <c r="DY418" s="104"/>
      <c r="DZ418" s="104"/>
      <c r="EA418" s="104"/>
    </row>
    <row r="419" spans="108:131" ht="12.75" customHeight="1" x14ac:dyDescent="0.15">
      <c r="DD419" s="117"/>
      <c r="DE419" s="104"/>
      <c r="DF419" s="104"/>
      <c r="DG419" s="104"/>
      <c r="DH419" s="104"/>
      <c r="DI419" s="104"/>
      <c r="DJ419" s="104"/>
      <c r="DK419" s="104"/>
      <c r="DL419" s="104"/>
      <c r="DM419" s="104"/>
      <c r="DN419" s="104"/>
      <c r="DO419" s="104"/>
      <c r="DP419" s="104"/>
      <c r="DQ419" s="104"/>
      <c r="DR419" s="104"/>
      <c r="DS419" s="104"/>
      <c r="DT419" s="104"/>
      <c r="DU419" s="104"/>
      <c r="DV419" s="104"/>
      <c r="DW419" s="104"/>
      <c r="DX419" s="104"/>
      <c r="DY419" s="104"/>
      <c r="DZ419" s="104"/>
      <c r="EA419" s="104"/>
    </row>
    <row r="420" spans="108:131" ht="12.75" customHeight="1" x14ac:dyDescent="0.15">
      <c r="DD420" s="117"/>
      <c r="DE420" s="104"/>
      <c r="DF420" s="104"/>
      <c r="DG420" s="104"/>
      <c r="DH420" s="104"/>
      <c r="DI420" s="104"/>
      <c r="DJ420" s="104"/>
      <c r="DK420" s="104"/>
      <c r="DL420" s="104"/>
      <c r="DM420" s="104"/>
      <c r="DN420" s="104"/>
      <c r="DO420" s="104"/>
      <c r="DP420" s="104"/>
      <c r="DQ420" s="104"/>
      <c r="DR420" s="104"/>
      <c r="DS420" s="104"/>
      <c r="DT420" s="104"/>
      <c r="DU420" s="104"/>
      <c r="DV420" s="104"/>
      <c r="DW420" s="104"/>
      <c r="DX420" s="104"/>
      <c r="DY420" s="104"/>
      <c r="DZ420" s="104"/>
      <c r="EA420" s="104"/>
    </row>
    <row r="421" spans="108:131" ht="12.75" customHeight="1" x14ac:dyDescent="0.15">
      <c r="DD421" s="117"/>
      <c r="DE421" s="104"/>
      <c r="DF421" s="104"/>
      <c r="DG421" s="104"/>
      <c r="DH421" s="104"/>
      <c r="DI421" s="104"/>
      <c r="DJ421" s="104"/>
      <c r="DK421" s="104"/>
      <c r="DL421" s="104"/>
      <c r="DM421" s="104"/>
      <c r="DN421" s="104"/>
      <c r="DO421" s="104"/>
      <c r="DP421" s="104"/>
      <c r="DQ421" s="104"/>
      <c r="DR421" s="104"/>
      <c r="DS421" s="104"/>
      <c r="DT421" s="104"/>
      <c r="DU421" s="104"/>
      <c r="DV421" s="104"/>
      <c r="DW421" s="104"/>
      <c r="DX421" s="104"/>
      <c r="DY421" s="104"/>
      <c r="DZ421" s="104"/>
      <c r="EA421" s="104"/>
    </row>
    <row r="422" spans="108:131" ht="12.75" customHeight="1" x14ac:dyDescent="0.15">
      <c r="DD422" s="117"/>
      <c r="DE422" s="104"/>
      <c r="DF422" s="104"/>
      <c r="DG422" s="104"/>
      <c r="DH422" s="104"/>
      <c r="DI422" s="104"/>
      <c r="DJ422" s="104"/>
      <c r="DK422" s="104"/>
      <c r="DL422" s="104"/>
      <c r="DM422" s="104"/>
      <c r="DN422" s="104"/>
      <c r="DO422" s="104"/>
      <c r="DP422" s="104"/>
      <c r="DQ422" s="104"/>
      <c r="DR422" s="104"/>
      <c r="DS422" s="104"/>
      <c r="DT422" s="104"/>
      <c r="DU422" s="104"/>
      <c r="DV422" s="104"/>
      <c r="DW422" s="104"/>
      <c r="DX422" s="104"/>
      <c r="DY422" s="104"/>
      <c r="DZ422" s="104"/>
      <c r="EA422" s="104"/>
    </row>
    <row r="423" spans="108:131" ht="12.75" customHeight="1" x14ac:dyDescent="0.15">
      <c r="DD423" s="117"/>
      <c r="DE423" s="104"/>
      <c r="DF423" s="104"/>
      <c r="DG423" s="104"/>
      <c r="DH423" s="104"/>
      <c r="DI423" s="104"/>
      <c r="DJ423" s="104"/>
      <c r="DK423" s="104"/>
      <c r="DL423" s="104"/>
      <c r="DM423" s="104"/>
      <c r="DN423" s="104"/>
      <c r="DO423" s="104"/>
      <c r="DP423" s="104"/>
      <c r="DQ423" s="104"/>
      <c r="DR423" s="104"/>
      <c r="DS423" s="104"/>
      <c r="DT423" s="104"/>
      <c r="DU423" s="104"/>
      <c r="DV423" s="104"/>
      <c r="DW423" s="104"/>
      <c r="DX423" s="104"/>
      <c r="DY423" s="104"/>
      <c r="DZ423" s="104"/>
      <c r="EA423" s="104"/>
    </row>
    <row r="424" spans="108:131" ht="12.75" customHeight="1" x14ac:dyDescent="0.15">
      <c r="DD424" s="117"/>
      <c r="DE424" s="104"/>
      <c r="DF424" s="104"/>
      <c r="DG424" s="104"/>
      <c r="DH424" s="104"/>
      <c r="DI424" s="104"/>
      <c r="DJ424" s="104"/>
      <c r="DK424" s="104"/>
      <c r="DL424" s="104"/>
      <c r="DM424" s="104"/>
      <c r="DN424" s="104"/>
      <c r="DO424" s="104"/>
      <c r="DP424" s="104"/>
      <c r="DQ424" s="104"/>
      <c r="DR424" s="104"/>
      <c r="DS424" s="104"/>
      <c r="DT424" s="104"/>
      <c r="DU424" s="104"/>
      <c r="DV424" s="104"/>
      <c r="DW424" s="104"/>
      <c r="DX424" s="104"/>
      <c r="DY424" s="104"/>
      <c r="DZ424" s="104"/>
      <c r="EA424" s="104"/>
    </row>
    <row r="425" spans="108:131" ht="12.75" customHeight="1" x14ac:dyDescent="0.15">
      <c r="DD425" s="117"/>
      <c r="DE425" s="104"/>
      <c r="DF425" s="104"/>
      <c r="DG425" s="104"/>
      <c r="DH425" s="104"/>
      <c r="DI425" s="104"/>
      <c r="DJ425" s="104"/>
      <c r="DK425" s="104"/>
      <c r="DL425" s="104"/>
      <c r="DM425" s="104"/>
      <c r="DN425" s="104"/>
      <c r="DO425" s="104"/>
      <c r="DP425" s="104"/>
      <c r="DQ425" s="104"/>
      <c r="DR425" s="104"/>
      <c r="DS425" s="104"/>
      <c r="DT425" s="104"/>
      <c r="DU425" s="104"/>
      <c r="DV425" s="104"/>
      <c r="DW425" s="104"/>
      <c r="DX425" s="104"/>
      <c r="DY425" s="104"/>
      <c r="DZ425" s="104"/>
      <c r="EA425" s="104"/>
    </row>
    <row r="426" spans="108:131" ht="12.75" customHeight="1" x14ac:dyDescent="0.15">
      <c r="DD426" s="117"/>
      <c r="DE426" s="104"/>
      <c r="DF426" s="104"/>
      <c r="DG426" s="104"/>
      <c r="DH426" s="104"/>
      <c r="DI426" s="104"/>
      <c r="DJ426" s="104"/>
      <c r="DK426" s="104"/>
      <c r="DL426" s="104"/>
      <c r="DM426" s="104"/>
      <c r="DN426" s="104"/>
      <c r="DO426" s="104"/>
      <c r="DP426" s="104"/>
      <c r="DQ426" s="104"/>
      <c r="DR426" s="104"/>
      <c r="DS426" s="104"/>
      <c r="DT426" s="104"/>
      <c r="DU426" s="104"/>
      <c r="DV426" s="104"/>
      <c r="DW426" s="104"/>
      <c r="DX426" s="104"/>
      <c r="DY426" s="104"/>
      <c r="DZ426" s="104"/>
      <c r="EA426" s="104"/>
    </row>
    <row r="427" spans="108:131" ht="12.75" customHeight="1" x14ac:dyDescent="0.15">
      <c r="DD427" s="117"/>
      <c r="DE427" s="104"/>
      <c r="DF427" s="104"/>
      <c r="DG427" s="104"/>
      <c r="DH427" s="104"/>
      <c r="DI427" s="104"/>
      <c r="DJ427" s="104"/>
      <c r="DK427" s="104"/>
      <c r="DL427" s="104"/>
      <c r="DM427" s="104"/>
      <c r="DN427" s="104"/>
      <c r="DO427" s="104"/>
      <c r="DP427" s="104"/>
      <c r="DQ427" s="104"/>
      <c r="DR427" s="104"/>
      <c r="DS427" s="104"/>
      <c r="DT427" s="104"/>
      <c r="DU427" s="104"/>
      <c r="DV427" s="104"/>
      <c r="DW427" s="104"/>
      <c r="DX427" s="104"/>
      <c r="DY427" s="104"/>
      <c r="DZ427" s="104"/>
      <c r="EA427" s="104"/>
    </row>
    <row r="428" spans="108:131" ht="12.75" customHeight="1" x14ac:dyDescent="0.15">
      <c r="DD428" s="117"/>
      <c r="DE428" s="104"/>
      <c r="DF428" s="104"/>
      <c r="DG428" s="104"/>
      <c r="DH428" s="104"/>
      <c r="DI428" s="104"/>
      <c r="DJ428" s="104"/>
      <c r="DK428" s="104"/>
      <c r="DL428" s="104"/>
      <c r="DM428" s="104"/>
      <c r="DN428" s="104"/>
      <c r="DO428" s="104"/>
      <c r="DP428" s="104"/>
      <c r="DQ428" s="104"/>
      <c r="DR428" s="104"/>
      <c r="DS428" s="104"/>
      <c r="DT428" s="104"/>
      <c r="DU428" s="104"/>
      <c r="DV428" s="104"/>
      <c r="DW428" s="104"/>
      <c r="DX428" s="104"/>
      <c r="DY428" s="104"/>
      <c r="DZ428" s="104"/>
      <c r="EA428" s="104"/>
    </row>
    <row r="429" spans="108:131" ht="12.75" customHeight="1" x14ac:dyDescent="0.15">
      <c r="DD429" s="117"/>
      <c r="DE429" s="104"/>
      <c r="DF429" s="104"/>
      <c r="DG429" s="104"/>
      <c r="DH429" s="104"/>
      <c r="DI429" s="104"/>
      <c r="DJ429" s="104"/>
      <c r="DK429" s="104"/>
      <c r="DL429" s="104"/>
      <c r="DM429" s="104"/>
      <c r="DN429" s="104"/>
      <c r="DO429" s="104"/>
      <c r="DP429" s="104"/>
      <c r="DQ429" s="104"/>
      <c r="DR429" s="104"/>
      <c r="DS429" s="104"/>
      <c r="DT429" s="104"/>
      <c r="DU429" s="104"/>
      <c r="DV429" s="104"/>
      <c r="DW429" s="104"/>
      <c r="DX429" s="104"/>
      <c r="DY429" s="104"/>
      <c r="DZ429" s="104"/>
      <c r="EA429" s="104"/>
    </row>
    <row r="430" spans="108:131" ht="12.75" customHeight="1" x14ac:dyDescent="0.15">
      <c r="DD430" s="117"/>
      <c r="DE430" s="104"/>
      <c r="DF430" s="104"/>
      <c r="DG430" s="104"/>
      <c r="DH430" s="104"/>
      <c r="DI430" s="104"/>
      <c r="DJ430" s="104"/>
      <c r="DK430" s="104"/>
      <c r="DL430" s="104"/>
      <c r="DM430" s="104"/>
      <c r="DN430" s="104"/>
      <c r="DO430" s="104"/>
      <c r="DP430" s="104"/>
      <c r="DQ430" s="104"/>
      <c r="DR430" s="104"/>
      <c r="DS430" s="104"/>
      <c r="DT430" s="104"/>
      <c r="DU430" s="104"/>
      <c r="DV430" s="104"/>
      <c r="DW430" s="104"/>
      <c r="DX430" s="104"/>
      <c r="DY430" s="104"/>
      <c r="DZ430" s="104"/>
      <c r="EA430" s="104"/>
    </row>
    <row r="431" spans="108:131" ht="12.75" customHeight="1" x14ac:dyDescent="0.15">
      <c r="DD431" s="117"/>
      <c r="DE431" s="104"/>
      <c r="DF431" s="104"/>
      <c r="DG431" s="104"/>
      <c r="DH431" s="104"/>
      <c r="DI431" s="104"/>
      <c r="DJ431" s="104"/>
      <c r="DK431" s="104"/>
      <c r="DL431" s="104"/>
      <c r="DM431" s="104"/>
      <c r="DN431" s="104"/>
      <c r="DO431" s="104"/>
      <c r="DP431" s="104"/>
      <c r="DQ431" s="104"/>
      <c r="DR431" s="104"/>
      <c r="DS431" s="104"/>
      <c r="DT431" s="104"/>
      <c r="DU431" s="104"/>
      <c r="DV431" s="104"/>
      <c r="DW431" s="104"/>
      <c r="DX431" s="104"/>
      <c r="DY431" s="104"/>
      <c r="DZ431" s="104"/>
      <c r="EA431" s="104"/>
    </row>
    <row r="432" spans="108:131" ht="12.75" customHeight="1" x14ac:dyDescent="0.15">
      <c r="DD432" s="117"/>
      <c r="DE432" s="104"/>
      <c r="DF432" s="104"/>
      <c r="DG432" s="104"/>
      <c r="DH432" s="104"/>
      <c r="DI432" s="104"/>
      <c r="DJ432" s="104"/>
      <c r="DK432" s="104"/>
      <c r="DL432" s="104"/>
      <c r="DM432" s="104"/>
      <c r="DN432" s="104"/>
      <c r="DO432" s="104"/>
      <c r="DP432" s="104"/>
      <c r="DQ432" s="104"/>
      <c r="DR432" s="104"/>
      <c r="DS432" s="104"/>
      <c r="DT432" s="104"/>
      <c r="DU432" s="104"/>
      <c r="DV432" s="104"/>
      <c r="DW432" s="104"/>
      <c r="DX432" s="104"/>
      <c r="DY432" s="104"/>
      <c r="DZ432" s="104"/>
      <c r="EA432" s="104"/>
    </row>
    <row r="433" spans="108:131" ht="12.75" customHeight="1" x14ac:dyDescent="0.15">
      <c r="DD433" s="117"/>
      <c r="DE433" s="104"/>
      <c r="DF433" s="104"/>
      <c r="DG433" s="104"/>
      <c r="DH433" s="104"/>
      <c r="DI433" s="104"/>
      <c r="DJ433" s="104"/>
      <c r="DK433" s="104"/>
      <c r="DL433" s="104"/>
      <c r="DM433" s="104"/>
      <c r="DN433" s="104"/>
      <c r="DO433" s="104"/>
      <c r="DP433" s="104"/>
      <c r="DQ433" s="104"/>
      <c r="DR433" s="104"/>
      <c r="DS433" s="104"/>
      <c r="DT433" s="104"/>
      <c r="DU433" s="104"/>
      <c r="DV433" s="104"/>
      <c r="DW433" s="104"/>
      <c r="DX433" s="104"/>
      <c r="DY433" s="104"/>
      <c r="DZ433" s="104"/>
      <c r="EA433" s="104"/>
    </row>
    <row r="434" spans="108:131" ht="12.75" customHeight="1" x14ac:dyDescent="0.15">
      <c r="DD434" s="117"/>
      <c r="DE434" s="104"/>
      <c r="DF434" s="104"/>
      <c r="DG434" s="104"/>
      <c r="DH434" s="104"/>
      <c r="DI434" s="104"/>
      <c r="DJ434" s="104"/>
      <c r="DK434" s="104"/>
      <c r="DL434" s="104"/>
      <c r="DM434" s="104"/>
      <c r="DN434" s="104"/>
      <c r="DO434" s="104"/>
      <c r="DP434" s="104"/>
      <c r="DQ434" s="104"/>
      <c r="DR434" s="104"/>
      <c r="DS434" s="104"/>
      <c r="DT434" s="104"/>
      <c r="DU434" s="104"/>
      <c r="DV434" s="104"/>
      <c r="DW434" s="104"/>
      <c r="DX434" s="104"/>
      <c r="DY434" s="104"/>
      <c r="DZ434" s="104"/>
      <c r="EA434" s="104"/>
    </row>
    <row r="435" spans="108:131" ht="12.75" customHeight="1" x14ac:dyDescent="0.15">
      <c r="DD435" s="117"/>
      <c r="DE435" s="104"/>
      <c r="DF435" s="104"/>
      <c r="DG435" s="104"/>
      <c r="DH435" s="104"/>
      <c r="DI435" s="104"/>
      <c r="DJ435" s="104"/>
      <c r="DK435" s="104"/>
      <c r="DL435" s="104"/>
      <c r="DM435" s="104"/>
      <c r="DN435" s="104"/>
      <c r="DO435" s="104"/>
      <c r="DP435" s="104"/>
      <c r="DQ435" s="104"/>
      <c r="DR435" s="104"/>
      <c r="DS435" s="104"/>
      <c r="DT435" s="104"/>
      <c r="DU435" s="104"/>
      <c r="DV435" s="104"/>
      <c r="DW435" s="104"/>
      <c r="DX435" s="104"/>
      <c r="DY435" s="104"/>
      <c r="DZ435" s="104"/>
      <c r="EA435" s="104"/>
    </row>
    <row r="436" spans="108:131" ht="12.75" customHeight="1" x14ac:dyDescent="0.15">
      <c r="DD436" s="117"/>
      <c r="DE436" s="104"/>
      <c r="DF436" s="104"/>
      <c r="DG436" s="104"/>
      <c r="DH436" s="104"/>
      <c r="DI436" s="104"/>
      <c r="DJ436" s="104"/>
      <c r="DK436" s="104"/>
      <c r="DL436" s="104"/>
      <c r="DM436" s="104"/>
      <c r="DN436" s="104"/>
      <c r="DO436" s="104"/>
      <c r="DP436" s="104"/>
      <c r="DQ436" s="104"/>
      <c r="DR436" s="104"/>
      <c r="DS436" s="104"/>
      <c r="DT436" s="104"/>
      <c r="DU436" s="104"/>
      <c r="DV436" s="104"/>
      <c r="DW436" s="104"/>
      <c r="DX436" s="104"/>
      <c r="DY436" s="104"/>
      <c r="DZ436" s="104"/>
      <c r="EA436" s="104"/>
    </row>
    <row r="437" spans="108:131" ht="12.75" customHeight="1" x14ac:dyDescent="0.15">
      <c r="DD437" s="117"/>
      <c r="DE437" s="104"/>
      <c r="DF437" s="104"/>
      <c r="DG437" s="104"/>
      <c r="DH437" s="104"/>
      <c r="DI437" s="104"/>
      <c r="DJ437" s="104"/>
      <c r="DK437" s="104"/>
      <c r="DL437" s="104"/>
      <c r="DM437" s="104"/>
      <c r="DN437" s="104"/>
      <c r="DO437" s="104"/>
      <c r="DP437" s="104"/>
      <c r="DQ437" s="104"/>
      <c r="DR437" s="104"/>
      <c r="DS437" s="104"/>
      <c r="DT437" s="104"/>
      <c r="DU437" s="104"/>
      <c r="DV437" s="104"/>
      <c r="DW437" s="104"/>
      <c r="DX437" s="104"/>
      <c r="DY437" s="104"/>
      <c r="DZ437" s="104"/>
      <c r="EA437" s="104"/>
    </row>
    <row r="438" spans="108:131" ht="12.75" customHeight="1" x14ac:dyDescent="0.15">
      <c r="DD438" s="117"/>
      <c r="DE438" s="104"/>
      <c r="DF438" s="104"/>
      <c r="DG438" s="104"/>
      <c r="DH438" s="104"/>
      <c r="DI438" s="104"/>
      <c r="DJ438" s="104"/>
      <c r="DK438" s="104"/>
      <c r="DL438" s="104"/>
      <c r="DM438" s="104"/>
      <c r="DN438" s="104"/>
      <c r="DO438" s="104"/>
      <c r="DP438" s="104"/>
      <c r="DQ438" s="104"/>
      <c r="DR438" s="104"/>
      <c r="DS438" s="104"/>
      <c r="DT438" s="104"/>
      <c r="DU438" s="104"/>
      <c r="DV438" s="104"/>
      <c r="DW438" s="104"/>
      <c r="DX438" s="104"/>
      <c r="DY438" s="104"/>
      <c r="DZ438" s="104"/>
      <c r="EA438" s="104"/>
    </row>
    <row r="439" spans="108:131" ht="12.75" customHeight="1" x14ac:dyDescent="0.15">
      <c r="DD439" s="117"/>
      <c r="DE439" s="104"/>
      <c r="DF439" s="104"/>
      <c r="DG439" s="104"/>
      <c r="DH439" s="104"/>
      <c r="DI439" s="104"/>
      <c r="DJ439" s="104"/>
      <c r="DK439" s="104"/>
      <c r="DL439" s="104"/>
      <c r="DM439" s="104"/>
      <c r="DN439" s="104"/>
      <c r="DO439" s="104"/>
      <c r="DP439" s="104"/>
      <c r="DQ439" s="104"/>
      <c r="DR439" s="104"/>
      <c r="DS439" s="104"/>
      <c r="DT439" s="104"/>
      <c r="DU439" s="104"/>
      <c r="DV439" s="104"/>
      <c r="DW439" s="104"/>
      <c r="DX439" s="104"/>
      <c r="DY439" s="104"/>
      <c r="DZ439" s="104"/>
      <c r="EA439" s="104"/>
    </row>
    <row r="440" spans="108:131" ht="12.75" customHeight="1" x14ac:dyDescent="0.15">
      <c r="DD440" s="117"/>
      <c r="DE440" s="104"/>
      <c r="DF440" s="104"/>
      <c r="DG440" s="104"/>
      <c r="DH440" s="104"/>
      <c r="DI440" s="104"/>
      <c r="DJ440" s="104"/>
      <c r="DK440" s="104"/>
      <c r="DL440" s="104"/>
      <c r="DM440" s="104"/>
      <c r="DN440" s="104"/>
      <c r="DO440" s="104"/>
      <c r="DP440" s="104"/>
      <c r="DQ440" s="104"/>
      <c r="DR440" s="104"/>
      <c r="DS440" s="104"/>
      <c r="DT440" s="104"/>
      <c r="DU440" s="104"/>
      <c r="DV440" s="104"/>
      <c r="DW440" s="104"/>
      <c r="DX440" s="104"/>
      <c r="DY440" s="104"/>
      <c r="DZ440" s="104"/>
      <c r="EA440" s="104"/>
    </row>
    <row r="441" spans="108:131" ht="12.75" customHeight="1" x14ac:dyDescent="0.15">
      <c r="DD441" s="117"/>
      <c r="DE441" s="104"/>
      <c r="DF441" s="104"/>
      <c r="DG441" s="104"/>
      <c r="DH441" s="104"/>
      <c r="DI441" s="104"/>
      <c r="DJ441" s="104"/>
      <c r="DK441" s="104"/>
      <c r="DL441" s="104"/>
      <c r="DM441" s="104"/>
      <c r="DN441" s="104"/>
      <c r="DO441" s="104"/>
      <c r="DP441" s="104"/>
      <c r="DQ441" s="104"/>
      <c r="DR441" s="104"/>
      <c r="DS441" s="104"/>
      <c r="DT441" s="104"/>
      <c r="DU441" s="104"/>
      <c r="DV441" s="104"/>
      <c r="DW441" s="104"/>
      <c r="DX441" s="104"/>
      <c r="DY441" s="104"/>
      <c r="DZ441" s="104"/>
      <c r="EA441" s="104"/>
    </row>
    <row r="442" spans="108:131" ht="12.75" customHeight="1" x14ac:dyDescent="0.15">
      <c r="DD442" s="117"/>
      <c r="DE442" s="104"/>
      <c r="DF442" s="104"/>
      <c r="DG442" s="104"/>
      <c r="DH442" s="104"/>
      <c r="DI442" s="104"/>
      <c r="DJ442" s="104"/>
      <c r="DK442" s="104"/>
      <c r="DL442" s="104"/>
      <c r="DM442" s="104"/>
      <c r="DN442" s="104"/>
      <c r="DO442" s="104"/>
      <c r="DP442" s="104"/>
      <c r="DQ442" s="104"/>
      <c r="DR442" s="104"/>
      <c r="DS442" s="104"/>
      <c r="DT442" s="104"/>
      <c r="DU442" s="104"/>
      <c r="DV442" s="104"/>
      <c r="DW442" s="104"/>
      <c r="DX442" s="104"/>
      <c r="DY442" s="104"/>
      <c r="DZ442" s="104"/>
      <c r="EA442" s="104"/>
    </row>
    <row r="443" spans="108:131" ht="12.75" customHeight="1" x14ac:dyDescent="0.15">
      <c r="DD443" s="117"/>
      <c r="DE443" s="104"/>
      <c r="DF443" s="104"/>
      <c r="DG443" s="104"/>
      <c r="DH443" s="104"/>
      <c r="DI443" s="104"/>
      <c r="DJ443" s="104"/>
      <c r="DK443" s="104"/>
      <c r="DL443" s="104"/>
      <c r="DM443" s="104"/>
      <c r="DN443" s="104"/>
      <c r="DO443" s="104"/>
      <c r="DP443" s="104"/>
      <c r="DQ443" s="104"/>
      <c r="DR443" s="104"/>
      <c r="DS443" s="104"/>
      <c r="DT443" s="104"/>
      <c r="DU443" s="104"/>
      <c r="DV443" s="104"/>
      <c r="DW443" s="104"/>
      <c r="DX443" s="104"/>
      <c r="DY443" s="104"/>
      <c r="DZ443" s="104"/>
      <c r="EA443" s="104"/>
    </row>
    <row r="444" spans="108:131" ht="12.75" customHeight="1" x14ac:dyDescent="0.15">
      <c r="DD444" s="117"/>
      <c r="DE444" s="104"/>
      <c r="DF444" s="104"/>
      <c r="DG444" s="104"/>
      <c r="DH444" s="104"/>
      <c r="DI444" s="104"/>
      <c r="DJ444" s="104"/>
      <c r="DK444" s="104"/>
      <c r="DL444" s="104"/>
      <c r="DM444" s="104"/>
      <c r="DN444" s="104"/>
      <c r="DO444" s="104"/>
      <c r="DP444" s="104"/>
      <c r="DQ444" s="104"/>
      <c r="DR444" s="104"/>
      <c r="DS444" s="104"/>
      <c r="DT444" s="104"/>
      <c r="DU444" s="104"/>
      <c r="DV444" s="104"/>
      <c r="DW444" s="104"/>
      <c r="DX444" s="104"/>
      <c r="DY444" s="104"/>
      <c r="DZ444" s="104"/>
      <c r="EA444" s="104"/>
    </row>
    <row r="445" spans="108:131" ht="12.75" customHeight="1" x14ac:dyDescent="0.15">
      <c r="DD445" s="117"/>
      <c r="DE445" s="104"/>
      <c r="DF445" s="104"/>
      <c r="DG445" s="104"/>
      <c r="DH445" s="104"/>
      <c r="DI445" s="104"/>
      <c r="DJ445" s="104"/>
      <c r="DK445" s="104"/>
      <c r="DL445" s="104"/>
      <c r="DM445" s="104"/>
      <c r="DN445" s="104"/>
      <c r="DO445" s="104"/>
      <c r="DP445" s="104"/>
      <c r="DQ445" s="104"/>
      <c r="DR445" s="104"/>
      <c r="DS445" s="104"/>
      <c r="DT445" s="104"/>
      <c r="DU445" s="104"/>
      <c r="DV445" s="104"/>
      <c r="DW445" s="104"/>
      <c r="DX445" s="104"/>
      <c r="DY445" s="104"/>
      <c r="DZ445" s="104"/>
      <c r="EA445" s="104"/>
    </row>
    <row r="446" spans="108:131" ht="12.75" customHeight="1" x14ac:dyDescent="0.15">
      <c r="DD446" s="117"/>
      <c r="DE446" s="104"/>
      <c r="DF446" s="104"/>
      <c r="DG446" s="104"/>
      <c r="DH446" s="104"/>
      <c r="DI446" s="104"/>
      <c r="DJ446" s="104"/>
      <c r="DK446" s="104"/>
      <c r="DL446" s="104"/>
      <c r="DM446" s="104"/>
      <c r="DN446" s="104"/>
      <c r="DO446" s="104"/>
      <c r="DP446" s="104"/>
      <c r="DQ446" s="104"/>
      <c r="DR446" s="104"/>
      <c r="DS446" s="104"/>
      <c r="DT446" s="104"/>
      <c r="DU446" s="104"/>
      <c r="DV446" s="104"/>
      <c r="DW446" s="104"/>
      <c r="DX446" s="104"/>
      <c r="DY446" s="104"/>
      <c r="DZ446" s="104"/>
      <c r="EA446" s="104"/>
    </row>
    <row r="447" spans="108:131" ht="12.75" customHeight="1" x14ac:dyDescent="0.15">
      <c r="DD447" s="117"/>
      <c r="DE447" s="104"/>
      <c r="DF447" s="104"/>
      <c r="DG447" s="104"/>
      <c r="DH447" s="104"/>
      <c r="DI447" s="104"/>
      <c r="DJ447" s="104"/>
      <c r="DK447" s="104"/>
      <c r="DL447" s="104"/>
      <c r="DM447" s="104"/>
      <c r="DN447" s="104"/>
      <c r="DO447" s="104"/>
      <c r="DP447" s="104"/>
      <c r="DQ447" s="104"/>
      <c r="DR447" s="104"/>
      <c r="DS447" s="104"/>
      <c r="DT447" s="104"/>
      <c r="DU447" s="104"/>
      <c r="DV447" s="104"/>
      <c r="DW447" s="104"/>
      <c r="DX447" s="104"/>
      <c r="DY447" s="104"/>
      <c r="DZ447" s="104"/>
      <c r="EA447" s="104"/>
    </row>
    <row r="448" spans="108:131" ht="12.75" customHeight="1" x14ac:dyDescent="0.15">
      <c r="DD448" s="117"/>
      <c r="DE448" s="104"/>
      <c r="DF448" s="104"/>
      <c r="DG448" s="104"/>
      <c r="DH448" s="104"/>
      <c r="DI448" s="104"/>
      <c r="DJ448" s="104"/>
      <c r="DK448" s="104"/>
      <c r="DL448" s="104"/>
      <c r="DM448" s="104"/>
      <c r="DN448" s="104"/>
      <c r="DO448" s="104"/>
      <c r="DP448" s="104"/>
      <c r="DQ448" s="104"/>
      <c r="DR448" s="104"/>
      <c r="DS448" s="104"/>
      <c r="DT448" s="104"/>
      <c r="DU448" s="104"/>
      <c r="DV448" s="104"/>
      <c r="DW448" s="104"/>
      <c r="DX448" s="104"/>
      <c r="DY448" s="104"/>
      <c r="DZ448" s="104"/>
      <c r="EA448" s="104"/>
    </row>
    <row r="449" spans="108:131" ht="12.75" customHeight="1" x14ac:dyDescent="0.15">
      <c r="DD449" s="117"/>
      <c r="DE449" s="104"/>
      <c r="DF449" s="104"/>
      <c r="DG449" s="104"/>
      <c r="DH449" s="104"/>
      <c r="DI449" s="104"/>
      <c r="DJ449" s="104"/>
      <c r="DK449" s="104"/>
      <c r="DL449" s="104"/>
      <c r="DM449" s="104"/>
      <c r="DN449" s="104"/>
      <c r="DO449" s="104"/>
      <c r="DP449" s="104"/>
      <c r="DQ449" s="104"/>
      <c r="DR449" s="104"/>
      <c r="DS449" s="104"/>
      <c r="DT449" s="104"/>
      <c r="DU449" s="104"/>
      <c r="DV449" s="104"/>
      <c r="DW449" s="104"/>
      <c r="DX449" s="104"/>
      <c r="DY449" s="104"/>
      <c r="DZ449" s="104"/>
      <c r="EA449" s="104"/>
    </row>
    <row r="450" spans="108:131" ht="12.75" customHeight="1" x14ac:dyDescent="0.15">
      <c r="DD450" s="117"/>
      <c r="DE450" s="104"/>
      <c r="DF450" s="104"/>
      <c r="DG450" s="104"/>
      <c r="DH450" s="104"/>
      <c r="DI450" s="104"/>
      <c r="DJ450" s="104"/>
      <c r="DK450" s="104"/>
      <c r="DL450" s="104"/>
      <c r="DM450" s="104"/>
      <c r="DN450" s="104"/>
      <c r="DO450" s="104"/>
      <c r="DP450" s="104"/>
      <c r="DQ450" s="104"/>
      <c r="DR450" s="104"/>
      <c r="DS450" s="104"/>
      <c r="DT450" s="104"/>
      <c r="DU450" s="104"/>
      <c r="DV450" s="104"/>
      <c r="DW450" s="104"/>
      <c r="DX450" s="104"/>
      <c r="DY450" s="104"/>
      <c r="DZ450" s="104"/>
      <c r="EA450" s="104"/>
    </row>
    <row r="451" spans="108:131" ht="12.75" customHeight="1" x14ac:dyDescent="0.15">
      <c r="DD451" s="117"/>
      <c r="DE451" s="104"/>
      <c r="DF451" s="104"/>
      <c r="DG451" s="104"/>
      <c r="DH451" s="104"/>
      <c r="DI451" s="104"/>
      <c r="DJ451" s="104"/>
      <c r="DK451" s="104"/>
      <c r="DL451" s="104"/>
      <c r="DM451" s="104"/>
      <c r="DN451" s="104"/>
      <c r="DO451" s="104"/>
      <c r="DP451" s="104"/>
      <c r="DQ451" s="104"/>
      <c r="DR451" s="104"/>
      <c r="DS451" s="104"/>
      <c r="DT451" s="104"/>
      <c r="DU451" s="104"/>
      <c r="DV451" s="104"/>
      <c r="DW451" s="104"/>
      <c r="DX451" s="104"/>
      <c r="DY451" s="104"/>
      <c r="DZ451" s="104"/>
      <c r="EA451" s="104"/>
    </row>
    <row r="452" spans="108:131" ht="12.75" customHeight="1" x14ac:dyDescent="0.15">
      <c r="DD452" s="117"/>
      <c r="DE452" s="104"/>
      <c r="DF452" s="104"/>
      <c r="DG452" s="104"/>
      <c r="DH452" s="104"/>
      <c r="DI452" s="104"/>
      <c r="DJ452" s="104"/>
      <c r="DK452" s="104"/>
      <c r="DL452" s="104"/>
      <c r="DM452" s="104"/>
      <c r="DN452" s="104"/>
      <c r="DO452" s="104"/>
      <c r="DP452" s="104"/>
      <c r="DQ452" s="104"/>
      <c r="DR452" s="104"/>
      <c r="DS452" s="104"/>
      <c r="DT452" s="104"/>
      <c r="DU452" s="104"/>
      <c r="DV452" s="104"/>
      <c r="DW452" s="104"/>
      <c r="DX452" s="104"/>
      <c r="DY452" s="104"/>
      <c r="DZ452" s="104"/>
      <c r="EA452" s="104"/>
    </row>
    <row r="453" spans="108:131" ht="12.75" customHeight="1" x14ac:dyDescent="0.15">
      <c r="DD453" s="117"/>
      <c r="DE453" s="104"/>
      <c r="DF453" s="104"/>
      <c r="DG453" s="104"/>
      <c r="DH453" s="104"/>
      <c r="DI453" s="104"/>
      <c r="DJ453" s="104"/>
      <c r="DK453" s="104"/>
      <c r="DL453" s="104"/>
      <c r="DM453" s="104"/>
      <c r="DN453" s="104"/>
      <c r="DO453" s="104"/>
      <c r="DP453" s="104"/>
      <c r="DQ453" s="104"/>
      <c r="DR453" s="104"/>
      <c r="DS453" s="104"/>
      <c r="DT453" s="104"/>
      <c r="DU453" s="104"/>
      <c r="DV453" s="104"/>
      <c r="DW453" s="104"/>
      <c r="DX453" s="104"/>
      <c r="DY453" s="104"/>
      <c r="DZ453" s="104"/>
      <c r="EA453" s="104"/>
    </row>
    <row r="454" spans="108:131" ht="12.75" customHeight="1" x14ac:dyDescent="0.15">
      <c r="DD454" s="117"/>
      <c r="DE454" s="104"/>
      <c r="DF454" s="104"/>
      <c r="DG454" s="104"/>
      <c r="DH454" s="104"/>
      <c r="DI454" s="104"/>
      <c r="DJ454" s="104"/>
      <c r="DK454" s="104"/>
      <c r="DL454" s="104"/>
      <c r="DM454" s="104"/>
      <c r="DN454" s="104"/>
      <c r="DO454" s="104"/>
      <c r="DP454" s="104"/>
      <c r="DQ454" s="104"/>
      <c r="DR454" s="104"/>
      <c r="DS454" s="104"/>
      <c r="DT454" s="104"/>
      <c r="DU454" s="104"/>
      <c r="DV454" s="104"/>
      <c r="DW454" s="104"/>
      <c r="DX454" s="104"/>
      <c r="DY454" s="104"/>
      <c r="DZ454" s="104"/>
      <c r="EA454" s="104"/>
    </row>
    <row r="455" spans="108:131" ht="12.75" customHeight="1" x14ac:dyDescent="0.15">
      <c r="DD455" s="117"/>
      <c r="DE455" s="104"/>
      <c r="DF455" s="104"/>
      <c r="DG455" s="104"/>
      <c r="DH455" s="104"/>
      <c r="DI455" s="104"/>
      <c r="DJ455" s="104"/>
      <c r="DK455" s="104"/>
      <c r="DL455" s="104"/>
      <c r="DM455" s="104"/>
      <c r="DN455" s="104"/>
      <c r="DO455" s="104"/>
      <c r="DP455" s="104"/>
      <c r="DQ455" s="104"/>
      <c r="DR455" s="104"/>
      <c r="DS455" s="104"/>
      <c r="DT455" s="104"/>
      <c r="DU455" s="104"/>
      <c r="DV455" s="104"/>
      <c r="DW455" s="104"/>
      <c r="DX455" s="104"/>
      <c r="DY455" s="104"/>
      <c r="DZ455" s="104"/>
      <c r="EA455" s="104"/>
    </row>
    <row r="456" spans="108:131" ht="12.75" customHeight="1" x14ac:dyDescent="0.15">
      <c r="DD456" s="117"/>
      <c r="DE456" s="104"/>
      <c r="DF456" s="104"/>
      <c r="DG456" s="104"/>
      <c r="DH456" s="104"/>
      <c r="DI456" s="104"/>
      <c r="DJ456" s="104"/>
      <c r="DK456" s="104"/>
      <c r="DL456" s="104"/>
      <c r="DM456" s="104"/>
      <c r="DN456" s="104"/>
      <c r="DO456" s="104"/>
      <c r="DP456" s="104"/>
      <c r="DQ456" s="104"/>
      <c r="DR456" s="104"/>
      <c r="DS456" s="104"/>
      <c r="DT456" s="104"/>
      <c r="DU456" s="104"/>
      <c r="DV456" s="104"/>
      <c r="DW456" s="104"/>
      <c r="DX456" s="104"/>
      <c r="DY456" s="104"/>
      <c r="DZ456" s="104"/>
      <c r="EA456" s="104"/>
    </row>
    <row r="457" spans="108:131" ht="12.75" customHeight="1" x14ac:dyDescent="0.15">
      <c r="DD457" s="117"/>
      <c r="DE457" s="104"/>
      <c r="DF457" s="104"/>
      <c r="DG457" s="104"/>
      <c r="DH457" s="104"/>
      <c r="DI457" s="104"/>
      <c r="DJ457" s="104"/>
      <c r="DK457" s="104"/>
      <c r="DL457" s="104"/>
      <c r="DM457" s="104"/>
      <c r="DN457" s="104"/>
      <c r="DO457" s="104"/>
      <c r="DP457" s="104"/>
      <c r="DQ457" s="104"/>
      <c r="DR457" s="104"/>
      <c r="DS457" s="104"/>
      <c r="DT457" s="104"/>
      <c r="DU457" s="104"/>
      <c r="DV457" s="104"/>
      <c r="DW457" s="104"/>
      <c r="DX457" s="104"/>
      <c r="DY457" s="104"/>
      <c r="DZ457" s="104"/>
      <c r="EA457" s="104"/>
    </row>
    <row r="458" spans="108:131" ht="12.75" customHeight="1" x14ac:dyDescent="0.15">
      <c r="DD458" s="117"/>
      <c r="DE458" s="104"/>
      <c r="DF458" s="104"/>
      <c r="DG458" s="104"/>
      <c r="DH458" s="104"/>
      <c r="DI458" s="104"/>
      <c r="DJ458" s="104"/>
      <c r="DK458" s="104"/>
      <c r="DL458" s="104"/>
      <c r="DM458" s="104"/>
      <c r="DN458" s="104"/>
      <c r="DO458" s="104"/>
      <c r="DP458" s="104"/>
      <c r="DQ458" s="104"/>
      <c r="DR458" s="104"/>
      <c r="DS458" s="104"/>
      <c r="DT458" s="104"/>
      <c r="DU458" s="104"/>
      <c r="DV458" s="104"/>
      <c r="DW458" s="104"/>
      <c r="DX458" s="104"/>
      <c r="DY458" s="104"/>
      <c r="DZ458" s="104"/>
      <c r="EA458" s="104"/>
    </row>
    <row r="459" spans="108:131" ht="12.75" customHeight="1" x14ac:dyDescent="0.15">
      <c r="DD459" s="117"/>
      <c r="DE459" s="104"/>
      <c r="DF459" s="104"/>
      <c r="DG459" s="104"/>
      <c r="DH459" s="104"/>
      <c r="DI459" s="104"/>
      <c r="DJ459" s="104"/>
      <c r="DK459" s="104"/>
      <c r="DL459" s="104"/>
      <c r="DM459" s="104"/>
      <c r="DN459" s="104"/>
      <c r="DO459" s="104"/>
      <c r="DP459" s="104"/>
      <c r="DQ459" s="104"/>
      <c r="DR459" s="104"/>
      <c r="DS459" s="104"/>
      <c r="DT459" s="104"/>
      <c r="DU459" s="104"/>
      <c r="DV459" s="104"/>
      <c r="DW459" s="104"/>
      <c r="DX459" s="104"/>
      <c r="DY459" s="104"/>
      <c r="DZ459" s="104"/>
      <c r="EA459" s="104"/>
    </row>
    <row r="460" spans="108:131" ht="12.75" customHeight="1" x14ac:dyDescent="0.15">
      <c r="DD460" s="117"/>
      <c r="DE460" s="104"/>
      <c r="DF460" s="104"/>
      <c r="DG460" s="104"/>
      <c r="DH460" s="104"/>
      <c r="DI460" s="104"/>
      <c r="DJ460" s="104"/>
      <c r="DK460" s="104"/>
      <c r="DL460" s="104"/>
      <c r="DM460" s="104"/>
      <c r="DN460" s="104"/>
      <c r="DO460" s="104"/>
      <c r="DP460" s="104"/>
      <c r="DQ460" s="104"/>
      <c r="DR460" s="104"/>
      <c r="DS460" s="104"/>
      <c r="DT460" s="104"/>
      <c r="DU460" s="104"/>
      <c r="DV460" s="104"/>
      <c r="DW460" s="104"/>
      <c r="DX460" s="104"/>
      <c r="DY460" s="104"/>
      <c r="DZ460" s="104"/>
      <c r="EA460" s="104"/>
    </row>
    <row r="461" spans="108:131" ht="12.75" customHeight="1" x14ac:dyDescent="0.15">
      <c r="DD461" s="117"/>
      <c r="DE461" s="104"/>
      <c r="DF461" s="104"/>
      <c r="DG461" s="104"/>
      <c r="DH461" s="104"/>
      <c r="DI461" s="104"/>
      <c r="DJ461" s="104"/>
      <c r="DK461" s="104"/>
      <c r="DL461" s="104"/>
      <c r="DM461" s="104"/>
      <c r="DN461" s="104"/>
      <c r="DO461" s="104"/>
      <c r="DP461" s="104"/>
      <c r="DQ461" s="104"/>
      <c r="DR461" s="104"/>
      <c r="DS461" s="104"/>
      <c r="DT461" s="104"/>
      <c r="DU461" s="104"/>
      <c r="DV461" s="104"/>
      <c r="DW461" s="104"/>
      <c r="DX461" s="104"/>
      <c r="DY461" s="104"/>
      <c r="DZ461" s="104"/>
      <c r="EA461" s="104"/>
    </row>
    <row r="462" spans="108:131" ht="12.75" customHeight="1" x14ac:dyDescent="0.15">
      <c r="DD462" s="117"/>
      <c r="DE462" s="104"/>
      <c r="DF462" s="104"/>
      <c r="DG462" s="104"/>
      <c r="DH462" s="104"/>
      <c r="DI462" s="104"/>
      <c r="DJ462" s="104"/>
      <c r="DK462" s="104"/>
      <c r="DL462" s="104"/>
      <c r="DM462" s="104"/>
      <c r="DN462" s="104"/>
      <c r="DO462" s="104"/>
      <c r="DP462" s="104"/>
      <c r="DQ462" s="104"/>
      <c r="DR462" s="104"/>
      <c r="DS462" s="104"/>
      <c r="DT462" s="104"/>
      <c r="DU462" s="104"/>
      <c r="DV462" s="104"/>
      <c r="DW462" s="104"/>
      <c r="DX462" s="104"/>
      <c r="DY462" s="104"/>
      <c r="DZ462" s="104"/>
      <c r="EA462" s="104"/>
    </row>
    <row r="463" spans="108:131" ht="12.75" customHeight="1" x14ac:dyDescent="0.15">
      <c r="DD463" s="117"/>
      <c r="DE463" s="104"/>
      <c r="DF463" s="104"/>
      <c r="DG463" s="104"/>
      <c r="DH463" s="104"/>
      <c r="DI463" s="104"/>
      <c r="DJ463" s="104"/>
      <c r="DK463" s="104"/>
      <c r="DL463" s="104"/>
      <c r="DM463" s="104"/>
      <c r="DN463" s="104"/>
      <c r="DO463" s="104"/>
      <c r="DP463" s="104"/>
      <c r="DQ463" s="104"/>
      <c r="DR463" s="104"/>
      <c r="DS463" s="104"/>
      <c r="DT463" s="104"/>
      <c r="DU463" s="104"/>
      <c r="DV463" s="104"/>
      <c r="DW463" s="104"/>
      <c r="DX463" s="104"/>
      <c r="DY463" s="104"/>
      <c r="DZ463" s="104"/>
      <c r="EA463" s="104"/>
    </row>
    <row r="464" spans="108:131" ht="12.75" customHeight="1" x14ac:dyDescent="0.15">
      <c r="DD464" s="117"/>
      <c r="DE464" s="104"/>
      <c r="DF464" s="104"/>
      <c r="DG464" s="104"/>
      <c r="DH464" s="104"/>
      <c r="DI464" s="104"/>
      <c r="DJ464" s="104"/>
      <c r="DK464" s="104"/>
      <c r="DL464" s="104"/>
      <c r="DM464" s="104"/>
      <c r="DN464" s="104"/>
      <c r="DO464" s="104"/>
      <c r="DP464" s="104"/>
      <c r="DQ464" s="104"/>
      <c r="DR464" s="104"/>
      <c r="DS464" s="104"/>
      <c r="DT464" s="104"/>
      <c r="DU464" s="104"/>
      <c r="DV464" s="104"/>
      <c r="DW464" s="104"/>
      <c r="DX464" s="104"/>
      <c r="DY464" s="104"/>
      <c r="DZ464" s="104"/>
      <c r="EA464" s="104"/>
    </row>
    <row r="465" spans="108:131" ht="12.75" customHeight="1" x14ac:dyDescent="0.15">
      <c r="DD465" s="117"/>
      <c r="DE465" s="104"/>
      <c r="DF465" s="104"/>
      <c r="DG465" s="104"/>
      <c r="DH465" s="104"/>
      <c r="DI465" s="104"/>
      <c r="DJ465" s="104"/>
      <c r="DK465" s="104"/>
      <c r="DL465" s="104"/>
      <c r="DM465" s="104"/>
      <c r="DN465" s="104"/>
      <c r="DO465" s="104"/>
      <c r="DP465" s="104"/>
      <c r="DQ465" s="104"/>
      <c r="DR465" s="104"/>
      <c r="DS465" s="104"/>
      <c r="DT465" s="104"/>
      <c r="DU465" s="104"/>
      <c r="DV465" s="104"/>
      <c r="DW465" s="104"/>
      <c r="DX465" s="104"/>
      <c r="DY465" s="104"/>
      <c r="DZ465" s="104"/>
      <c r="EA465" s="104"/>
    </row>
    <row r="466" spans="108:131" ht="12.75" customHeight="1" x14ac:dyDescent="0.15">
      <c r="DD466" s="117"/>
      <c r="DE466" s="104"/>
      <c r="DF466" s="104"/>
      <c r="DG466" s="104"/>
      <c r="DH466" s="104"/>
      <c r="DI466" s="104"/>
      <c r="DJ466" s="104"/>
      <c r="DK466" s="104"/>
      <c r="DL466" s="104"/>
      <c r="DM466" s="104"/>
      <c r="DN466" s="104"/>
      <c r="DO466" s="104"/>
      <c r="DP466" s="104"/>
      <c r="DQ466" s="104"/>
      <c r="DR466" s="104"/>
      <c r="DS466" s="104"/>
      <c r="DT466" s="104"/>
      <c r="DU466" s="104"/>
      <c r="DV466" s="104"/>
      <c r="DW466" s="104"/>
      <c r="DX466" s="104"/>
      <c r="DY466" s="104"/>
      <c r="DZ466" s="104"/>
      <c r="EA466" s="104"/>
    </row>
    <row r="467" spans="108:131" ht="12.75" customHeight="1" x14ac:dyDescent="0.15">
      <c r="DD467" s="117"/>
      <c r="DE467" s="104"/>
      <c r="DF467" s="104"/>
      <c r="DG467" s="104"/>
      <c r="DH467" s="104"/>
      <c r="DI467" s="104"/>
      <c r="DJ467" s="104"/>
      <c r="DK467" s="104"/>
      <c r="DL467" s="104"/>
      <c r="DM467" s="104"/>
      <c r="DN467" s="104"/>
      <c r="DO467" s="104"/>
      <c r="DP467" s="104"/>
      <c r="DQ467" s="104"/>
      <c r="DR467" s="104"/>
      <c r="DS467" s="104"/>
      <c r="DT467" s="104"/>
      <c r="DU467" s="104"/>
      <c r="DV467" s="104"/>
      <c r="DW467" s="104"/>
      <c r="DX467" s="104"/>
      <c r="DY467" s="104"/>
      <c r="DZ467" s="104"/>
      <c r="EA467" s="104"/>
    </row>
    <row r="468" spans="108:131" ht="12.75" customHeight="1" x14ac:dyDescent="0.15">
      <c r="DD468" s="117"/>
      <c r="DE468" s="104"/>
      <c r="DF468" s="104"/>
      <c r="DG468" s="104"/>
      <c r="DH468" s="104"/>
      <c r="DI468" s="104"/>
      <c r="DJ468" s="104"/>
      <c r="DK468" s="104"/>
      <c r="DL468" s="104"/>
      <c r="DM468" s="104"/>
      <c r="DN468" s="104"/>
      <c r="DO468" s="104"/>
      <c r="DP468" s="104"/>
      <c r="DQ468" s="104"/>
      <c r="DR468" s="104"/>
      <c r="DS468" s="104"/>
      <c r="DT468" s="104"/>
      <c r="DU468" s="104"/>
      <c r="DV468" s="104"/>
      <c r="DW468" s="104"/>
      <c r="DX468" s="104"/>
      <c r="DY468" s="104"/>
      <c r="DZ468" s="104"/>
      <c r="EA468" s="104"/>
    </row>
    <row r="469" spans="108:131" ht="12.75" customHeight="1" x14ac:dyDescent="0.15">
      <c r="DD469" s="117"/>
      <c r="DE469" s="104"/>
      <c r="DF469" s="104"/>
      <c r="DG469" s="104"/>
      <c r="DH469" s="104"/>
      <c r="DI469" s="104"/>
      <c r="DJ469" s="104"/>
      <c r="DK469" s="104"/>
      <c r="DL469" s="104"/>
      <c r="DM469" s="104"/>
      <c r="DN469" s="104"/>
      <c r="DO469" s="104"/>
      <c r="DP469" s="104"/>
      <c r="DQ469" s="104"/>
      <c r="DR469" s="104"/>
      <c r="DS469" s="104"/>
      <c r="DT469" s="104"/>
      <c r="DU469" s="104"/>
      <c r="DV469" s="104"/>
      <c r="DW469" s="104"/>
      <c r="DX469" s="104"/>
      <c r="DY469" s="104"/>
      <c r="DZ469" s="104"/>
      <c r="EA469" s="104"/>
    </row>
    <row r="470" spans="108:131" ht="12.75" customHeight="1" x14ac:dyDescent="0.15">
      <c r="DD470" s="117"/>
      <c r="DE470" s="104"/>
      <c r="DF470" s="104"/>
      <c r="DG470" s="104"/>
      <c r="DH470" s="104"/>
      <c r="DI470" s="104"/>
      <c r="DJ470" s="104"/>
      <c r="DK470" s="104"/>
      <c r="DL470" s="104"/>
      <c r="DM470" s="104"/>
      <c r="DN470" s="104"/>
      <c r="DO470" s="104"/>
      <c r="DP470" s="104"/>
      <c r="DQ470" s="104"/>
      <c r="DR470" s="104"/>
      <c r="DS470" s="104"/>
      <c r="DT470" s="104"/>
      <c r="DU470" s="104"/>
      <c r="DV470" s="104"/>
      <c r="DW470" s="104"/>
      <c r="DX470" s="104"/>
      <c r="DY470" s="104"/>
      <c r="DZ470" s="104"/>
      <c r="EA470" s="104"/>
    </row>
    <row r="471" spans="108:131" ht="12.75" customHeight="1" x14ac:dyDescent="0.15">
      <c r="DD471" s="117"/>
      <c r="DE471" s="104"/>
      <c r="DF471" s="104"/>
      <c r="DG471" s="104"/>
      <c r="DH471" s="104"/>
      <c r="DI471" s="104"/>
      <c r="DJ471" s="104"/>
      <c r="DK471" s="104"/>
      <c r="DL471" s="104"/>
      <c r="DM471" s="104"/>
      <c r="DN471" s="104"/>
      <c r="DO471" s="104"/>
      <c r="DP471" s="104"/>
      <c r="DQ471" s="104"/>
      <c r="DR471" s="104"/>
      <c r="DS471" s="104"/>
      <c r="DT471" s="104"/>
      <c r="DU471" s="104"/>
      <c r="DV471" s="104"/>
      <c r="DW471" s="104"/>
      <c r="DX471" s="104"/>
      <c r="DY471" s="104"/>
      <c r="DZ471" s="104"/>
      <c r="EA471" s="104"/>
    </row>
    <row r="472" spans="108:131" ht="12.75" customHeight="1" x14ac:dyDescent="0.15">
      <c r="DD472" s="117"/>
      <c r="DE472" s="104"/>
      <c r="DF472" s="104"/>
      <c r="DG472" s="104"/>
      <c r="DH472" s="104"/>
      <c r="DI472" s="104"/>
      <c r="DJ472" s="104"/>
      <c r="DK472" s="104"/>
      <c r="DL472" s="104"/>
      <c r="DM472" s="104"/>
      <c r="DN472" s="104"/>
      <c r="DO472" s="104"/>
      <c r="DP472" s="104"/>
      <c r="DQ472" s="104"/>
      <c r="DR472" s="104"/>
      <c r="DS472" s="104"/>
      <c r="DT472" s="104"/>
      <c r="DU472" s="104"/>
      <c r="DV472" s="104"/>
      <c r="DW472" s="104"/>
      <c r="DX472" s="104"/>
      <c r="DY472" s="104"/>
      <c r="DZ472" s="104"/>
      <c r="EA472" s="104"/>
    </row>
    <row r="473" spans="108:131" ht="12.75" customHeight="1" x14ac:dyDescent="0.15">
      <c r="DD473" s="117"/>
      <c r="DE473" s="104"/>
      <c r="DF473" s="104"/>
      <c r="DG473" s="104"/>
      <c r="DH473" s="104"/>
      <c r="DI473" s="104"/>
      <c r="DJ473" s="104"/>
      <c r="DK473" s="104"/>
      <c r="DL473" s="104"/>
      <c r="DM473" s="104"/>
      <c r="DN473" s="104"/>
      <c r="DO473" s="104"/>
      <c r="DP473" s="104"/>
      <c r="DQ473" s="104"/>
      <c r="DR473" s="104"/>
      <c r="DS473" s="104"/>
      <c r="DT473" s="104"/>
      <c r="DU473" s="104"/>
      <c r="DV473" s="104"/>
      <c r="DW473" s="104"/>
      <c r="DX473" s="104"/>
      <c r="DY473" s="104"/>
      <c r="DZ473" s="104"/>
      <c r="EA473" s="104"/>
    </row>
    <row r="474" spans="108:131" ht="12.75" customHeight="1" x14ac:dyDescent="0.15">
      <c r="DD474" s="117"/>
      <c r="DE474" s="104"/>
      <c r="DF474" s="104"/>
      <c r="DG474" s="104"/>
      <c r="DH474" s="104"/>
      <c r="DI474" s="104"/>
      <c r="DJ474" s="104"/>
      <c r="DK474" s="104"/>
      <c r="DL474" s="104"/>
      <c r="DM474" s="104"/>
      <c r="DN474" s="104"/>
      <c r="DO474" s="104"/>
      <c r="DP474" s="104"/>
      <c r="DQ474" s="104"/>
      <c r="DR474" s="104"/>
      <c r="DS474" s="104"/>
      <c r="DT474" s="104"/>
      <c r="DU474" s="104"/>
      <c r="DV474" s="104"/>
      <c r="DW474" s="104"/>
      <c r="DX474" s="104"/>
      <c r="DY474" s="104"/>
      <c r="DZ474" s="104"/>
      <c r="EA474" s="104"/>
    </row>
    <row r="475" spans="108:131" ht="12.75" customHeight="1" x14ac:dyDescent="0.15">
      <c r="DD475" s="117"/>
      <c r="DE475" s="104"/>
      <c r="DF475" s="104"/>
      <c r="DG475" s="104"/>
      <c r="DH475" s="104"/>
      <c r="DI475" s="104"/>
      <c r="DJ475" s="104"/>
      <c r="DK475" s="104"/>
      <c r="DL475" s="104"/>
      <c r="DM475" s="104"/>
      <c r="DN475" s="104"/>
      <c r="DO475" s="104"/>
      <c r="DP475" s="104"/>
      <c r="DQ475" s="104"/>
      <c r="DR475" s="104"/>
      <c r="DS475" s="104"/>
      <c r="DT475" s="104"/>
      <c r="DU475" s="104"/>
      <c r="DV475" s="104"/>
      <c r="DW475" s="104"/>
      <c r="DX475" s="104"/>
      <c r="DY475" s="104"/>
      <c r="DZ475" s="104"/>
      <c r="EA475" s="104"/>
    </row>
    <row r="476" spans="108:131" ht="12.75" customHeight="1" x14ac:dyDescent="0.15">
      <c r="DD476" s="117"/>
      <c r="DE476" s="104"/>
      <c r="DF476" s="104"/>
      <c r="DG476" s="104"/>
      <c r="DH476" s="104"/>
      <c r="DI476" s="104"/>
      <c r="DJ476" s="104"/>
      <c r="DK476" s="104"/>
      <c r="DL476" s="104"/>
      <c r="DM476" s="104"/>
      <c r="DN476" s="104"/>
      <c r="DO476" s="104"/>
      <c r="DP476" s="104"/>
      <c r="DQ476" s="104"/>
      <c r="DR476" s="104"/>
      <c r="DS476" s="104"/>
      <c r="DT476" s="104"/>
      <c r="DU476" s="104"/>
      <c r="DV476" s="104"/>
      <c r="DW476" s="104"/>
      <c r="DX476" s="104"/>
      <c r="DY476" s="104"/>
      <c r="DZ476" s="104"/>
      <c r="EA476" s="104"/>
    </row>
    <row r="477" spans="108:131" ht="12.75" customHeight="1" x14ac:dyDescent="0.15">
      <c r="DD477" s="117"/>
      <c r="DE477" s="104"/>
      <c r="DF477" s="104"/>
      <c r="DG477" s="104"/>
      <c r="DH477" s="104"/>
      <c r="DI477" s="104"/>
      <c r="DJ477" s="104"/>
      <c r="DK477" s="104"/>
      <c r="DL477" s="104"/>
      <c r="DM477" s="104"/>
      <c r="DN477" s="104"/>
      <c r="DO477" s="104"/>
      <c r="DP477" s="104"/>
      <c r="DQ477" s="104"/>
      <c r="DR477" s="104"/>
      <c r="DS477" s="104"/>
      <c r="DT477" s="104"/>
      <c r="DU477" s="104"/>
      <c r="DV477" s="104"/>
      <c r="DW477" s="104"/>
      <c r="DX477" s="104"/>
      <c r="DY477" s="104"/>
      <c r="DZ477" s="104"/>
      <c r="EA477" s="104"/>
    </row>
    <row r="478" spans="108:131" ht="12.75" customHeight="1" x14ac:dyDescent="0.15">
      <c r="DD478" s="117"/>
      <c r="DE478" s="104"/>
      <c r="DF478" s="104"/>
      <c r="DG478" s="104"/>
      <c r="DH478" s="104"/>
      <c r="DI478" s="104"/>
      <c r="DJ478" s="104"/>
      <c r="DK478" s="104"/>
      <c r="DL478" s="104"/>
      <c r="DM478" s="104"/>
      <c r="DN478" s="104"/>
      <c r="DO478" s="104"/>
      <c r="DP478" s="104"/>
      <c r="DQ478" s="104"/>
      <c r="DR478" s="104"/>
      <c r="DS478" s="104"/>
      <c r="DT478" s="104"/>
      <c r="DU478" s="104"/>
      <c r="DV478" s="104"/>
      <c r="DW478" s="104"/>
      <c r="DX478" s="104"/>
      <c r="DY478" s="104"/>
      <c r="DZ478" s="104"/>
      <c r="EA478" s="104"/>
    </row>
    <row r="479" spans="108:131" ht="12.75" customHeight="1" x14ac:dyDescent="0.15">
      <c r="DD479" s="117"/>
      <c r="DE479" s="104"/>
      <c r="DF479" s="104"/>
      <c r="DG479" s="104"/>
      <c r="DH479" s="104"/>
      <c r="DI479" s="104"/>
      <c r="DJ479" s="104"/>
      <c r="DK479" s="104"/>
      <c r="DL479" s="104"/>
      <c r="DM479" s="104"/>
      <c r="DN479" s="104"/>
      <c r="DO479" s="104"/>
      <c r="DP479" s="104"/>
      <c r="DQ479" s="104"/>
      <c r="DR479" s="104"/>
      <c r="DS479" s="104"/>
      <c r="DT479" s="104"/>
      <c r="DU479" s="104"/>
      <c r="DV479" s="104"/>
      <c r="DW479" s="104"/>
      <c r="DX479" s="104"/>
      <c r="DY479" s="104"/>
      <c r="DZ479" s="104"/>
      <c r="EA479" s="104"/>
    </row>
    <row r="480" spans="108:131" ht="12.75" customHeight="1" x14ac:dyDescent="0.15">
      <c r="DD480" s="117"/>
      <c r="DE480" s="104"/>
      <c r="DF480" s="104"/>
      <c r="DG480" s="104"/>
      <c r="DH480" s="104"/>
      <c r="DI480" s="104"/>
      <c r="DJ480" s="104"/>
      <c r="DK480" s="104"/>
      <c r="DL480" s="104"/>
      <c r="DM480" s="104"/>
      <c r="DN480" s="104"/>
      <c r="DO480" s="104"/>
      <c r="DP480" s="104"/>
      <c r="DQ480" s="104"/>
      <c r="DR480" s="104"/>
      <c r="DS480" s="104"/>
      <c r="DT480" s="104"/>
      <c r="DU480" s="104"/>
      <c r="DV480" s="104"/>
      <c r="DW480" s="104"/>
      <c r="DX480" s="104"/>
      <c r="DY480" s="104"/>
      <c r="DZ480" s="104"/>
      <c r="EA480" s="104"/>
    </row>
    <row r="481" spans="108:131" ht="12.75" customHeight="1" x14ac:dyDescent="0.15">
      <c r="DD481" s="117"/>
      <c r="DE481" s="104"/>
      <c r="DF481" s="104"/>
      <c r="DG481" s="104"/>
      <c r="DH481" s="104"/>
      <c r="DI481" s="104"/>
      <c r="DJ481" s="104"/>
      <c r="DK481" s="104"/>
      <c r="DL481" s="104"/>
      <c r="DM481" s="104"/>
      <c r="DN481" s="104"/>
      <c r="DO481" s="104"/>
      <c r="DP481" s="104"/>
      <c r="DQ481" s="104"/>
      <c r="DR481" s="104"/>
      <c r="DS481" s="104"/>
      <c r="DT481" s="104"/>
      <c r="DU481" s="104"/>
      <c r="DV481" s="104"/>
      <c r="DW481" s="104"/>
      <c r="DX481" s="104"/>
      <c r="DY481" s="104"/>
      <c r="DZ481" s="104"/>
      <c r="EA481" s="104"/>
    </row>
    <row r="482" spans="108:131" ht="12.75" customHeight="1" x14ac:dyDescent="0.15">
      <c r="DD482" s="117"/>
      <c r="DE482" s="104"/>
      <c r="DF482" s="104"/>
      <c r="DG482" s="104"/>
      <c r="DH482" s="104"/>
      <c r="DI482" s="104"/>
      <c r="DJ482" s="104"/>
      <c r="DK482" s="104"/>
      <c r="DL482" s="104"/>
      <c r="DM482" s="104"/>
      <c r="DN482" s="104"/>
      <c r="DO482" s="104"/>
      <c r="DP482" s="104"/>
      <c r="DQ482" s="104"/>
      <c r="DR482" s="104"/>
      <c r="DS482" s="104"/>
      <c r="DT482" s="104"/>
      <c r="DU482" s="104"/>
      <c r="DV482" s="104"/>
      <c r="DW482" s="104"/>
      <c r="DX482" s="104"/>
      <c r="DY482" s="104"/>
      <c r="DZ482" s="104"/>
      <c r="EA482" s="104"/>
    </row>
    <row r="483" spans="108:131" ht="12.75" customHeight="1" x14ac:dyDescent="0.15">
      <c r="DD483" s="117"/>
      <c r="DE483" s="104"/>
      <c r="DF483" s="104"/>
      <c r="DG483" s="104"/>
      <c r="DH483" s="104"/>
      <c r="DI483" s="104"/>
      <c r="DJ483" s="104"/>
      <c r="DK483" s="104"/>
      <c r="DL483" s="104"/>
      <c r="DM483" s="104"/>
      <c r="DN483" s="104"/>
      <c r="DO483" s="104"/>
      <c r="DP483" s="104"/>
      <c r="DQ483" s="104"/>
      <c r="DR483" s="104"/>
      <c r="DS483" s="104"/>
      <c r="DT483" s="104"/>
      <c r="DU483" s="104"/>
      <c r="DV483" s="104"/>
      <c r="DW483" s="104"/>
      <c r="DX483" s="104"/>
      <c r="DY483" s="104"/>
      <c r="DZ483" s="104"/>
      <c r="EA483" s="104"/>
    </row>
    <row r="484" spans="108:131" ht="12.75" customHeight="1" x14ac:dyDescent="0.15">
      <c r="DD484" s="117"/>
      <c r="DE484" s="104"/>
      <c r="DF484" s="104"/>
      <c r="DG484" s="104"/>
      <c r="DH484" s="104"/>
      <c r="DI484" s="104"/>
      <c r="DJ484" s="104"/>
      <c r="DK484" s="104"/>
      <c r="DL484" s="104"/>
      <c r="DM484" s="104"/>
      <c r="DN484" s="104"/>
      <c r="DO484" s="104"/>
      <c r="DP484" s="104"/>
      <c r="DQ484" s="104"/>
      <c r="DR484" s="104"/>
      <c r="DS484" s="104"/>
      <c r="DT484" s="104"/>
      <c r="DU484" s="104"/>
      <c r="DV484" s="104"/>
      <c r="DW484" s="104"/>
      <c r="DX484" s="104"/>
      <c r="DY484" s="104"/>
      <c r="DZ484" s="104"/>
      <c r="EA484" s="104"/>
    </row>
    <row r="485" spans="108:131" ht="12.75" customHeight="1" x14ac:dyDescent="0.15">
      <c r="DD485" s="117"/>
      <c r="DE485" s="104"/>
      <c r="DF485" s="104"/>
      <c r="DG485" s="104"/>
      <c r="DH485" s="104"/>
      <c r="DI485" s="104"/>
      <c r="DJ485" s="104"/>
      <c r="DK485" s="104"/>
      <c r="DL485" s="104"/>
      <c r="DM485" s="104"/>
      <c r="DN485" s="104"/>
      <c r="DO485" s="104"/>
      <c r="DP485" s="104"/>
      <c r="DQ485" s="104"/>
      <c r="DR485" s="104"/>
      <c r="DS485" s="104"/>
      <c r="DT485" s="104"/>
      <c r="DU485" s="104"/>
      <c r="DV485" s="104"/>
      <c r="DW485" s="104"/>
      <c r="DX485" s="104"/>
      <c r="DY485" s="104"/>
      <c r="DZ485" s="104"/>
      <c r="EA485" s="104"/>
    </row>
    <row r="486" spans="108:131" ht="12.75" customHeight="1" x14ac:dyDescent="0.15">
      <c r="DD486" s="117"/>
      <c r="DE486" s="104"/>
      <c r="DF486" s="104"/>
      <c r="DG486" s="104"/>
      <c r="DH486" s="104"/>
      <c r="DI486" s="104"/>
      <c r="DJ486" s="104"/>
      <c r="DK486" s="104"/>
      <c r="DL486" s="104"/>
      <c r="DM486" s="104"/>
      <c r="DN486" s="104"/>
      <c r="DO486" s="104"/>
      <c r="DP486" s="104"/>
      <c r="DQ486" s="104"/>
      <c r="DR486" s="104"/>
      <c r="DS486" s="104"/>
      <c r="DT486" s="104"/>
      <c r="DU486" s="104"/>
      <c r="DV486" s="104"/>
      <c r="DW486" s="104"/>
      <c r="DX486" s="104"/>
      <c r="DY486" s="104"/>
      <c r="DZ486" s="104"/>
      <c r="EA486" s="104"/>
    </row>
    <row r="487" spans="108:131" ht="12.75" customHeight="1" x14ac:dyDescent="0.15">
      <c r="DD487" s="117"/>
      <c r="DE487" s="104"/>
      <c r="DF487" s="104"/>
      <c r="DG487" s="104"/>
      <c r="DH487" s="104"/>
      <c r="DI487" s="104"/>
      <c r="DJ487" s="104"/>
      <c r="DK487" s="104"/>
      <c r="DL487" s="104"/>
      <c r="DM487" s="104"/>
      <c r="DN487" s="104"/>
      <c r="DO487" s="104"/>
      <c r="DP487" s="104"/>
      <c r="DQ487" s="104"/>
      <c r="DR487" s="104"/>
      <c r="DS487" s="104"/>
      <c r="DT487" s="104"/>
      <c r="DU487" s="104"/>
      <c r="DV487" s="104"/>
      <c r="DW487" s="104"/>
      <c r="DX487" s="104"/>
      <c r="DY487" s="104"/>
      <c r="DZ487" s="104"/>
      <c r="EA487" s="104"/>
    </row>
    <row r="488" spans="108:131" ht="12.75" customHeight="1" x14ac:dyDescent="0.15">
      <c r="DD488" s="117"/>
      <c r="DE488" s="104"/>
      <c r="DF488" s="104"/>
      <c r="DG488" s="104"/>
      <c r="DH488" s="104"/>
      <c r="DI488" s="104"/>
      <c r="DJ488" s="104"/>
      <c r="DK488" s="104"/>
      <c r="DL488" s="104"/>
      <c r="DM488" s="104"/>
      <c r="DN488" s="104"/>
      <c r="DO488" s="104"/>
      <c r="DP488" s="104"/>
      <c r="DQ488" s="104"/>
      <c r="DR488" s="104"/>
      <c r="DS488" s="104"/>
      <c r="DT488" s="104"/>
      <c r="DU488" s="104"/>
      <c r="DV488" s="104"/>
      <c r="DW488" s="104"/>
      <c r="DX488" s="104"/>
      <c r="DY488" s="104"/>
      <c r="DZ488" s="104"/>
      <c r="EA488" s="104"/>
    </row>
    <row r="489" spans="108:131" ht="12.75" customHeight="1" x14ac:dyDescent="0.15">
      <c r="DD489" s="117"/>
      <c r="DE489" s="104"/>
      <c r="DF489" s="104"/>
      <c r="DG489" s="104"/>
      <c r="DH489" s="104"/>
      <c r="DI489" s="104"/>
      <c r="DJ489" s="104"/>
      <c r="DK489" s="104"/>
      <c r="DL489" s="104"/>
      <c r="DM489" s="104"/>
      <c r="DN489" s="104"/>
      <c r="DO489" s="104"/>
      <c r="DP489" s="104"/>
      <c r="DQ489" s="104"/>
      <c r="DR489" s="104"/>
      <c r="DS489" s="104"/>
      <c r="DT489" s="104"/>
      <c r="DU489" s="104"/>
      <c r="DV489" s="104"/>
      <c r="DW489" s="104"/>
      <c r="DX489" s="104"/>
      <c r="DY489" s="104"/>
      <c r="DZ489" s="104"/>
      <c r="EA489" s="104"/>
    </row>
    <row r="490" spans="108:131" ht="12.75" customHeight="1" x14ac:dyDescent="0.15">
      <c r="DD490" s="117"/>
      <c r="DE490" s="104"/>
      <c r="DF490" s="104"/>
      <c r="DG490" s="104"/>
      <c r="DH490" s="104"/>
      <c r="DI490" s="104"/>
      <c r="DJ490" s="104"/>
      <c r="DK490" s="104"/>
      <c r="DL490" s="104"/>
      <c r="DM490" s="104"/>
      <c r="DN490" s="104"/>
      <c r="DO490" s="104"/>
      <c r="DP490" s="104"/>
      <c r="DQ490" s="104"/>
      <c r="DR490" s="104"/>
      <c r="DS490" s="104"/>
      <c r="DT490" s="104"/>
      <c r="DU490" s="104"/>
      <c r="DV490" s="104"/>
      <c r="DW490" s="104"/>
      <c r="DX490" s="104"/>
      <c r="DY490" s="104"/>
      <c r="DZ490" s="104"/>
      <c r="EA490" s="104"/>
    </row>
    <row r="491" spans="108:131" ht="12.75" customHeight="1" x14ac:dyDescent="0.15">
      <c r="DD491" s="117"/>
      <c r="DE491" s="104"/>
      <c r="DF491" s="104"/>
      <c r="DG491" s="104"/>
      <c r="DH491" s="104"/>
      <c r="DI491" s="104"/>
      <c r="DJ491" s="104"/>
      <c r="DK491" s="104"/>
      <c r="DL491" s="104"/>
      <c r="DM491" s="104"/>
      <c r="DN491" s="104"/>
      <c r="DO491" s="104"/>
      <c r="DP491" s="104"/>
      <c r="DQ491" s="104"/>
      <c r="DR491" s="104"/>
      <c r="DS491" s="104"/>
      <c r="DT491" s="104"/>
      <c r="DU491" s="104"/>
      <c r="DV491" s="104"/>
      <c r="DW491" s="104"/>
      <c r="DX491" s="104"/>
      <c r="DY491" s="104"/>
      <c r="DZ491" s="104"/>
      <c r="EA491" s="104"/>
    </row>
    <row r="492" spans="108:131" ht="12.75" customHeight="1" x14ac:dyDescent="0.15">
      <c r="DD492" s="117"/>
      <c r="DE492" s="104"/>
      <c r="DF492" s="104"/>
      <c r="DG492" s="104"/>
      <c r="DH492" s="104"/>
      <c r="DI492" s="104"/>
      <c r="DJ492" s="104"/>
      <c r="DK492" s="104"/>
      <c r="DL492" s="104"/>
      <c r="DM492" s="104"/>
      <c r="DN492" s="104"/>
      <c r="DO492" s="104"/>
      <c r="DP492" s="104"/>
      <c r="DQ492" s="104"/>
      <c r="DR492" s="104"/>
      <c r="DS492" s="104"/>
      <c r="DT492" s="104"/>
      <c r="DU492" s="104"/>
      <c r="DV492" s="104"/>
      <c r="DW492" s="104"/>
      <c r="DX492" s="104"/>
      <c r="DY492" s="104"/>
      <c r="DZ492" s="104"/>
      <c r="EA492" s="104"/>
    </row>
    <row r="493" spans="108:131" ht="12.75" customHeight="1" x14ac:dyDescent="0.15">
      <c r="DD493" s="117"/>
      <c r="DE493" s="104"/>
      <c r="DF493" s="104"/>
      <c r="DG493" s="104"/>
      <c r="DH493" s="104"/>
      <c r="DI493" s="104"/>
      <c r="DJ493" s="104"/>
      <c r="DK493" s="104"/>
      <c r="DL493" s="104"/>
      <c r="DM493" s="104"/>
      <c r="DN493" s="104"/>
      <c r="DO493" s="104"/>
      <c r="DP493" s="104"/>
      <c r="DQ493" s="104"/>
      <c r="DR493" s="104"/>
      <c r="DS493" s="104"/>
      <c r="DT493" s="104"/>
      <c r="DU493" s="104"/>
      <c r="DV493" s="104"/>
      <c r="DW493" s="104"/>
      <c r="DX493" s="104"/>
      <c r="DY493" s="104"/>
      <c r="DZ493" s="104"/>
      <c r="EA493" s="104"/>
    </row>
    <row r="494" spans="108:131" ht="12.75" customHeight="1" x14ac:dyDescent="0.15">
      <c r="DD494" s="117"/>
      <c r="DE494" s="104"/>
      <c r="DF494" s="104"/>
      <c r="DG494" s="104"/>
      <c r="DH494" s="104"/>
      <c r="DI494" s="104"/>
      <c r="DJ494" s="104"/>
      <c r="DK494" s="104"/>
      <c r="DL494" s="104"/>
      <c r="DM494" s="104"/>
      <c r="DN494" s="104"/>
      <c r="DO494" s="104"/>
      <c r="DP494" s="104"/>
      <c r="DQ494" s="104"/>
      <c r="DR494" s="104"/>
      <c r="DS494" s="104"/>
      <c r="DT494" s="104"/>
      <c r="DU494" s="104"/>
      <c r="DV494" s="104"/>
      <c r="DW494" s="104"/>
      <c r="DX494" s="104"/>
      <c r="DY494" s="104"/>
      <c r="DZ494" s="104"/>
      <c r="EA494" s="104"/>
    </row>
    <row r="495" spans="108:131" ht="12.75" customHeight="1" x14ac:dyDescent="0.15">
      <c r="DD495" s="117"/>
      <c r="DE495" s="104"/>
      <c r="DF495" s="104"/>
      <c r="DG495" s="104"/>
      <c r="DH495" s="104"/>
      <c r="DI495" s="104"/>
      <c r="DJ495" s="104"/>
      <c r="DK495" s="104"/>
      <c r="DL495" s="104"/>
      <c r="DM495" s="104"/>
      <c r="DN495" s="104"/>
      <c r="DO495" s="104"/>
      <c r="DP495" s="104"/>
      <c r="DQ495" s="104"/>
      <c r="DR495" s="104"/>
      <c r="DS495" s="104"/>
      <c r="DT495" s="104"/>
      <c r="DU495" s="104"/>
      <c r="DV495" s="104"/>
      <c r="DW495" s="104"/>
      <c r="DX495" s="104"/>
      <c r="DY495" s="104"/>
      <c r="DZ495" s="104"/>
      <c r="EA495" s="104"/>
    </row>
    <row r="496" spans="108:131" ht="12.75" customHeight="1" x14ac:dyDescent="0.15">
      <c r="DD496" s="117"/>
      <c r="DE496" s="104"/>
      <c r="DF496" s="104"/>
      <c r="DG496" s="104"/>
      <c r="DH496" s="104"/>
      <c r="DI496" s="104"/>
      <c r="DJ496" s="104"/>
      <c r="DK496" s="104"/>
      <c r="DL496" s="104"/>
      <c r="DM496" s="104"/>
      <c r="DN496" s="104"/>
      <c r="DO496" s="104"/>
      <c r="DP496" s="104"/>
      <c r="DQ496" s="104"/>
      <c r="DR496" s="104"/>
      <c r="DS496" s="104"/>
      <c r="DT496" s="104"/>
      <c r="DU496" s="104"/>
      <c r="DV496" s="104"/>
      <c r="DW496" s="104"/>
      <c r="DX496" s="104"/>
      <c r="DY496" s="104"/>
      <c r="DZ496" s="104"/>
      <c r="EA496" s="104"/>
    </row>
    <row r="497" spans="108:131" ht="12.75" customHeight="1" x14ac:dyDescent="0.15">
      <c r="DD497" s="117"/>
      <c r="DE497" s="104"/>
      <c r="DF497" s="104"/>
      <c r="DG497" s="104"/>
      <c r="DH497" s="104"/>
      <c r="DI497" s="104"/>
      <c r="DJ497" s="104"/>
      <c r="DK497" s="104"/>
      <c r="DL497" s="104"/>
      <c r="DM497" s="104"/>
      <c r="DN497" s="104"/>
      <c r="DO497" s="104"/>
      <c r="DP497" s="104"/>
      <c r="DQ497" s="104"/>
      <c r="DR497" s="104"/>
      <c r="DS497" s="104"/>
      <c r="DT497" s="104"/>
      <c r="DU497" s="104"/>
      <c r="DV497" s="104"/>
      <c r="DW497" s="104"/>
      <c r="DX497" s="104"/>
      <c r="DY497" s="104"/>
      <c r="DZ497" s="104"/>
      <c r="EA497" s="104"/>
    </row>
    <row r="498" spans="108:131" ht="12.75" customHeight="1" x14ac:dyDescent="0.15">
      <c r="DD498" s="117"/>
      <c r="DE498" s="104"/>
      <c r="DF498" s="104"/>
      <c r="DG498" s="104"/>
      <c r="DH498" s="104"/>
      <c r="DI498" s="104"/>
      <c r="DJ498" s="104"/>
      <c r="DK498" s="104"/>
      <c r="DL498" s="104"/>
      <c r="DM498" s="104"/>
      <c r="DN498" s="104"/>
      <c r="DO498" s="104"/>
      <c r="DP498" s="104"/>
      <c r="DQ498" s="104"/>
      <c r="DR498" s="104"/>
      <c r="DS498" s="104"/>
      <c r="DT498" s="104"/>
      <c r="DU498" s="104"/>
      <c r="DV498" s="104"/>
      <c r="DW498" s="104"/>
      <c r="DX498" s="104"/>
      <c r="DY498" s="104"/>
      <c r="DZ498" s="104"/>
      <c r="EA498" s="104"/>
    </row>
    <row r="499" spans="108:131" ht="12.75" customHeight="1" x14ac:dyDescent="0.15">
      <c r="DD499" s="117"/>
      <c r="DE499" s="104"/>
      <c r="DF499" s="104"/>
      <c r="DG499" s="104"/>
      <c r="DH499" s="104"/>
      <c r="DI499" s="104"/>
      <c r="DJ499" s="104"/>
      <c r="DK499" s="104"/>
      <c r="DL499" s="104"/>
      <c r="DM499" s="104"/>
      <c r="DN499" s="104"/>
      <c r="DO499" s="104"/>
      <c r="DP499" s="104"/>
      <c r="DQ499" s="104"/>
      <c r="DR499" s="104"/>
      <c r="DS499" s="104"/>
      <c r="DT499" s="104"/>
      <c r="DU499" s="104"/>
      <c r="DV499" s="104"/>
      <c r="DW499" s="104"/>
      <c r="DX499" s="104"/>
      <c r="DY499" s="104"/>
      <c r="DZ499" s="104"/>
      <c r="EA499" s="104"/>
    </row>
    <row r="500" spans="108:131" ht="12.75" customHeight="1" x14ac:dyDescent="0.15">
      <c r="DD500" s="117"/>
      <c r="DE500" s="104"/>
      <c r="DF500" s="104"/>
      <c r="DG500" s="104"/>
      <c r="DH500" s="104"/>
      <c r="DI500" s="104"/>
      <c r="DJ500" s="104"/>
      <c r="DK500" s="104"/>
      <c r="DL500" s="104"/>
      <c r="DM500" s="104"/>
      <c r="DN500" s="104"/>
      <c r="DO500" s="104"/>
      <c r="DP500" s="104"/>
      <c r="DQ500" s="104"/>
      <c r="DR500" s="104"/>
      <c r="DS500" s="104"/>
      <c r="DT500" s="104"/>
      <c r="DU500" s="104"/>
      <c r="DV500" s="104"/>
      <c r="DW500" s="104"/>
      <c r="DX500" s="104"/>
      <c r="DY500" s="104"/>
      <c r="DZ500" s="104"/>
      <c r="EA500" s="104"/>
    </row>
    <row r="501" spans="108:131" ht="12.75" customHeight="1" x14ac:dyDescent="0.15">
      <c r="DD501" s="117"/>
      <c r="DE501" s="104"/>
      <c r="DF501" s="104"/>
      <c r="DG501" s="104"/>
      <c r="DH501" s="104"/>
      <c r="DI501" s="104"/>
      <c r="DJ501" s="104"/>
      <c r="DK501" s="104"/>
      <c r="DL501" s="104"/>
      <c r="DM501" s="104"/>
      <c r="DN501" s="104"/>
      <c r="DO501" s="104"/>
      <c r="DP501" s="104"/>
      <c r="DQ501" s="104"/>
      <c r="DR501" s="104"/>
      <c r="DS501" s="104"/>
      <c r="DT501" s="104"/>
      <c r="DU501" s="104"/>
      <c r="DV501" s="104"/>
      <c r="DW501" s="104"/>
      <c r="DX501" s="104"/>
      <c r="DY501" s="104"/>
      <c r="DZ501" s="104"/>
      <c r="EA501" s="104"/>
    </row>
    <row r="502" spans="108:131" ht="12.75" customHeight="1" x14ac:dyDescent="0.15">
      <c r="DD502" s="117"/>
      <c r="DE502" s="104"/>
      <c r="DF502" s="104"/>
      <c r="DG502" s="104"/>
      <c r="DH502" s="104"/>
      <c r="DI502" s="104"/>
      <c r="DJ502" s="104"/>
      <c r="DK502" s="104"/>
      <c r="DL502" s="104"/>
      <c r="DM502" s="104"/>
      <c r="DN502" s="104"/>
      <c r="DO502" s="104"/>
      <c r="DP502" s="104"/>
      <c r="DQ502" s="104"/>
      <c r="DR502" s="104"/>
      <c r="DS502" s="104"/>
      <c r="DT502" s="104"/>
      <c r="DU502" s="104"/>
      <c r="DV502" s="104"/>
      <c r="DW502" s="104"/>
      <c r="DX502" s="104"/>
      <c r="DY502" s="104"/>
      <c r="DZ502" s="104"/>
      <c r="EA502" s="104"/>
    </row>
    <row r="503" spans="108:131" ht="12.75" customHeight="1" x14ac:dyDescent="0.15">
      <c r="DD503" s="117"/>
      <c r="DE503" s="104"/>
      <c r="DF503" s="104"/>
      <c r="DG503" s="104"/>
      <c r="DH503" s="104"/>
      <c r="DI503" s="104"/>
      <c r="DJ503" s="104"/>
      <c r="DK503" s="104"/>
      <c r="DL503" s="104"/>
      <c r="DM503" s="104"/>
      <c r="DN503" s="104"/>
      <c r="DO503" s="104"/>
      <c r="DP503" s="104"/>
      <c r="DQ503" s="104"/>
      <c r="DR503" s="104"/>
      <c r="DS503" s="104"/>
      <c r="DT503" s="104"/>
      <c r="DU503" s="104"/>
      <c r="DV503" s="104"/>
      <c r="DW503" s="104"/>
      <c r="DX503" s="104"/>
      <c r="DY503" s="104"/>
      <c r="DZ503" s="104"/>
      <c r="EA503" s="104"/>
    </row>
    <row r="504" spans="108:131" ht="12.75" customHeight="1" x14ac:dyDescent="0.15">
      <c r="DD504" s="117"/>
      <c r="DE504" s="104"/>
      <c r="DF504" s="104"/>
      <c r="DG504" s="104"/>
      <c r="DH504" s="104"/>
      <c r="DI504" s="104"/>
      <c r="DJ504" s="104"/>
      <c r="DK504" s="104"/>
      <c r="DL504" s="104"/>
      <c r="DM504" s="104"/>
      <c r="DN504" s="104"/>
      <c r="DO504" s="104"/>
      <c r="DP504" s="104"/>
      <c r="DQ504" s="104"/>
      <c r="DR504" s="104"/>
      <c r="DS504" s="104"/>
      <c r="DT504" s="104"/>
      <c r="DU504" s="104"/>
      <c r="DV504" s="104"/>
      <c r="DW504" s="104"/>
      <c r="DX504" s="104"/>
      <c r="DY504" s="104"/>
      <c r="DZ504" s="104"/>
      <c r="EA504" s="104"/>
    </row>
    <row r="505" spans="108:131" ht="12.75" customHeight="1" x14ac:dyDescent="0.15">
      <c r="DD505" s="117"/>
      <c r="DE505" s="104"/>
      <c r="DF505" s="104"/>
      <c r="DG505" s="104"/>
      <c r="DH505" s="104"/>
      <c r="DI505" s="104"/>
      <c r="DJ505" s="104"/>
      <c r="DK505" s="104"/>
      <c r="DL505" s="104"/>
      <c r="DM505" s="104"/>
      <c r="DN505" s="104"/>
      <c r="DO505" s="104"/>
      <c r="DP505" s="104"/>
      <c r="DQ505" s="104"/>
      <c r="DR505" s="104"/>
      <c r="DS505" s="104"/>
      <c r="DT505" s="104"/>
      <c r="DU505" s="104"/>
      <c r="DV505" s="104"/>
      <c r="DW505" s="104"/>
      <c r="DX505" s="104"/>
      <c r="DY505" s="104"/>
      <c r="DZ505" s="104"/>
      <c r="EA505" s="104"/>
    </row>
    <row r="506" spans="108:131" ht="12.75" customHeight="1" x14ac:dyDescent="0.15">
      <c r="DD506" s="117"/>
      <c r="DE506" s="104"/>
      <c r="DF506" s="104"/>
      <c r="DG506" s="104"/>
      <c r="DH506" s="104"/>
      <c r="DI506" s="104"/>
      <c r="DJ506" s="104"/>
      <c r="DK506" s="104"/>
      <c r="DL506" s="104"/>
      <c r="DM506" s="104"/>
      <c r="DN506" s="104"/>
      <c r="DO506" s="104"/>
      <c r="DP506" s="104"/>
      <c r="DQ506" s="104"/>
      <c r="DR506" s="104"/>
      <c r="DS506" s="104"/>
      <c r="DT506" s="104"/>
      <c r="DU506" s="104"/>
      <c r="DV506" s="104"/>
      <c r="DW506" s="104"/>
      <c r="DX506" s="104"/>
      <c r="DY506" s="104"/>
      <c r="DZ506" s="104"/>
      <c r="EA506" s="104"/>
    </row>
    <row r="507" spans="108:131" ht="12.75" customHeight="1" x14ac:dyDescent="0.15">
      <c r="DD507" s="117"/>
      <c r="DE507" s="104"/>
      <c r="DF507" s="104"/>
      <c r="DG507" s="104"/>
      <c r="DH507" s="104"/>
      <c r="DI507" s="104"/>
      <c r="DJ507" s="104"/>
      <c r="DK507" s="104"/>
      <c r="DL507" s="104"/>
      <c r="DM507" s="104"/>
      <c r="DN507" s="104"/>
      <c r="DO507" s="104"/>
      <c r="DP507" s="104"/>
      <c r="DQ507" s="104"/>
      <c r="DR507" s="104"/>
      <c r="DS507" s="104"/>
      <c r="DT507" s="104"/>
      <c r="DU507" s="104"/>
      <c r="DV507" s="104"/>
      <c r="DW507" s="104"/>
      <c r="DX507" s="104"/>
      <c r="DY507" s="104"/>
      <c r="DZ507" s="104"/>
      <c r="EA507" s="104"/>
    </row>
    <row r="508" spans="108:131" ht="12.75" customHeight="1" x14ac:dyDescent="0.15">
      <c r="DD508" s="117"/>
      <c r="DE508" s="104"/>
      <c r="DF508" s="104"/>
      <c r="DG508" s="104"/>
      <c r="DH508" s="104"/>
      <c r="DI508" s="104"/>
      <c r="DJ508" s="104"/>
      <c r="DK508" s="104"/>
      <c r="DL508" s="104"/>
      <c r="DM508" s="104"/>
      <c r="DN508" s="104"/>
      <c r="DO508" s="104"/>
      <c r="DP508" s="104"/>
      <c r="DQ508" s="104"/>
      <c r="DR508" s="104"/>
      <c r="DS508" s="104"/>
      <c r="DT508" s="104"/>
      <c r="DU508" s="104"/>
      <c r="DV508" s="104"/>
      <c r="DW508" s="104"/>
      <c r="DX508" s="104"/>
      <c r="DY508" s="104"/>
      <c r="DZ508" s="104"/>
      <c r="EA508" s="104"/>
    </row>
    <row r="509" spans="108:131" ht="12.75" customHeight="1" x14ac:dyDescent="0.15">
      <c r="DD509" s="117"/>
      <c r="DE509" s="104"/>
      <c r="DF509" s="104"/>
      <c r="DG509" s="104"/>
      <c r="DH509" s="104"/>
      <c r="DI509" s="104"/>
      <c r="DJ509" s="104"/>
      <c r="DK509" s="104"/>
      <c r="DL509" s="104"/>
      <c r="DM509" s="104"/>
      <c r="DN509" s="104"/>
      <c r="DO509" s="104"/>
      <c r="DP509" s="104"/>
      <c r="DQ509" s="104"/>
      <c r="DR509" s="104"/>
      <c r="DS509" s="104"/>
      <c r="DT509" s="104"/>
      <c r="DU509" s="104"/>
      <c r="DV509" s="104"/>
      <c r="DW509" s="104"/>
      <c r="DX509" s="104"/>
      <c r="DY509" s="104"/>
      <c r="DZ509" s="104"/>
      <c r="EA509" s="104"/>
    </row>
    <row r="510" spans="108:131" ht="12.75" customHeight="1" x14ac:dyDescent="0.15">
      <c r="DD510" s="117"/>
      <c r="DE510" s="104"/>
      <c r="DF510" s="104"/>
      <c r="DG510" s="104"/>
      <c r="DH510" s="104"/>
      <c r="DI510" s="104"/>
      <c r="DJ510" s="104"/>
      <c r="DK510" s="104"/>
      <c r="DL510" s="104"/>
      <c r="DM510" s="104"/>
      <c r="DN510" s="104"/>
      <c r="DO510" s="104"/>
      <c r="DP510" s="104"/>
      <c r="DQ510" s="104"/>
      <c r="DR510" s="104"/>
      <c r="DS510" s="104"/>
      <c r="DT510" s="104"/>
      <c r="DU510" s="104"/>
      <c r="DV510" s="104"/>
      <c r="DW510" s="104"/>
      <c r="DX510" s="104"/>
      <c r="DY510" s="104"/>
      <c r="DZ510" s="104"/>
      <c r="EA510" s="104"/>
    </row>
    <row r="511" spans="108:131" ht="12.75" customHeight="1" x14ac:dyDescent="0.15">
      <c r="DD511" s="117"/>
      <c r="DE511" s="104"/>
      <c r="DF511" s="104"/>
      <c r="DG511" s="104"/>
      <c r="DH511" s="104"/>
      <c r="DI511" s="104"/>
      <c r="DJ511" s="104"/>
      <c r="DK511" s="104"/>
      <c r="DL511" s="104"/>
      <c r="DM511" s="104"/>
      <c r="DN511" s="104"/>
      <c r="DO511" s="104"/>
      <c r="DP511" s="104"/>
      <c r="DQ511" s="104"/>
      <c r="DR511" s="104"/>
      <c r="DS511" s="104"/>
      <c r="DT511" s="104"/>
      <c r="DU511" s="104"/>
      <c r="DV511" s="104"/>
      <c r="DW511" s="104"/>
      <c r="DX511" s="104"/>
      <c r="DY511" s="104"/>
      <c r="DZ511" s="104"/>
      <c r="EA511" s="104"/>
    </row>
    <row r="512" spans="108:131" ht="12.75" customHeight="1" x14ac:dyDescent="0.15">
      <c r="DD512" s="117"/>
      <c r="DE512" s="104"/>
      <c r="DF512" s="104"/>
      <c r="DG512" s="104"/>
      <c r="DH512" s="104"/>
      <c r="DI512" s="104"/>
      <c r="DJ512" s="104"/>
      <c r="DK512" s="104"/>
      <c r="DL512" s="104"/>
      <c r="DM512" s="104"/>
      <c r="DN512" s="104"/>
      <c r="DO512" s="104"/>
      <c r="DP512" s="104"/>
      <c r="DQ512" s="104"/>
      <c r="DR512" s="104"/>
      <c r="DS512" s="104"/>
      <c r="DT512" s="104"/>
      <c r="DU512" s="104"/>
      <c r="DV512" s="104"/>
      <c r="DW512" s="104"/>
      <c r="DX512" s="104"/>
      <c r="DY512" s="104"/>
      <c r="DZ512" s="104"/>
      <c r="EA512" s="104"/>
    </row>
    <row r="513" spans="108:131" ht="12.75" customHeight="1" x14ac:dyDescent="0.15">
      <c r="DD513" s="117"/>
      <c r="DE513" s="104"/>
      <c r="DF513" s="104"/>
      <c r="DG513" s="104"/>
      <c r="DH513" s="104"/>
      <c r="DI513" s="104"/>
      <c r="DJ513" s="104"/>
      <c r="DK513" s="104"/>
      <c r="DL513" s="104"/>
      <c r="DM513" s="104"/>
      <c r="DN513" s="104"/>
      <c r="DO513" s="104"/>
      <c r="DP513" s="104"/>
      <c r="DQ513" s="104"/>
      <c r="DR513" s="104"/>
      <c r="DS513" s="104"/>
      <c r="DT513" s="104"/>
      <c r="DU513" s="104"/>
      <c r="DV513" s="104"/>
      <c r="DW513" s="104"/>
      <c r="DX513" s="104"/>
      <c r="DY513" s="104"/>
      <c r="DZ513" s="104"/>
      <c r="EA513" s="104"/>
    </row>
    <row r="514" spans="108:131" ht="12.75" customHeight="1" x14ac:dyDescent="0.15">
      <c r="DD514" s="117"/>
      <c r="DE514" s="104"/>
      <c r="DF514" s="104"/>
      <c r="DG514" s="104"/>
      <c r="DH514" s="104"/>
      <c r="DI514" s="104"/>
      <c r="DJ514" s="104"/>
      <c r="DK514" s="104"/>
      <c r="DL514" s="104"/>
      <c r="DM514" s="104"/>
      <c r="DN514" s="104"/>
      <c r="DO514" s="104"/>
      <c r="DP514" s="104"/>
      <c r="DQ514" s="104"/>
      <c r="DR514" s="104"/>
      <c r="DS514" s="104"/>
      <c r="DT514" s="104"/>
      <c r="DU514" s="104"/>
      <c r="DV514" s="104"/>
      <c r="DW514" s="104"/>
      <c r="DX514" s="104"/>
      <c r="DY514" s="104"/>
      <c r="DZ514" s="104"/>
      <c r="EA514" s="104"/>
    </row>
    <row r="515" spans="108:131" ht="12.75" customHeight="1" x14ac:dyDescent="0.15">
      <c r="DD515" s="117"/>
      <c r="DE515" s="104"/>
      <c r="DF515" s="104"/>
      <c r="DG515" s="104"/>
      <c r="DH515" s="104"/>
      <c r="DI515" s="104"/>
      <c r="DJ515" s="104"/>
      <c r="DK515" s="104"/>
      <c r="DL515" s="104"/>
      <c r="DM515" s="104"/>
      <c r="DN515" s="104"/>
      <c r="DO515" s="104"/>
      <c r="DP515" s="104"/>
      <c r="DQ515" s="104"/>
      <c r="DR515" s="104"/>
      <c r="DS515" s="104"/>
      <c r="DT515" s="104"/>
      <c r="DU515" s="104"/>
      <c r="DV515" s="104"/>
      <c r="DW515" s="104"/>
      <c r="DX515" s="104"/>
      <c r="DY515" s="104"/>
      <c r="DZ515" s="104"/>
      <c r="EA515" s="104"/>
    </row>
    <row r="516" spans="108:131" ht="12.75" customHeight="1" x14ac:dyDescent="0.15">
      <c r="DD516" s="117"/>
      <c r="DE516" s="104"/>
      <c r="DF516" s="104"/>
      <c r="DG516" s="104"/>
      <c r="DH516" s="104"/>
      <c r="DI516" s="104"/>
      <c r="DJ516" s="104"/>
      <c r="DK516" s="104"/>
      <c r="DL516" s="104"/>
      <c r="DM516" s="104"/>
      <c r="DN516" s="104"/>
      <c r="DO516" s="104"/>
      <c r="DP516" s="104"/>
      <c r="DQ516" s="104"/>
      <c r="DR516" s="104"/>
      <c r="DS516" s="104"/>
      <c r="DT516" s="104"/>
      <c r="DU516" s="104"/>
      <c r="DV516" s="104"/>
      <c r="DW516" s="104"/>
      <c r="DX516" s="104"/>
      <c r="DY516" s="104"/>
      <c r="DZ516" s="104"/>
      <c r="EA516" s="104"/>
    </row>
    <row r="517" spans="108:131" ht="12.75" customHeight="1" x14ac:dyDescent="0.15">
      <c r="DD517" s="117"/>
      <c r="DE517" s="104"/>
      <c r="DF517" s="104"/>
      <c r="DG517" s="104"/>
      <c r="DH517" s="104"/>
      <c r="DI517" s="104"/>
      <c r="DJ517" s="104"/>
      <c r="DK517" s="104"/>
      <c r="DL517" s="104"/>
      <c r="DM517" s="104"/>
      <c r="DN517" s="104"/>
      <c r="DO517" s="104"/>
      <c r="DP517" s="104"/>
      <c r="DQ517" s="104"/>
      <c r="DR517" s="104"/>
      <c r="DS517" s="104"/>
      <c r="DT517" s="104"/>
      <c r="DU517" s="104"/>
      <c r="DV517" s="104"/>
      <c r="DW517" s="104"/>
      <c r="DX517" s="104"/>
      <c r="DY517" s="104"/>
      <c r="DZ517" s="104"/>
      <c r="EA517" s="104"/>
    </row>
    <row r="518" spans="108:131" ht="12.75" customHeight="1" x14ac:dyDescent="0.15">
      <c r="DD518" s="117"/>
      <c r="DE518" s="104"/>
      <c r="DF518" s="104"/>
      <c r="DG518" s="104"/>
      <c r="DH518" s="104"/>
      <c r="DI518" s="104"/>
      <c r="DJ518" s="104"/>
      <c r="DK518" s="104"/>
      <c r="DL518" s="104"/>
      <c r="DM518" s="104"/>
      <c r="DN518" s="104"/>
      <c r="DO518" s="104"/>
      <c r="DP518" s="104"/>
      <c r="DQ518" s="104"/>
      <c r="DR518" s="104"/>
      <c r="DS518" s="104"/>
      <c r="DT518" s="104"/>
      <c r="DU518" s="104"/>
      <c r="DV518" s="104"/>
      <c r="DW518" s="104"/>
      <c r="DX518" s="104"/>
      <c r="DY518" s="104"/>
      <c r="DZ518" s="104"/>
      <c r="EA518" s="104"/>
    </row>
    <row r="519" spans="108:131" ht="12.75" customHeight="1" x14ac:dyDescent="0.15">
      <c r="DD519" s="117"/>
      <c r="DE519" s="104"/>
      <c r="DF519" s="104"/>
      <c r="DG519" s="104"/>
      <c r="DH519" s="104"/>
      <c r="DI519" s="104"/>
      <c r="DJ519" s="104"/>
      <c r="DK519" s="104"/>
      <c r="DL519" s="104"/>
      <c r="DM519" s="104"/>
      <c r="DN519" s="104"/>
      <c r="DO519" s="104"/>
      <c r="DP519" s="104"/>
      <c r="DQ519" s="104"/>
      <c r="DR519" s="104"/>
      <c r="DS519" s="104"/>
      <c r="DT519" s="104"/>
      <c r="DU519" s="104"/>
      <c r="DV519" s="104"/>
      <c r="DW519" s="104"/>
      <c r="DX519" s="104"/>
      <c r="DY519" s="104"/>
      <c r="DZ519" s="104"/>
      <c r="EA519" s="104"/>
    </row>
    <row r="520" spans="108:131" ht="12.75" customHeight="1" x14ac:dyDescent="0.15">
      <c r="DD520" s="117"/>
      <c r="DE520" s="104"/>
      <c r="DF520" s="104"/>
      <c r="DG520" s="104"/>
      <c r="DH520" s="104"/>
      <c r="DI520" s="104"/>
      <c r="DJ520" s="104"/>
      <c r="DK520" s="104"/>
      <c r="DL520" s="104"/>
      <c r="DM520" s="104"/>
      <c r="DN520" s="104"/>
      <c r="DO520" s="104"/>
      <c r="DP520" s="104"/>
      <c r="DQ520" s="104"/>
      <c r="DR520" s="104"/>
      <c r="DS520" s="104"/>
      <c r="DT520" s="104"/>
      <c r="DU520" s="104"/>
      <c r="DV520" s="104"/>
      <c r="DW520" s="104"/>
      <c r="DX520" s="104"/>
      <c r="DY520" s="104"/>
      <c r="DZ520" s="104"/>
      <c r="EA520" s="104"/>
    </row>
    <row r="521" spans="108:131" ht="12.75" customHeight="1" x14ac:dyDescent="0.15">
      <c r="DD521" s="117"/>
      <c r="DE521" s="104"/>
      <c r="DF521" s="104"/>
      <c r="DG521" s="104"/>
      <c r="DH521" s="104"/>
      <c r="DI521" s="104"/>
      <c r="DJ521" s="104"/>
      <c r="DK521" s="104"/>
      <c r="DL521" s="104"/>
      <c r="DM521" s="104"/>
      <c r="DN521" s="104"/>
      <c r="DO521" s="104"/>
      <c r="DP521" s="104"/>
      <c r="DQ521" s="104"/>
      <c r="DR521" s="104"/>
      <c r="DS521" s="104"/>
      <c r="DT521" s="104"/>
      <c r="DU521" s="104"/>
      <c r="DV521" s="104"/>
      <c r="DW521" s="104"/>
      <c r="DX521" s="104"/>
      <c r="DY521" s="104"/>
      <c r="DZ521" s="104"/>
      <c r="EA521" s="104"/>
    </row>
    <row r="522" spans="108:131" ht="12.75" customHeight="1" x14ac:dyDescent="0.15">
      <c r="DD522" s="117"/>
      <c r="DE522" s="104"/>
      <c r="DF522" s="104"/>
      <c r="DG522" s="104"/>
      <c r="DH522" s="104"/>
      <c r="DI522" s="104"/>
      <c r="DJ522" s="104"/>
      <c r="DK522" s="104"/>
      <c r="DL522" s="104"/>
      <c r="DM522" s="104"/>
      <c r="DN522" s="104"/>
      <c r="DO522" s="104"/>
      <c r="DP522" s="104"/>
      <c r="DQ522" s="104"/>
      <c r="DR522" s="104"/>
      <c r="DS522" s="104"/>
      <c r="DT522" s="104"/>
      <c r="DU522" s="104"/>
      <c r="DV522" s="104"/>
      <c r="DW522" s="104"/>
      <c r="DX522" s="104"/>
      <c r="DY522" s="104"/>
      <c r="DZ522" s="104"/>
      <c r="EA522" s="104"/>
    </row>
    <row r="523" spans="108:131" ht="12.75" customHeight="1" x14ac:dyDescent="0.15">
      <c r="DD523" s="117"/>
      <c r="DE523" s="104"/>
      <c r="DF523" s="104"/>
      <c r="DG523" s="104"/>
      <c r="DH523" s="104"/>
      <c r="DI523" s="104"/>
      <c r="DJ523" s="104"/>
      <c r="DK523" s="104"/>
      <c r="DL523" s="104"/>
      <c r="DM523" s="104"/>
      <c r="DN523" s="104"/>
      <c r="DO523" s="104"/>
      <c r="DP523" s="104"/>
      <c r="DQ523" s="104"/>
      <c r="DR523" s="104"/>
      <c r="DS523" s="104"/>
      <c r="DT523" s="104"/>
      <c r="DU523" s="104"/>
      <c r="DV523" s="104"/>
      <c r="DW523" s="104"/>
      <c r="DX523" s="104"/>
      <c r="DY523" s="104"/>
      <c r="DZ523" s="104"/>
      <c r="EA523" s="104"/>
    </row>
    <row r="524" spans="108:131" ht="12.75" customHeight="1" x14ac:dyDescent="0.15">
      <c r="DD524" s="117"/>
      <c r="DE524" s="104"/>
      <c r="DF524" s="104"/>
      <c r="DG524" s="104"/>
      <c r="DH524" s="104"/>
      <c r="DI524" s="104"/>
      <c r="DJ524" s="104"/>
      <c r="DK524" s="104"/>
      <c r="DL524" s="104"/>
      <c r="DM524" s="104"/>
      <c r="DN524" s="104"/>
      <c r="DO524" s="104"/>
      <c r="DP524" s="104"/>
      <c r="DQ524" s="104"/>
      <c r="DR524" s="104"/>
      <c r="DS524" s="104"/>
      <c r="DT524" s="104"/>
      <c r="DU524" s="104"/>
      <c r="DV524" s="104"/>
      <c r="DW524" s="104"/>
      <c r="DX524" s="104"/>
      <c r="DY524" s="104"/>
      <c r="DZ524" s="104"/>
      <c r="EA524" s="104"/>
    </row>
    <row r="525" spans="108:131" ht="12.75" customHeight="1" x14ac:dyDescent="0.15">
      <c r="DD525" s="117"/>
      <c r="DE525" s="104"/>
      <c r="DF525" s="104"/>
      <c r="DG525" s="104"/>
      <c r="DH525" s="104"/>
      <c r="DI525" s="104"/>
      <c r="DJ525" s="104"/>
      <c r="DK525" s="104"/>
      <c r="DL525" s="104"/>
      <c r="DM525" s="104"/>
      <c r="DN525" s="104"/>
      <c r="DO525" s="104"/>
      <c r="DP525" s="104"/>
      <c r="DQ525" s="104"/>
      <c r="DR525" s="104"/>
      <c r="DS525" s="104"/>
      <c r="DT525" s="104"/>
      <c r="DU525" s="104"/>
      <c r="DV525" s="104"/>
      <c r="DW525" s="104"/>
      <c r="DX525" s="104"/>
      <c r="DY525" s="104"/>
      <c r="DZ525" s="104"/>
      <c r="EA525" s="104"/>
    </row>
    <row r="526" spans="108:131" ht="12.75" customHeight="1" x14ac:dyDescent="0.15">
      <c r="DD526" s="117"/>
      <c r="DE526" s="104"/>
      <c r="DF526" s="104"/>
      <c r="DG526" s="104"/>
      <c r="DH526" s="104"/>
      <c r="DI526" s="104"/>
      <c r="DJ526" s="104"/>
      <c r="DK526" s="104"/>
      <c r="DL526" s="104"/>
      <c r="DM526" s="104"/>
      <c r="DN526" s="104"/>
      <c r="DO526" s="104"/>
      <c r="DP526" s="104"/>
      <c r="DQ526" s="104"/>
      <c r="DR526" s="104"/>
      <c r="DS526" s="104"/>
      <c r="DT526" s="104"/>
      <c r="DU526" s="104"/>
      <c r="DV526" s="104"/>
      <c r="DW526" s="104"/>
      <c r="DX526" s="104"/>
      <c r="DY526" s="104"/>
      <c r="DZ526" s="104"/>
      <c r="EA526" s="104"/>
    </row>
    <row r="527" spans="108:131" ht="12.75" customHeight="1" x14ac:dyDescent="0.15">
      <c r="DD527" s="117"/>
      <c r="DE527" s="104"/>
      <c r="DF527" s="104"/>
      <c r="DG527" s="104"/>
      <c r="DH527" s="104"/>
      <c r="DI527" s="104"/>
      <c r="DJ527" s="104"/>
      <c r="DK527" s="104"/>
      <c r="DL527" s="104"/>
      <c r="DM527" s="104"/>
      <c r="DN527" s="104"/>
      <c r="DO527" s="104"/>
      <c r="DP527" s="104"/>
      <c r="DQ527" s="104"/>
      <c r="DR527" s="104"/>
      <c r="DS527" s="104"/>
      <c r="DT527" s="104"/>
      <c r="DU527" s="104"/>
      <c r="DV527" s="104"/>
      <c r="DW527" s="104"/>
      <c r="DX527" s="104"/>
      <c r="DY527" s="104"/>
      <c r="DZ527" s="104"/>
      <c r="EA527" s="104"/>
    </row>
    <row r="528" spans="108:131" ht="12.75" customHeight="1" x14ac:dyDescent="0.15">
      <c r="DD528" s="117"/>
      <c r="DE528" s="104"/>
      <c r="DF528" s="104"/>
      <c r="DG528" s="104"/>
      <c r="DH528" s="104"/>
      <c r="DI528" s="104"/>
      <c r="DJ528" s="104"/>
      <c r="DK528" s="104"/>
      <c r="DL528" s="104"/>
      <c r="DM528" s="104"/>
      <c r="DN528" s="104"/>
      <c r="DO528" s="104"/>
      <c r="DP528" s="104"/>
      <c r="DQ528" s="104"/>
      <c r="DR528" s="104"/>
      <c r="DS528" s="104"/>
      <c r="DT528" s="104"/>
      <c r="DU528" s="104"/>
      <c r="DV528" s="104"/>
      <c r="DW528" s="104"/>
      <c r="DX528" s="104"/>
      <c r="DY528" s="104"/>
      <c r="DZ528" s="104"/>
      <c r="EA528" s="104"/>
    </row>
    <row r="529" spans="108:131" ht="12.75" customHeight="1" x14ac:dyDescent="0.15">
      <c r="DD529" s="117"/>
      <c r="DE529" s="104"/>
      <c r="DF529" s="104"/>
      <c r="DG529" s="104"/>
      <c r="DH529" s="104"/>
      <c r="DI529" s="104"/>
      <c r="DJ529" s="104"/>
      <c r="DK529" s="104"/>
      <c r="DL529" s="104"/>
      <c r="DM529" s="104"/>
      <c r="DN529" s="104"/>
      <c r="DO529" s="104"/>
      <c r="DP529" s="104"/>
      <c r="DQ529" s="104"/>
      <c r="DR529" s="104"/>
      <c r="DS529" s="104"/>
      <c r="DT529" s="104"/>
      <c r="DU529" s="104"/>
      <c r="DV529" s="104"/>
      <c r="DW529" s="104"/>
      <c r="DX529" s="104"/>
      <c r="DY529" s="104"/>
      <c r="DZ529" s="104"/>
      <c r="EA529" s="104"/>
    </row>
    <row r="530" spans="108:131" ht="12.75" customHeight="1" x14ac:dyDescent="0.15">
      <c r="DD530" s="117"/>
      <c r="DE530" s="104"/>
      <c r="DF530" s="104"/>
      <c r="DG530" s="104"/>
      <c r="DH530" s="104"/>
      <c r="DI530" s="104"/>
      <c r="DJ530" s="104"/>
      <c r="DK530" s="104"/>
      <c r="DL530" s="104"/>
      <c r="DM530" s="104"/>
      <c r="DN530" s="104"/>
      <c r="DO530" s="104"/>
      <c r="DP530" s="104"/>
      <c r="DQ530" s="104"/>
      <c r="DR530" s="104"/>
      <c r="DS530" s="104"/>
      <c r="DT530" s="104"/>
      <c r="DU530" s="104"/>
      <c r="DV530" s="104"/>
      <c r="DW530" s="104"/>
      <c r="DX530" s="104"/>
      <c r="DY530" s="104"/>
      <c r="DZ530" s="104"/>
      <c r="EA530" s="104"/>
    </row>
    <row r="531" spans="108:131" ht="12.75" customHeight="1" x14ac:dyDescent="0.15">
      <c r="DD531" s="117"/>
      <c r="DE531" s="104"/>
      <c r="DF531" s="104"/>
      <c r="DG531" s="104"/>
      <c r="DH531" s="104"/>
      <c r="DI531" s="104"/>
      <c r="DJ531" s="104"/>
      <c r="DK531" s="104"/>
      <c r="DL531" s="104"/>
      <c r="DM531" s="104"/>
      <c r="DN531" s="104"/>
      <c r="DO531" s="104"/>
      <c r="DP531" s="104"/>
      <c r="DQ531" s="104"/>
      <c r="DR531" s="104"/>
      <c r="DS531" s="104"/>
      <c r="DT531" s="104"/>
      <c r="DU531" s="104"/>
      <c r="DV531" s="104"/>
      <c r="DW531" s="104"/>
      <c r="DX531" s="104"/>
      <c r="DY531" s="104"/>
      <c r="DZ531" s="104"/>
      <c r="EA531" s="104"/>
    </row>
    <row r="532" spans="108:131" ht="12.75" customHeight="1" x14ac:dyDescent="0.15">
      <c r="DD532" s="117"/>
      <c r="DE532" s="104"/>
      <c r="DF532" s="104"/>
      <c r="DG532" s="104"/>
      <c r="DH532" s="104"/>
      <c r="DI532" s="104"/>
      <c r="DJ532" s="104"/>
      <c r="DK532" s="104"/>
      <c r="DL532" s="104"/>
      <c r="DM532" s="104"/>
      <c r="DN532" s="104"/>
      <c r="DO532" s="104"/>
      <c r="DP532" s="104"/>
      <c r="DQ532" s="104"/>
      <c r="DR532" s="104"/>
      <c r="DS532" s="104"/>
      <c r="DT532" s="104"/>
      <c r="DU532" s="104"/>
      <c r="DV532" s="104"/>
      <c r="DW532" s="104"/>
      <c r="DX532" s="104"/>
      <c r="DY532" s="104"/>
      <c r="DZ532" s="104"/>
      <c r="EA532" s="104"/>
    </row>
    <row r="533" spans="108:131" ht="12.75" customHeight="1" x14ac:dyDescent="0.15">
      <c r="DD533" s="117"/>
      <c r="DE533" s="104"/>
      <c r="DF533" s="104"/>
      <c r="DG533" s="104"/>
      <c r="DH533" s="104"/>
      <c r="DI533" s="104"/>
      <c r="DJ533" s="104"/>
      <c r="DK533" s="104"/>
      <c r="DL533" s="104"/>
      <c r="DM533" s="104"/>
      <c r="DN533" s="104"/>
      <c r="DO533" s="104"/>
      <c r="DP533" s="104"/>
      <c r="DQ533" s="104"/>
      <c r="DR533" s="104"/>
      <c r="DS533" s="104"/>
      <c r="DT533" s="104"/>
      <c r="DU533" s="104"/>
      <c r="DV533" s="104"/>
      <c r="DW533" s="104"/>
      <c r="DX533" s="104"/>
      <c r="DY533" s="104"/>
      <c r="DZ533" s="104"/>
      <c r="EA533" s="104"/>
    </row>
    <row r="534" spans="108:131" ht="12.75" customHeight="1" x14ac:dyDescent="0.15">
      <c r="DD534" s="117"/>
      <c r="DE534" s="104"/>
      <c r="DF534" s="104"/>
      <c r="DG534" s="104"/>
      <c r="DH534" s="104"/>
      <c r="DI534" s="104"/>
      <c r="DJ534" s="104"/>
      <c r="DK534" s="104"/>
      <c r="DL534" s="104"/>
      <c r="DM534" s="104"/>
      <c r="DN534" s="104"/>
      <c r="DO534" s="104"/>
      <c r="DP534" s="104"/>
      <c r="DQ534" s="104"/>
      <c r="DR534" s="104"/>
      <c r="DS534" s="104"/>
      <c r="DT534" s="104"/>
      <c r="DU534" s="104"/>
      <c r="DV534" s="104"/>
      <c r="DW534" s="104"/>
      <c r="DX534" s="104"/>
      <c r="DY534" s="104"/>
      <c r="DZ534" s="104"/>
      <c r="EA534" s="104"/>
    </row>
    <row r="535" spans="108:131" ht="12.75" customHeight="1" x14ac:dyDescent="0.15">
      <c r="DD535" s="117"/>
      <c r="DE535" s="104"/>
      <c r="DF535" s="104"/>
      <c r="DG535" s="104"/>
      <c r="DH535" s="104"/>
      <c r="DI535" s="104"/>
      <c r="DJ535" s="104"/>
      <c r="DK535" s="104"/>
      <c r="DL535" s="104"/>
      <c r="DM535" s="104"/>
      <c r="DN535" s="104"/>
      <c r="DO535" s="104"/>
      <c r="DP535" s="104"/>
      <c r="DQ535" s="104"/>
      <c r="DR535" s="104"/>
      <c r="DS535" s="104"/>
      <c r="DT535" s="104"/>
      <c r="DU535" s="104"/>
      <c r="DV535" s="104"/>
      <c r="DW535" s="104"/>
      <c r="DX535" s="104"/>
      <c r="DY535" s="104"/>
      <c r="DZ535" s="104"/>
      <c r="EA535" s="104"/>
    </row>
    <row r="536" spans="108:131" ht="12.75" customHeight="1" x14ac:dyDescent="0.15">
      <c r="DD536" s="117"/>
      <c r="DE536" s="104"/>
      <c r="DF536" s="104"/>
      <c r="DG536" s="104"/>
      <c r="DH536" s="104"/>
      <c r="DI536" s="104"/>
      <c r="DJ536" s="104"/>
      <c r="DK536" s="104"/>
      <c r="DL536" s="104"/>
      <c r="DM536" s="104"/>
      <c r="DN536" s="104"/>
      <c r="DO536" s="104"/>
      <c r="DP536" s="104"/>
      <c r="DQ536" s="104"/>
      <c r="DR536" s="104"/>
      <c r="DS536" s="104"/>
      <c r="DT536" s="104"/>
      <c r="DU536" s="104"/>
      <c r="DV536" s="104"/>
      <c r="DW536" s="104"/>
      <c r="DX536" s="104"/>
      <c r="DY536" s="104"/>
      <c r="DZ536" s="104"/>
      <c r="EA536" s="104"/>
    </row>
    <row r="537" spans="108:131" ht="12.75" customHeight="1" x14ac:dyDescent="0.15">
      <c r="DD537" s="117"/>
      <c r="DE537" s="104"/>
      <c r="DF537" s="104"/>
      <c r="DG537" s="104"/>
      <c r="DH537" s="104"/>
      <c r="DI537" s="104"/>
      <c r="DJ537" s="104"/>
      <c r="DK537" s="104"/>
      <c r="DL537" s="104"/>
      <c r="DM537" s="104"/>
      <c r="DN537" s="104"/>
      <c r="DO537" s="104"/>
      <c r="DP537" s="104"/>
      <c r="DQ537" s="104"/>
      <c r="DR537" s="104"/>
      <c r="DS537" s="104"/>
      <c r="DT537" s="104"/>
      <c r="DU537" s="104"/>
      <c r="DV537" s="104"/>
      <c r="DW537" s="104"/>
      <c r="DX537" s="104"/>
      <c r="DY537" s="104"/>
      <c r="DZ537" s="104"/>
      <c r="EA537" s="104"/>
    </row>
    <row r="538" spans="108:131" ht="12.75" customHeight="1" x14ac:dyDescent="0.15">
      <c r="DD538" s="117"/>
      <c r="DE538" s="104"/>
      <c r="DF538" s="104"/>
      <c r="DG538" s="104"/>
      <c r="DH538" s="104"/>
      <c r="DI538" s="104"/>
      <c r="DJ538" s="104"/>
      <c r="DK538" s="104"/>
      <c r="DL538" s="104"/>
      <c r="DM538" s="104"/>
      <c r="DN538" s="104"/>
      <c r="DO538" s="104"/>
      <c r="DP538" s="104"/>
      <c r="DQ538" s="104"/>
      <c r="DR538" s="104"/>
      <c r="DS538" s="104"/>
      <c r="DT538" s="104"/>
      <c r="DU538" s="104"/>
      <c r="DV538" s="104"/>
      <c r="DW538" s="104"/>
      <c r="DX538" s="104"/>
      <c r="DY538" s="104"/>
      <c r="DZ538" s="104"/>
      <c r="EA538" s="104"/>
    </row>
    <row r="539" spans="108:131" ht="12.75" customHeight="1" x14ac:dyDescent="0.15">
      <c r="DD539" s="117"/>
      <c r="DE539" s="104"/>
      <c r="DF539" s="104"/>
      <c r="DG539" s="104"/>
      <c r="DH539" s="104"/>
      <c r="DI539" s="104"/>
      <c r="DJ539" s="104"/>
      <c r="DK539" s="104"/>
      <c r="DL539" s="104"/>
      <c r="DM539" s="104"/>
      <c r="DN539" s="104"/>
      <c r="DO539" s="104"/>
      <c r="DP539" s="104"/>
      <c r="DQ539" s="104"/>
      <c r="DR539" s="104"/>
      <c r="DS539" s="104"/>
      <c r="DT539" s="104"/>
      <c r="DU539" s="104"/>
      <c r="DV539" s="104"/>
      <c r="DW539" s="104"/>
      <c r="DX539" s="104"/>
      <c r="DY539" s="104"/>
      <c r="DZ539" s="104"/>
      <c r="EA539" s="104"/>
    </row>
    <row r="540" spans="108:131" ht="12.75" customHeight="1" x14ac:dyDescent="0.15">
      <c r="DD540" s="117"/>
      <c r="DE540" s="104"/>
      <c r="DF540" s="104"/>
      <c r="DG540" s="104"/>
      <c r="DH540" s="104"/>
      <c r="DI540" s="104"/>
      <c r="DJ540" s="104"/>
      <c r="DK540" s="104"/>
      <c r="DL540" s="104"/>
      <c r="DM540" s="104"/>
      <c r="DN540" s="104"/>
      <c r="DO540" s="104"/>
      <c r="DP540" s="104"/>
      <c r="DQ540" s="104"/>
      <c r="DR540" s="104"/>
      <c r="DS540" s="104"/>
      <c r="DT540" s="104"/>
      <c r="DU540" s="104"/>
      <c r="DV540" s="104"/>
      <c r="DW540" s="104"/>
      <c r="DX540" s="104"/>
      <c r="DY540" s="104"/>
      <c r="DZ540" s="104"/>
      <c r="EA540" s="104"/>
    </row>
    <row r="541" spans="108:131" ht="12.75" customHeight="1" x14ac:dyDescent="0.15">
      <c r="DD541" s="117"/>
      <c r="DE541" s="104"/>
      <c r="DF541" s="104"/>
      <c r="DG541" s="104"/>
      <c r="DH541" s="104"/>
      <c r="DI541" s="104"/>
      <c r="DJ541" s="104"/>
      <c r="DK541" s="104"/>
      <c r="DL541" s="104"/>
      <c r="DM541" s="104"/>
      <c r="DN541" s="104"/>
      <c r="DO541" s="104"/>
      <c r="DP541" s="104"/>
      <c r="DQ541" s="104"/>
      <c r="DR541" s="104"/>
      <c r="DS541" s="104"/>
      <c r="DT541" s="104"/>
      <c r="DU541" s="104"/>
      <c r="DV541" s="104"/>
      <c r="DW541" s="104"/>
      <c r="DX541" s="104"/>
      <c r="DY541" s="104"/>
      <c r="DZ541" s="104"/>
      <c r="EA541" s="104"/>
    </row>
    <row r="542" spans="108:131" ht="12.75" customHeight="1" x14ac:dyDescent="0.15">
      <c r="DD542" s="117"/>
      <c r="DE542" s="104"/>
      <c r="DF542" s="104"/>
      <c r="DG542" s="104"/>
      <c r="DH542" s="104"/>
      <c r="DI542" s="104"/>
      <c r="DJ542" s="104"/>
      <c r="DK542" s="104"/>
      <c r="DL542" s="104"/>
      <c r="DM542" s="104"/>
      <c r="DN542" s="104"/>
      <c r="DO542" s="104"/>
      <c r="DP542" s="104"/>
      <c r="DQ542" s="104"/>
      <c r="DR542" s="104"/>
      <c r="DS542" s="104"/>
      <c r="DT542" s="104"/>
      <c r="DU542" s="104"/>
      <c r="DV542" s="104"/>
      <c r="DW542" s="104"/>
      <c r="DX542" s="104"/>
      <c r="DY542" s="104"/>
      <c r="DZ542" s="104"/>
      <c r="EA542" s="104"/>
    </row>
    <row r="543" spans="108:131" ht="12.75" customHeight="1" x14ac:dyDescent="0.15">
      <c r="DD543" s="117"/>
      <c r="DE543" s="104"/>
      <c r="DF543" s="104"/>
      <c r="DG543" s="104"/>
      <c r="DH543" s="104"/>
      <c r="DI543" s="104"/>
      <c r="DJ543" s="104"/>
      <c r="DK543" s="104"/>
      <c r="DL543" s="104"/>
      <c r="DM543" s="104"/>
      <c r="DN543" s="104"/>
      <c r="DO543" s="104"/>
      <c r="DP543" s="104"/>
      <c r="DQ543" s="104"/>
      <c r="DR543" s="104"/>
      <c r="DS543" s="104"/>
      <c r="DT543" s="104"/>
      <c r="DU543" s="104"/>
      <c r="DV543" s="104"/>
      <c r="DW543" s="104"/>
      <c r="DX543" s="104"/>
      <c r="DY543" s="104"/>
      <c r="DZ543" s="104"/>
      <c r="EA543" s="104"/>
    </row>
    <row r="544" spans="108:131" ht="12.75" customHeight="1" x14ac:dyDescent="0.15">
      <c r="DD544" s="117"/>
      <c r="DE544" s="104"/>
      <c r="DF544" s="104"/>
      <c r="DG544" s="104"/>
      <c r="DH544" s="104"/>
      <c r="DI544" s="104"/>
      <c r="DJ544" s="104"/>
      <c r="DK544" s="104"/>
      <c r="DL544" s="104"/>
      <c r="DM544" s="104"/>
      <c r="DN544" s="104"/>
      <c r="DO544" s="104"/>
      <c r="DP544" s="104"/>
      <c r="DQ544" s="104"/>
      <c r="DR544" s="104"/>
      <c r="DS544" s="104"/>
      <c r="DT544" s="104"/>
      <c r="DU544" s="104"/>
      <c r="DV544" s="104"/>
      <c r="DW544" s="104"/>
      <c r="DX544" s="104"/>
      <c r="DY544" s="104"/>
      <c r="DZ544" s="104"/>
      <c r="EA544" s="104"/>
    </row>
    <row r="545" spans="108:131" ht="12.75" customHeight="1" x14ac:dyDescent="0.15">
      <c r="DD545" s="117"/>
      <c r="DE545" s="104"/>
      <c r="DF545" s="104"/>
      <c r="DG545" s="104"/>
      <c r="DH545" s="104"/>
      <c r="DI545" s="104"/>
      <c r="DJ545" s="104"/>
      <c r="DK545" s="104"/>
      <c r="DL545" s="104"/>
      <c r="DM545" s="104"/>
      <c r="DN545" s="104"/>
      <c r="DO545" s="104"/>
      <c r="DP545" s="104"/>
      <c r="DQ545" s="104"/>
      <c r="DR545" s="104"/>
      <c r="DS545" s="104"/>
      <c r="DT545" s="104"/>
      <c r="DU545" s="104"/>
      <c r="DV545" s="104"/>
      <c r="DW545" s="104"/>
      <c r="DX545" s="104"/>
      <c r="DY545" s="104"/>
      <c r="DZ545" s="104"/>
      <c r="EA545" s="104"/>
    </row>
    <row r="546" spans="108:131" ht="12.75" customHeight="1" x14ac:dyDescent="0.15">
      <c r="DD546" s="117"/>
      <c r="DE546" s="104"/>
      <c r="DF546" s="104"/>
      <c r="DG546" s="104"/>
      <c r="DH546" s="104"/>
      <c r="DI546" s="104"/>
      <c r="DJ546" s="104"/>
      <c r="DK546" s="104"/>
      <c r="DL546" s="104"/>
      <c r="DM546" s="104"/>
      <c r="DN546" s="104"/>
      <c r="DO546" s="104"/>
      <c r="DP546" s="104"/>
      <c r="DQ546" s="104"/>
      <c r="DR546" s="104"/>
      <c r="DS546" s="104"/>
      <c r="DT546" s="104"/>
      <c r="DU546" s="104"/>
      <c r="DV546" s="104"/>
      <c r="DW546" s="104"/>
      <c r="DX546" s="104"/>
      <c r="DY546" s="104"/>
      <c r="DZ546" s="104"/>
      <c r="EA546" s="104"/>
    </row>
    <row r="547" spans="108:131" ht="12.75" customHeight="1" x14ac:dyDescent="0.15">
      <c r="DD547" s="117"/>
      <c r="DE547" s="104"/>
      <c r="DF547" s="104"/>
      <c r="DG547" s="104"/>
      <c r="DH547" s="104"/>
      <c r="DI547" s="104"/>
      <c r="DJ547" s="104"/>
      <c r="DK547" s="104"/>
      <c r="DL547" s="104"/>
      <c r="DM547" s="104"/>
      <c r="DN547" s="104"/>
      <c r="DO547" s="104"/>
      <c r="DP547" s="104"/>
      <c r="DQ547" s="104"/>
      <c r="DR547" s="104"/>
      <c r="DS547" s="104"/>
      <c r="DT547" s="104"/>
      <c r="DU547" s="104"/>
      <c r="DV547" s="104"/>
      <c r="DW547" s="104"/>
      <c r="DX547" s="104"/>
      <c r="DY547" s="104"/>
      <c r="DZ547" s="104"/>
      <c r="EA547" s="104"/>
    </row>
    <row r="548" spans="108:131" ht="12.75" customHeight="1" x14ac:dyDescent="0.15">
      <c r="DD548" s="117"/>
      <c r="DE548" s="104"/>
      <c r="DF548" s="104"/>
      <c r="DG548" s="104"/>
      <c r="DH548" s="104"/>
      <c r="DI548" s="104"/>
      <c r="DJ548" s="104"/>
      <c r="DK548" s="104"/>
      <c r="DL548" s="104"/>
      <c r="DM548" s="104"/>
      <c r="DN548" s="104"/>
      <c r="DO548" s="104"/>
      <c r="DP548" s="104"/>
      <c r="DQ548" s="104"/>
      <c r="DR548" s="104"/>
      <c r="DS548" s="104"/>
      <c r="DT548" s="104"/>
      <c r="DU548" s="104"/>
      <c r="DV548" s="104"/>
      <c r="DW548" s="104"/>
      <c r="DX548" s="104"/>
      <c r="DY548" s="104"/>
      <c r="DZ548" s="104"/>
      <c r="EA548" s="104"/>
    </row>
    <row r="549" spans="108:131" ht="12.75" customHeight="1" x14ac:dyDescent="0.15">
      <c r="DD549" s="117"/>
      <c r="DE549" s="104"/>
      <c r="DF549" s="104"/>
      <c r="DG549" s="104"/>
      <c r="DH549" s="104"/>
      <c r="DI549" s="104"/>
      <c r="DJ549" s="104"/>
      <c r="DK549" s="104"/>
      <c r="DL549" s="104"/>
      <c r="DM549" s="104"/>
      <c r="DN549" s="104"/>
      <c r="DO549" s="104"/>
      <c r="DP549" s="104"/>
      <c r="DQ549" s="104"/>
      <c r="DR549" s="104"/>
      <c r="DS549" s="104"/>
      <c r="DT549" s="104"/>
      <c r="DU549" s="104"/>
      <c r="DV549" s="104"/>
      <c r="DW549" s="104"/>
      <c r="DX549" s="104"/>
      <c r="DY549" s="104"/>
      <c r="DZ549" s="104"/>
      <c r="EA549" s="104"/>
    </row>
    <row r="550" spans="108:131" ht="12.75" customHeight="1" x14ac:dyDescent="0.15">
      <c r="DD550" s="117"/>
      <c r="DE550" s="104"/>
      <c r="DF550" s="104"/>
      <c r="DG550" s="104"/>
      <c r="DH550" s="104"/>
      <c r="DI550" s="104"/>
      <c r="DJ550" s="104"/>
      <c r="DK550" s="104"/>
      <c r="DL550" s="104"/>
      <c r="DM550" s="104"/>
      <c r="DN550" s="104"/>
      <c r="DO550" s="104"/>
      <c r="DP550" s="104"/>
      <c r="DQ550" s="104"/>
      <c r="DR550" s="104"/>
      <c r="DS550" s="104"/>
      <c r="DT550" s="104"/>
      <c r="DU550" s="104"/>
      <c r="DV550" s="104"/>
      <c r="DW550" s="104"/>
      <c r="DX550" s="104"/>
      <c r="DY550" s="104"/>
      <c r="DZ550" s="104"/>
      <c r="EA550" s="104"/>
    </row>
    <row r="551" spans="108:131" ht="12.75" customHeight="1" x14ac:dyDescent="0.15">
      <c r="DD551" s="117"/>
      <c r="DE551" s="104"/>
      <c r="DF551" s="104"/>
      <c r="DG551" s="104"/>
      <c r="DH551" s="104"/>
      <c r="DI551" s="104"/>
      <c r="DJ551" s="104"/>
      <c r="DK551" s="104"/>
      <c r="DL551" s="104"/>
      <c r="DM551" s="104"/>
      <c r="DN551" s="104"/>
      <c r="DO551" s="104"/>
      <c r="DP551" s="104"/>
      <c r="DQ551" s="104"/>
      <c r="DR551" s="104"/>
      <c r="DS551" s="104"/>
      <c r="DT551" s="104"/>
      <c r="DU551" s="104"/>
      <c r="DV551" s="104"/>
      <c r="DW551" s="104"/>
      <c r="DX551" s="104"/>
      <c r="DY551" s="104"/>
      <c r="DZ551" s="104"/>
      <c r="EA551" s="104"/>
    </row>
    <row r="552" spans="108:131" ht="12.75" customHeight="1" x14ac:dyDescent="0.15">
      <c r="DD552" s="117"/>
      <c r="DE552" s="104"/>
      <c r="DF552" s="104"/>
      <c r="DG552" s="104"/>
      <c r="DH552" s="104"/>
      <c r="DI552" s="104"/>
      <c r="DJ552" s="104"/>
      <c r="DK552" s="104"/>
      <c r="DL552" s="104"/>
      <c r="DM552" s="104"/>
      <c r="DN552" s="104"/>
      <c r="DO552" s="104"/>
      <c r="DP552" s="104"/>
      <c r="DQ552" s="104"/>
      <c r="DR552" s="104"/>
      <c r="DS552" s="104"/>
      <c r="DT552" s="104"/>
      <c r="DU552" s="104"/>
      <c r="DV552" s="104"/>
      <c r="DW552" s="104"/>
      <c r="DX552" s="104"/>
      <c r="DY552" s="104"/>
      <c r="DZ552" s="104"/>
      <c r="EA552" s="104"/>
    </row>
    <row r="553" spans="108:131" ht="12.75" customHeight="1" x14ac:dyDescent="0.15">
      <c r="DD553" s="117"/>
      <c r="DE553" s="104"/>
      <c r="DF553" s="104"/>
      <c r="DG553" s="104"/>
      <c r="DH553" s="104"/>
      <c r="DI553" s="104"/>
      <c r="DJ553" s="104"/>
      <c r="DK553" s="104"/>
      <c r="DL553" s="104"/>
      <c r="DM553" s="104"/>
      <c r="DN553" s="104"/>
      <c r="DO553" s="104"/>
      <c r="DP553" s="104"/>
      <c r="DQ553" s="104"/>
      <c r="DR553" s="104"/>
      <c r="DS553" s="104"/>
      <c r="DT553" s="104"/>
      <c r="DU553" s="104"/>
      <c r="DV553" s="104"/>
      <c r="DW553" s="104"/>
      <c r="DX553" s="104"/>
      <c r="DY553" s="104"/>
      <c r="DZ553" s="104"/>
      <c r="EA553" s="104"/>
    </row>
    <row r="554" spans="108:131" ht="12.75" customHeight="1" x14ac:dyDescent="0.15">
      <c r="DD554" s="117"/>
      <c r="DE554" s="104"/>
      <c r="DF554" s="104"/>
      <c r="DG554" s="104"/>
      <c r="DH554" s="104"/>
      <c r="DI554" s="104"/>
      <c r="DJ554" s="104"/>
      <c r="DK554" s="104"/>
      <c r="DL554" s="104"/>
      <c r="DM554" s="104"/>
      <c r="DN554" s="104"/>
      <c r="DO554" s="104"/>
      <c r="DP554" s="104"/>
      <c r="DQ554" s="104"/>
      <c r="DR554" s="104"/>
      <c r="DS554" s="104"/>
      <c r="DT554" s="104"/>
      <c r="DU554" s="104"/>
      <c r="DV554" s="104"/>
      <c r="DW554" s="104"/>
      <c r="DX554" s="104"/>
      <c r="DY554" s="104"/>
      <c r="DZ554" s="104"/>
      <c r="EA554" s="104"/>
    </row>
    <row r="555" spans="108:131" ht="12.75" customHeight="1" x14ac:dyDescent="0.15">
      <c r="DD555" s="117"/>
      <c r="DE555" s="104"/>
      <c r="DF555" s="104"/>
      <c r="DG555" s="104"/>
      <c r="DH555" s="104"/>
      <c r="DI555" s="104"/>
      <c r="DJ555" s="104"/>
      <c r="DK555" s="104"/>
      <c r="DL555" s="104"/>
      <c r="DM555" s="104"/>
      <c r="DN555" s="104"/>
      <c r="DO555" s="104"/>
      <c r="DP555" s="104"/>
      <c r="DQ555" s="104"/>
      <c r="DR555" s="104"/>
      <c r="DS555" s="104"/>
      <c r="DT555" s="104"/>
      <c r="DU555" s="104"/>
      <c r="DV555" s="104"/>
      <c r="DW555" s="104"/>
      <c r="DX555" s="104"/>
      <c r="DY555" s="104"/>
      <c r="DZ555" s="104"/>
      <c r="EA555" s="104"/>
    </row>
    <row r="556" spans="108:131" ht="12.75" customHeight="1" x14ac:dyDescent="0.15">
      <c r="DD556" s="117"/>
      <c r="DE556" s="104"/>
      <c r="DF556" s="104"/>
      <c r="DG556" s="104"/>
      <c r="DH556" s="104"/>
      <c r="DI556" s="104"/>
      <c r="DJ556" s="104"/>
      <c r="DK556" s="104"/>
      <c r="DL556" s="104"/>
      <c r="DM556" s="104"/>
      <c r="DN556" s="104"/>
      <c r="DO556" s="104"/>
      <c r="DP556" s="104"/>
      <c r="DQ556" s="104"/>
      <c r="DR556" s="104"/>
      <c r="DS556" s="104"/>
      <c r="DT556" s="104"/>
      <c r="DU556" s="104"/>
      <c r="DV556" s="104"/>
      <c r="DW556" s="104"/>
      <c r="DX556" s="104"/>
      <c r="DY556" s="104"/>
      <c r="DZ556" s="104"/>
      <c r="EA556" s="104"/>
    </row>
    <row r="557" spans="108:131" ht="12.75" customHeight="1" x14ac:dyDescent="0.15">
      <c r="DD557" s="117"/>
      <c r="DE557" s="104"/>
      <c r="DF557" s="104"/>
      <c r="DG557" s="104"/>
      <c r="DH557" s="104"/>
      <c r="DI557" s="104"/>
      <c r="DJ557" s="104"/>
      <c r="DK557" s="104"/>
      <c r="DL557" s="104"/>
      <c r="DM557" s="104"/>
      <c r="DN557" s="104"/>
      <c r="DO557" s="104"/>
      <c r="DP557" s="104"/>
      <c r="DQ557" s="104"/>
      <c r="DR557" s="104"/>
      <c r="DS557" s="104"/>
      <c r="DT557" s="104"/>
      <c r="DU557" s="104"/>
      <c r="DV557" s="104"/>
      <c r="DW557" s="104"/>
      <c r="DX557" s="104"/>
      <c r="DY557" s="104"/>
      <c r="DZ557" s="104"/>
      <c r="EA557" s="104"/>
    </row>
    <row r="558" spans="108:131" ht="12.75" customHeight="1" x14ac:dyDescent="0.15">
      <c r="DD558" s="117"/>
      <c r="DE558" s="104"/>
      <c r="DF558" s="104"/>
      <c r="DG558" s="104"/>
      <c r="DH558" s="104"/>
      <c r="DI558" s="104"/>
      <c r="DJ558" s="104"/>
      <c r="DK558" s="104"/>
      <c r="DL558" s="104"/>
      <c r="DM558" s="104"/>
      <c r="DN558" s="104"/>
      <c r="DO558" s="104"/>
      <c r="DP558" s="104"/>
      <c r="DQ558" s="104"/>
      <c r="DR558" s="104"/>
      <c r="DS558" s="104"/>
      <c r="DT558" s="104"/>
      <c r="DU558" s="104"/>
      <c r="DV558" s="104"/>
      <c r="DW558" s="104"/>
      <c r="DX558" s="104"/>
      <c r="DY558" s="104"/>
      <c r="DZ558" s="104"/>
      <c r="EA558" s="104"/>
    </row>
    <row r="559" spans="108:131" ht="12.75" customHeight="1" x14ac:dyDescent="0.15">
      <c r="DD559" s="117"/>
      <c r="DE559" s="104"/>
      <c r="DF559" s="104"/>
      <c r="DG559" s="104"/>
      <c r="DH559" s="104"/>
      <c r="DI559" s="104"/>
      <c r="DJ559" s="104"/>
      <c r="DK559" s="104"/>
      <c r="DL559" s="104"/>
      <c r="DM559" s="104"/>
      <c r="DN559" s="104"/>
      <c r="DO559" s="104"/>
      <c r="DP559" s="104"/>
      <c r="DQ559" s="104"/>
      <c r="DR559" s="104"/>
      <c r="DS559" s="104"/>
      <c r="DT559" s="104"/>
      <c r="DU559" s="104"/>
      <c r="DV559" s="104"/>
      <c r="DW559" s="104"/>
      <c r="DX559" s="104"/>
      <c r="DY559" s="104"/>
      <c r="DZ559" s="104"/>
      <c r="EA559" s="104"/>
    </row>
    <row r="560" spans="108:131" ht="12.75" customHeight="1" x14ac:dyDescent="0.15">
      <c r="DD560" s="117"/>
      <c r="DE560" s="104"/>
      <c r="DF560" s="104"/>
      <c r="DG560" s="104"/>
      <c r="DH560" s="104"/>
      <c r="DI560" s="104"/>
      <c r="DJ560" s="104"/>
      <c r="DK560" s="104"/>
      <c r="DL560" s="104"/>
      <c r="DM560" s="104"/>
      <c r="DN560" s="104"/>
      <c r="DO560" s="104"/>
      <c r="DP560" s="104"/>
      <c r="DQ560" s="104"/>
      <c r="DR560" s="104"/>
      <c r="DS560" s="104"/>
      <c r="DT560" s="104"/>
      <c r="DU560" s="104"/>
      <c r="DV560" s="104"/>
      <c r="DW560" s="104"/>
      <c r="DX560" s="104"/>
      <c r="DY560" s="104"/>
      <c r="DZ560" s="104"/>
      <c r="EA560" s="104"/>
    </row>
    <row r="561" spans="108:131" ht="12.75" customHeight="1" x14ac:dyDescent="0.15">
      <c r="DD561" s="117"/>
      <c r="DE561" s="104"/>
      <c r="DF561" s="104"/>
      <c r="DG561" s="104"/>
      <c r="DH561" s="104"/>
      <c r="DI561" s="104"/>
      <c r="DJ561" s="104"/>
      <c r="DK561" s="104"/>
      <c r="DL561" s="104"/>
      <c r="DM561" s="104"/>
      <c r="DN561" s="104"/>
      <c r="DO561" s="104"/>
      <c r="DP561" s="104"/>
      <c r="DQ561" s="104"/>
      <c r="DR561" s="104"/>
      <c r="DS561" s="104"/>
      <c r="DT561" s="104"/>
      <c r="DU561" s="104"/>
      <c r="DV561" s="104"/>
      <c r="DW561" s="104"/>
      <c r="DX561" s="104"/>
      <c r="DY561" s="104"/>
      <c r="DZ561" s="104"/>
      <c r="EA561" s="104"/>
    </row>
    <row r="562" spans="108:131" ht="12.75" customHeight="1" x14ac:dyDescent="0.15">
      <c r="DD562" s="117"/>
      <c r="DE562" s="104"/>
      <c r="DF562" s="104"/>
      <c r="DG562" s="104"/>
      <c r="DH562" s="104"/>
      <c r="DI562" s="104"/>
      <c r="DJ562" s="104"/>
      <c r="DK562" s="104"/>
      <c r="DL562" s="104"/>
      <c r="DM562" s="104"/>
      <c r="DN562" s="104"/>
      <c r="DO562" s="104"/>
      <c r="DP562" s="104"/>
      <c r="DQ562" s="104"/>
      <c r="DR562" s="104"/>
      <c r="DS562" s="104"/>
      <c r="DT562" s="104"/>
      <c r="DU562" s="104"/>
      <c r="DV562" s="104"/>
      <c r="DW562" s="104"/>
      <c r="DX562" s="104"/>
      <c r="DY562" s="104"/>
      <c r="DZ562" s="104"/>
      <c r="EA562" s="104"/>
    </row>
    <row r="563" spans="108:131" ht="12.75" customHeight="1" x14ac:dyDescent="0.15">
      <c r="DD563" s="117"/>
      <c r="DE563" s="104"/>
      <c r="DF563" s="104"/>
      <c r="DG563" s="104"/>
      <c r="DH563" s="104"/>
      <c r="DI563" s="104"/>
      <c r="DJ563" s="104"/>
      <c r="DK563" s="104"/>
      <c r="DL563" s="104"/>
      <c r="DM563" s="104"/>
      <c r="DN563" s="104"/>
      <c r="DO563" s="104"/>
      <c r="DP563" s="104"/>
      <c r="DQ563" s="104"/>
      <c r="DR563" s="104"/>
      <c r="DS563" s="104"/>
      <c r="DT563" s="104"/>
      <c r="DU563" s="104"/>
      <c r="DV563" s="104"/>
      <c r="DW563" s="104"/>
      <c r="DX563" s="104"/>
      <c r="DY563" s="104"/>
      <c r="DZ563" s="104"/>
      <c r="EA563" s="104"/>
    </row>
    <row r="564" spans="108:131" ht="12.75" customHeight="1" x14ac:dyDescent="0.15">
      <c r="DD564" s="117"/>
      <c r="DE564" s="104"/>
      <c r="DF564" s="104"/>
      <c r="DG564" s="104"/>
      <c r="DH564" s="104"/>
      <c r="DI564" s="104"/>
      <c r="DJ564" s="104"/>
      <c r="DK564" s="104"/>
      <c r="DL564" s="104"/>
      <c r="DM564" s="104"/>
      <c r="DN564" s="104"/>
      <c r="DO564" s="104"/>
      <c r="DP564" s="104"/>
      <c r="DQ564" s="104"/>
      <c r="DR564" s="104"/>
      <c r="DS564" s="104"/>
      <c r="DT564" s="104"/>
      <c r="DU564" s="104"/>
      <c r="DV564" s="104"/>
      <c r="DW564" s="104"/>
      <c r="DX564" s="104"/>
      <c r="DY564" s="104"/>
      <c r="DZ564" s="104"/>
      <c r="EA564" s="104"/>
    </row>
    <row r="565" spans="108:131" ht="12.75" customHeight="1" x14ac:dyDescent="0.15">
      <c r="DD565" s="117"/>
      <c r="DE565" s="104"/>
      <c r="DF565" s="104"/>
      <c r="DG565" s="104"/>
      <c r="DH565" s="104"/>
      <c r="DI565" s="104"/>
      <c r="DJ565" s="104"/>
      <c r="DK565" s="104"/>
      <c r="DL565" s="104"/>
      <c r="DM565" s="104"/>
      <c r="DN565" s="104"/>
      <c r="DO565" s="104"/>
      <c r="DP565" s="104"/>
      <c r="DQ565" s="104"/>
      <c r="DR565" s="104"/>
      <c r="DS565" s="104"/>
      <c r="DT565" s="104"/>
      <c r="DU565" s="104"/>
      <c r="DV565" s="104"/>
      <c r="DW565" s="104"/>
      <c r="DX565" s="104"/>
      <c r="DY565" s="104"/>
      <c r="DZ565" s="104"/>
      <c r="EA565" s="104"/>
    </row>
    <row r="566" spans="108:131" ht="12.75" customHeight="1" x14ac:dyDescent="0.15">
      <c r="DD566" s="117"/>
      <c r="DE566" s="104"/>
      <c r="DF566" s="104"/>
      <c r="DG566" s="104"/>
      <c r="DH566" s="104"/>
      <c r="DI566" s="104"/>
      <c r="DJ566" s="104"/>
      <c r="DK566" s="104"/>
      <c r="DL566" s="104"/>
      <c r="DM566" s="104"/>
      <c r="DN566" s="104"/>
      <c r="DO566" s="104"/>
      <c r="DP566" s="104"/>
      <c r="DQ566" s="104"/>
      <c r="DR566" s="104"/>
      <c r="DS566" s="104"/>
      <c r="DT566" s="104"/>
      <c r="DU566" s="104"/>
      <c r="DV566" s="104"/>
      <c r="DW566" s="104"/>
      <c r="DX566" s="104"/>
      <c r="DY566" s="104"/>
      <c r="DZ566" s="104"/>
      <c r="EA566" s="104"/>
    </row>
    <row r="567" spans="108:131" ht="12.75" customHeight="1" x14ac:dyDescent="0.15">
      <c r="DD567" s="117"/>
      <c r="DE567" s="104"/>
      <c r="DF567" s="104"/>
      <c r="DG567" s="104"/>
      <c r="DH567" s="104"/>
      <c r="DI567" s="104"/>
      <c r="DJ567" s="104"/>
      <c r="DK567" s="104"/>
      <c r="DL567" s="104"/>
      <c r="DM567" s="104"/>
      <c r="DN567" s="104"/>
      <c r="DO567" s="104"/>
      <c r="DP567" s="104"/>
      <c r="DQ567" s="104"/>
      <c r="DR567" s="104"/>
      <c r="DS567" s="104"/>
      <c r="DT567" s="104"/>
      <c r="DU567" s="104"/>
      <c r="DV567" s="104"/>
      <c r="DW567" s="104"/>
      <c r="DX567" s="104"/>
      <c r="DY567" s="104"/>
      <c r="DZ567" s="104"/>
      <c r="EA567" s="104"/>
    </row>
    <row r="568" spans="108:131" ht="12.75" customHeight="1" x14ac:dyDescent="0.15">
      <c r="DD568" s="117"/>
      <c r="DE568" s="104"/>
      <c r="DF568" s="104"/>
      <c r="DG568" s="104"/>
      <c r="DH568" s="104"/>
      <c r="DI568" s="104"/>
      <c r="DJ568" s="104"/>
      <c r="DK568" s="104"/>
      <c r="DL568" s="104"/>
      <c r="DM568" s="104"/>
      <c r="DN568" s="104"/>
      <c r="DO568" s="104"/>
      <c r="DP568" s="104"/>
      <c r="DQ568" s="104"/>
      <c r="DR568" s="104"/>
      <c r="DS568" s="104"/>
      <c r="DT568" s="104"/>
      <c r="DU568" s="104"/>
      <c r="DV568" s="104"/>
      <c r="DW568" s="104"/>
      <c r="DX568" s="104"/>
      <c r="DY568" s="104"/>
      <c r="DZ568" s="104"/>
      <c r="EA568" s="104"/>
    </row>
    <row r="569" spans="108:131" ht="12.75" customHeight="1" x14ac:dyDescent="0.15">
      <c r="DD569" s="117"/>
      <c r="DE569" s="104"/>
      <c r="DF569" s="104"/>
      <c r="DG569" s="104"/>
      <c r="DH569" s="104"/>
      <c r="DI569" s="104"/>
      <c r="DJ569" s="104"/>
      <c r="DK569" s="104"/>
      <c r="DL569" s="104"/>
      <c r="DM569" s="104"/>
      <c r="DN569" s="104"/>
      <c r="DO569" s="104"/>
      <c r="DP569" s="104"/>
      <c r="DQ569" s="104"/>
      <c r="DR569" s="104"/>
      <c r="DS569" s="104"/>
      <c r="DT569" s="104"/>
      <c r="DU569" s="104"/>
      <c r="DV569" s="104"/>
      <c r="DW569" s="104"/>
      <c r="DX569" s="104"/>
      <c r="DY569" s="104"/>
      <c r="DZ569" s="104"/>
      <c r="EA569" s="104"/>
    </row>
    <row r="570" spans="108:131" ht="12.75" customHeight="1" x14ac:dyDescent="0.15">
      <c r="DD570" s="117"/>
      <c r="DE570" s="104"/>
      <c r="DF570" s="104"/>
      <c r="DG570" s="104"/>
      <c r="DH570" s="104"/>
      <c r="DI570" s="104"/>
      <c r="DJ570" s="104"/>
      <c r="DK570" s="104"/>
      <c r="DL570" s="104"/>
      <c r="DM570" s="104"/>
      <c r="DN570" s="104"/>
      <c r="DO570" s="104"/>
      <c r="DP570" s="104"/>
      <c r="DQ570" s="104"/>
      <c r="DR570" s="104"/>
      <c r="DS570" s="104"/>
      <c r="DT570" s="104"/>
      <c r="DU570" s="104"/>
      <c r="DV570" s="104"/>
      <c r="DW570" s="104"/>
      <c r="DX570" s="104"/>
      <c r="DY570" s="104"/>
      <c r="DZ570" s="104"/>
      <c r="EA570" s="104"/>
    </row>
    <row r="571" spans="108:131" ht="12.75" customHeight="1" x14ac:dyDescent="0.15">
      <c r="DD571" s="117"/>
      <c r="DE571" s="104"/>
      <c r="DF571" s="104"/>
      <c r="DG571" s="104"/>
      <c r="DH571" s="104"/>
      <c r="DI571" s="104"/>
      <c r="DJ571" s="104"/>
      <c r="DK571" s="104"/>
      <c r="DL571" s="104"/>
      <c r="DM571" s="104"/>
      <c r="DN571" s="104"/>
      <c r="DO571" s="104"/>
      <c r="DP571" s="104"/>
      <c r="DQ571" s="104"/>
      <c r="DR571" s="104"/>
      <c r="DS571" s="104"/>
      <c r="DT571" s="104"/>
      <c r="DU571" s="104"/>
      <c r="DV571" s="104"/>
      <c r="DW571" s="104"/>
      <c r="DX571" s="104"/>
      <c r="DY571" s="104"/>
      <c r="DZ571" s="104"/>
      <c r="EA571" s="104"/>
    </row>
    <row r="572" spans="108:131" ht="12.75" customHeight="1" x14ac:dyDescent="0.15">
      <c r="DD572" s="117"/>
      <c r="DE572" s="104"/>
      <c r="DF572" s="104"/>
      <c r="DG572" s="104"/>
      <c r="DH572" s="104"/>
      <c r="DI572" s="104"/>
      <c r="DJ572" s="104"/>
      <c r="DK572" s="104"/>
      <c r="DL572" s="104"/>
      <c r="DM572" s="104"/>
      <c r="DN572" s="104"/>
      <c r="DO572" s="104"/>
      <c r="DP572" s="104"/>
      <c r="DQ572" s="104"/>
      <c r="DR572" s="104"/>
      <c r="DS572" s="104"/>
      <c r="DT572" s="104"/>
      <c r="DU572" s="104"/>
      <c r="DV572" s="104"/>
      <c r="DW572" s="104"/>
      <c r="DX572" s="104"/>
      <c r="DY572" s="104"/>
      <c r="DZ572" s="104"/>
      <c r="EA572" s="104"/>
    </row>
    <row r="573" spans="108:131" ht="12.75" customHeight="1" x14ac:dyDescent="0.15">
      <c r="DD573" s="117"/>
      <c r="DE573" s="104"/>
      <c r="DF573" s="104"/>
      <c r="DG573" s="104"/>
      <c r="DH573" s="104"/>
      <c r="DI573" s="104"/>
      <c r="DJ573" s="104"/>
      <c r="DK573" s="104"/>
      <c r="DL573" s="104"/>
      <c r="DM573" s="104"/>
      <c r="DN573" s="104"/>
      <c r="DO573" s="104"/>
      <c r="DP573" s="104"/>
      <c r="DQ573" s="104"/>
      <c r="DR573" s="104"/>
      <c r="DS573" s="104"/>
      <c r="DT573" s="104"/>
      <c r="DU573" s="104"/>
      <c r="DV573" s="104"/>
      <c r="DW573" s="104"/>
      <c r="DX573" s="104"/>
      <c r="DY573" s="104"/>
      <c r="DZ573" s="104"/>
      <c r="EA573" s="104"/>
    </row>
    <row r="574" spans="108:131" ht="12.75" customHeight="1" x14ac:dyDescent="0.15">
      <c r="DD574" s="117"/>
      <c r="DE574" s="104"/>
      <c r="DF574" s="104"/>
      <c r="DG574" s="104"/>
      <c r="DH574" s="104"/>
      <c r="DI574" s="104"/>
      <c r="DJ574" s="104"/>
      <c r="DK574" s="104"/>
      <c r="DL574" s="104"/>
      <c r="DM574" s="104"/>
      <c r="DN574" s="104"/>
      <c r="DO574" s="104"/>
      <c r="DP574" s="104"/>
      <c r="DQ574" s="104"/>
      <c r="DR574" s="104"/>
      <c r="DS574" s="104"/>
      <c r="DT574" s="104"/>
      <c r="DU574" s="104"/>
      <c r="DV574" s="104"/>
      <c r="DW574" s="104"/>
      <c r="DX574" s="104"/>
      <c r="DY574" s="104"/>
      <c r="DZ574" s="104"/>
      <c r="EA574" s="104"/>
    </row>
    <row r="575" spans="108:131" ht="12.75" customHeight="1" x14ac:dyDescent="0.15">
      <c r="DD575" s="117"/>
      <c r="DE575" s="104"/>
      <c r="DF575" s="104"/>
      <c r="DG575" s="104"/>
      <c r="DH575" s="104"/>
      <c r="DI575" s="104"/>
      <c r="DJ575" s="104"/>
      <c r="DK575" s="104"/>
      <c r="DL575" s="104"/>
      <c r="DM575" s="104"/>
      <c r="DN575" s="104"/>
      <c r="DO575" s="104"/>
      <c r="DP575" s="104"/>
      <c r="DQ575" s="104"/>
      <c r="DR575" s="104"/>
      <c r="DS575" s="104"/>
      <c r="DT575" s="104"/>
      <c r="DU575" s="104"/>
      <c r="DV575" s="104"/>
      <c r="DW575" s="104"/>
      <c r="DX575" s="104"/>
      <c r="DY575" s="104"/>
      <c r="DZ575" s="104"/>
      <c r="EA575" s="104"/>
    </row>
    <row r="576" spans="108:131" ht="12.75" customHeight="1" x14ac:dyDescent="0.15">
      <c r="DD576" s="117"/>
      <c r="DE576" s="104"/>
      <c r="DF576" s="104"/>
      <c r="DG576" s="104"/>
      <c r="DH576" s="104"/>
      <c r="DI576" s="104"/>
      <c r="DJ576" s="104"/>
      <c r="DK576" s="104"/>
      <c r="DL576" s="104"/>
      <c r="DM576" s="104"/>
      <c r="DN576" s="104"/>
      <c r="DO576" s="104"/>
      <c r="DP576" s="104"/>
      <c r="DQ576" s="104"/>
      <c r="DR576" s="104"/>
      <c r="DS576" s="104"/>
      <c r="DT576" s="104"/>
      <c r="DU576" s="104"/>
      <c r="DV576" s="104"/>
      <c r="DW576" s="104"/>
      <c r="DX576" s="104"/>
      <c r="DY576" s="104"/>
      <c r="DZ576" s="104"/>
      <c r="EA576" s="104"/>
    </row>
    <row r="577" spans="108:131" ht="12.75" customHeight="1" x14ac:dyDescent="0.15">
      <c r="DD577" s="117"/>
      <c r="DE577" s="104"/>
      <c r="DF577" s="104"/>
      <c r="DG577" s="104"/>
      <c r="DH577" s="104"/>
      <c r="DI577" s="104"/>
      <c r="DJ577" s="104"/>
      <c r="DK577" s="104"/>
      <c r="DL577" s="104"/>
      <c r="DM577" s="104"/>
      <c r="DN577" s="104"/>
      <c r="DO577" s="104"/>
      <c r="DP577" s="104"/>
      <c r="DQ577" s="104"/>
      <c r="DR577" s="104"/>
      <c r="DS577" s="104"/>
      <c r="DT577" s="104"/>
      <c r="DU577" s="104"/>
      <c r="DV577" s="104"/>
      <c r="DW577" s="104"/>
      <c r="DX577" s="104"/>
      <c r="DY577" s="104"/>
      <c r="DZ577" s="104"/>
      <c r="EA577" s="104"/>
    </row>
    <row r="578" spans="108:131" ht="12.75" customHeight="1" x14ac:dyDescent="0.15">
      <c r="DD578" s="117"/>
      <c r="DE578" s="104"/>
      <c r="DF578" s="104"/>
      <c r="DG578" s="104"/>
      <c r="DH578" s="104"/>
      <c r="DI578" s="104"/>
      <c r="DJ578" s="104"/>
      <c r="DK578" s="104"/>
      <c r="DL578" s="104"/>
      <c r="DM578" s="104"/>
      <c r="DN578" s="104"/>
      <c r="DO578" s="104"/>
      <c r="DP578" s="104"/>
      <c r="DQ578" s="104"/>
      <c r="DR578" s="104"/>
      <c r="DS578" s="104"/>
      <c r="DT578" s="104"/>
      <c r="DU578" s="104"/>
      <c r="DV578" s="104"/>
      <c r="DW578" s="104"/>
      <c r="DX578" s="104"/>
      <c r="DY578" s="104"/>
      <c r="DZ578" s="104"/>
      <c r="EA578" s="104"/>
    </row>
    <row r="579" spans="108:131" ht="12.75" customHeight="1" x14ac:dyDescent="0.15">
      <c r="DD579" s="117"/>
      <c r="DE579" s="104"/>
      <c r="DF579" s="104"/>
      <c r="DG579" s="104"/>
      <c r="DH579" s="104"/>
      <c r="DI579" s="104"/>
      <c r="DJ579" s="104"/>
      <c r="DK579" s="104"/>
      <c r="DL579" s="104"/>
      <c r="DM579" s="104"/>
      <c r="DN579" s="104"/>
      <c r="DO579" s="104"/>
      <c r="DP579" s="104"/>
      <c r="DQ579" s="104"/>
      <c r="DR579" s="104"/>
      <c r="DS579" s="104"/>
      <c r="DT579" s="104"/>
      <c r="DU579" s="104"/>
      <c r="DV579" s="104"/>
      <c r="DW579" s="104"/>
      <c r="DX579" s="104"/>
      <c r="DY579" s="104"/>
      <c r="DZ579" s="104"/>
      <c r="EA579" s="104"/>
    </row>
    <row r="580" spans="108:131" ht="12.75" customHeight="1" x14ac:dyDescent="0.15">
      <c r="DD580" s="117"/>
      <c r="DE580" s="104"/>
      <c r="DF580" s="104"/>
      <c r="DG580" s="104"/>
      <c r="DH580" s="104"/>
      <c r="DI580" s="104"/>
      <c r="DJ580" s="104"/>
      <c r="DK580" s="104"/>
      <c r="DL580" s="104"/>
      <c r="DM580" s="104"/>
      <c r="DN580" s="104"/>
      <c r="DO580" s="104"/>
      <c r="DP580" s="104"/>
      <c r="DQ580" s="104"/>
      <c r="DR580" s="104"/>
      <c r="DS580" s="104"/>
      <c r="DT580" s="104"/>
      <c r="DU580" s="104"/>
      <c r="DV580" s="104"/>
      <c r="DW580" s="104"/>
      <c r="DX580" s="104"/>
      <c r="DY580" s="104"/>
      <c r="DZ580" s="104"/>
      <c r="EA580" s="104"/>
    </row>
    <row r="581" spans="108:131" ht="12.75" customHeight="1" x14ac:dyDescent="0.15">
      <c r="DD581" s="117"/>
      <c r="DE581" s="104"/>
      <c r="DF581" s="104"/>
      <c r="DG581" s="104"/>
      <c r="DH581" s="104"/>
      <c r="DI581" s="104"/>
      <c r="DJ581" s="104"/>
      <c r="DK581" s="104"/>
      <c r="DL581" s="104"/>
      <c r="DM581" s="104"/>
      <c r="DN581" s="104"/>
      <c r="DO581" s="104"/>
      <c r="DP581" s="104"/>
      <c r="DQ581" s="104"/>
      <c r="DR581" s="104"/>
      <c r="DS581" s="104"/>
      <c r="DT581" s="104"/>
      <c r="DU581" s="104"/>
      <c r="DV581" s="104"/>
      <c r="DW581" s="104"/>
      <c r="DX581" s="104"/>
      <c r="DY581" s="104"/>
      <c r="DZ581" s="104"/>
      <c r="EA581" s="104"/>
    </row>
    <row r="582" spans="108:131" ht="12.75" customHeight="1" x14ac:dyDescent="0.15">
      <c r="DD582" s="117"/>
      <c r="DE582" s="104"/>
      <c r="DF582" s="104"/>
      <c r="DG582" s="104"/>
      <c r="DH582" s="104"/>
      <c r="DI582" s="104"/>
      <c r="DJ582" s="104"/>
      <c r="DK582" s="104"/>
      <c r="DL582" s="104"/>
      <c r="DM582" s="104"/>
      <c r="DN582" s="104"/>
      <c r="DO582" s="104"/>
      <c r="DP582" s="104"/>
      <c r="DQ582" s="104"/>
      <c r="DR582" s="104"/>
      <c r="DS582" s="104"/>
      <c r="DT582" s="104"/>
      <c r="DU582" s="104"/>
      <c r="DV582" s="104"/>
      <c r="DW582" s="104"/>
      <c r="DX582" s="104"/>
      <c r="DY582" s="104"/>
      <c r="DZ582" s="104"/>
      <c r="EA582" s="104"/>
    </row>
    <row r="583" spans="108:131" ht="12.75" customHeight="1" x14ac:dyDescent="0.15">
      <c r="DD583" s="117"/>
      <c r="DE583" s="104"/>
      <c r="DF583" s="104"/>
      <c r="DG583" s="104"/>
      <c r="DH583" s="104"/>
      <c r="DI583" s="104"/>
      <c r="DJ583" s="104"/>
      <c r="DK583" s="104"/>
      <c r="DL583" s="104"/>
      <c r="DM583" s="104"/>
      <c r="DN583" s="104"/>
      <c r="DO583" s="104"/>
      <c r="DP583" s="104"/>
      <c r="DQ583" s="104"/>
      <c r="DR583" s="104"/>
      <c r="DS583" s="104"/>
      <c r="DT583" s="104"/>
      <c r="DU583" s="104"/>
      <c r="DV583" s="104"/>
      <c r="DW583" s="104"/>
      <c r="DX583" s="104"/>
      <c r="DY583" s="104"/>
      <c r="DZ583" s="104"/>
      <c r="EA583" s="104"/>
    </row>
    <row r="584" spans="108:131" ht="12.75" customHeight="1" x14ac:dyDescent="0.15">
      <c r="DD584" s="117"/>
      <c r="DE584" s="104"/>
      <c r="DF584" s="104"/>
      <c r="DG584" s="104"/>
      <c r="DH584" s="104"/>
      <c r="DI584" s="104"/>
      <c r="DJ584" s="104"/>
      <c r="DK584" s="104"/>
      <c r="DL584" s="104"/>
      <c r="DM584" s="104"/>
      <c r="DN584" s="104"/>
      <c r="DO584" s="104"/>
      <c r="DP584" s="104"/>
      <c r="DQ584" s="104"/>
      <c r="DR584" s="104"/>
      <c r="DS584" s="104"/>
      <c r="DT584" s="104"/>
      <c r="DU584" s="104"/>
      <c r="DV584" s="104"/>
      <c r="DW584" s="104"/>
      <c r="DX584" s="104"/>
      <c r="DY584" s="104"/>
      <c r="DZ584" s="104"/>
      <c r="EA584" s="104"/>
    </row>
    <row r="585" spans="108:131" ht="12.75" customHeight="1" x14ac:dyDescent="0.15">
      <c r="DD585" s="117"/>
      <c r="DE585" s="104"/>
      <c r="DF585" s="104"/>
      <c r="DG585" s="104"/>
      <c r="DH585" s="104"/>
      <c r="DI585" s="104"/>
      <c r="DJ585" s="104"/>
      <c r="DK585" s="104"/>
      <c r="DL585" s="104"/>
      <c r="DM585" s="104"/>
      <c r="DN585" s="104"/>
      <c r="DO585" s="104"/>
      <c r="DP585" s="104"/>
      <c r="DQ585" s="104"/>
      <c r="DR585" s="104"/>
      <c r="DS585" s="104"/>
      <c r="DT585" s="104"/>
      <c r="DU585" s="104"/>
      <c r="DV585" s="104"/>
      <c r="DW585" s="104"/>
      <c r="DX585" s="104"/>
      <c r="DY585" s="104"/>
      <c r="DZ585" s="104"/>
      <c r="EA585" s="104"/>
    </row>
    <row r="586" spans="108:131" ht="12.75" customHeight="1" x14ac:dyDescent="0.15">
      <c r="DD586" s="117"/>
      <c r="DE586" s="104"/>
      <c r="DF586" s="104"/>
      <c r="DG586" s="104"/>
      <c r="DH586" s="104"/>
      <c r="DI586" s="104"/>
      <c r="DJ586" s="104"/>
      <c r="DK586" s="104"/>
      <c r="DL586" s="104"/>
      <c r="DM586" s="104"/>
      <c r="DN586" s="104"/>
      <c r="DO586" s="104"/>
      <c r="DP586" s="104"/>
      <c r="DQ586" s="104"/>
      <c r="DR586" s="104"/>
      <c r="DS586" s="104"/>
      <c r="DT586" s="104"/>
      <c r="DU586" s="104"/>
      <c r="DV586" s="104"/>
      <c r="DW586" s="104"/>
      <c r="DX586" s="104"/>
      <c r="DY586" s="104"/>
      <c r="DZ586" s="104"/>
      <c r="EA586" s="104"/>
    </row>
    <row r="587" spans="108:131" ht="12.75" customHeight="1" x14ac:dyDescent="0.15">
      <c r="DD587" s="117"/>
      <c r="DE587" s="104"/>
      <c r="DF587" s="104"/>
      <c r="DG587" s="104"/>
      <c r="DH587" s="104"/>
      <c r="DI587" s="104"/>
      <c r="DJ587" s="104"/>
      <c r="DK587" s="104"/>
      <c r="DL587" s="104"/>
      <c r="DM587" s="104"/>
      <c r="DN587" s="104"/>
      <c r="DO587" s="104"/>
      <c r="DP587" s="104"/>
      <c r="DQ587" s="104"/>
      <c r="DR587" s="104"/>
      <c r="DS587" s="104"/>
      <c r="DT587" s="104"/>
      <c r="DU587" s="104"/>
      <c r="DV587" s="104"/>
      <c r="DW587" s="104"/>
      <c r="DX587" s="104"/>
      <c r="DY587" s="104"/>
      <c r="DZ587" s="104"/>
      <c r="EA587" s="104"/>
    </row>
    <row r="588" spans="108:131" ht="12.75" customHeight="1" x14ac:dyDescent="0.15">
      <c r="DD588" s="117"/>
      <c r="DE588" s="104"/>
      <c r="DF588" s="104"/>
      <c r="DG588" s="104"/>
      <c r="DH588" s="104"/>
      <c r="DI588" s="104"/>
      <c r="DJ588" s="104"/>
      <c r="DK588" s="104"/>
      <c r="DL588" s="104"/>
      <c r="DM588" s="104"/>
      <c r="DN588" s="104"/>
      <c r="DO588" s="104"/>
      <c r="DP588" s="104"/>
      <c r="DQ588" s="104"/>
      <c r="DR588" s="104"/>
      <c r="DS588" s="104"/>
      <c r="DT588" s="104"/>
      <c r="DU588" s="104"/>
      <c r="DV588" s="104"/>
      <c r="DW588" s="104"/>
      <c r="DX588" s="104"/>
      <c r="DY588" s="104"/>
      <c r="DZ588" s="104"/>
      <c r="EA588" s="104"/>
    </row>
    <row r="589" spans="108:131" ht="12.75" customHeight="1" x14ac:dyDescent="0.15">
      <c r="DD589" s="117"/>
      <c r="DE589" s="104"/>
      <c r="DF589" s="104"/>
      <c r="DG589" s="104"/>
      <c r="DH589" s="104"/>
      <c r="DI589" s="104"/>
      <c r="DJ589" s="104"/>
      <c r="DK589" s="104"/>
      <c r="DL589" s="104"/>
      <c r="DM589" s="104"/>
      <c r="DN589" s="104"/>
      <c r="DO589" s="104"/>
      <c r="DP589" s="104"/>
      <c r="DQ589" s="104"/>
      <c r="DR589" s="104"/>
      <c r="DS589" s="104"/>
      <c r="DT589" s="104"/>
      <c r="DU589" s="104"/>
      <c r="DV589" s="104"/>
      <c r="DW589" s="104"/>
      <c r="DX589" s="104"/>
      <c r="DY589" s="104"/>
      <c r="DZ589" s="104"/>
      <c r="EA589" s="104"/>
    </row>
    <row r="590" spans="108:131" ht="12.75" customHeight="1" x14ac:dyDescent="0.15">
      <c r="DD590" s="117"/>
      <c r="DE590" s="104"/>
      <c r="DF590" s="104"/>
      <c r="DG590" s="104"/>
      <c r="DH590" s="104"/>
      <c r="DI590" s="104"/>
      <c r="DJ590" s="104"/>
      <c r="DK590" s="104"/>
      <c r="DL590" s="104"/>
      <c r="DM590" s="104"/>
      <c r="DN590" s="104"/>
      <c r="DO590" s="104"/>
      <c r="DP590" s="104"/>
      <c r="DQ590" s="104"/>
      <c r="DR590" s="104"/>
      <c r="DS590" s="104"/>
      <c r="DT590" s="104"/>
      <c r="DU590" s="104"/>
      <c r="DV590" s="104"/>
      <c r="DW590" s="104"/>
      <c r="DX590" s="104"/>
      <c r="DY590" s="104"/>
      <c r="DZ590" s="104"/>
      <c r="EA590" s="104"/>
    </row>
    <row r="591" spans="108:131" ht="12.75" customHeight="1" x14ac:dyDescent="0.15">
      <c r="DD591" s="117"/>
      <c r="DE591" s="104"/>
      <c r="DF591" s="104"/>
      <c r="DG591" s="104"/>
      <c r="DH591" s="104"/>
      <c r="DI591" s="104"/>
      <c r="DJ591" s="104"/>
      <c r="DK591" s="104"/>
      <c r="DL591" s="104"/>
      <c r="DM591" s="104"/>
      <c r="DN591" s="104"/>
      <c r="DO591" s="104"/>
      <c r="DP591" s="104"/>
      <c r="DQ591" s="104"/>
      <c r="DR591" s="104"/>
      <c r="DS591" s="104"/>
      <c r="DT591" s="104"/>
      <c r="DU591" s="104"/>
      <c r="DV591" s="104"/>
      <c r="DW591" s="104"/>
      <c r="DX591" s="104"/>
      <c r="DY591" s="104"/>
      <c r="DZ591" s="104"/>
      <c r="EA591" s="104"/>
    </row>
    <row r="592" spans="108:131" ht="12.75" customHeight="1" x14ac:dyDescent="0.15">
      <c r="DD592" s="117"/>
      <c r="DE592" s="104"/>
      <c r="DF592" s="104"/>
      <c r="DG592" s="104"/>
      <c r="DH592" s="104"/>
      <c r="DI592" s="104"/>
      <c r="DJ592" s="104"/>
      <c r="DK592" s="104"/>
      <c r="DL592" s="104"/>
      <c r="DM592" s="104"/>
      <c r="DN592" s="104"/>
      <c r="DO592" s="104"/>
      <c r="DP592" s="104"/>
      <c r="DQ592" s="104"/>
      <c r="DR592" s="104"/>
      <c r="DS592" s="104"/>
      <c r="DT592" s="104"/>
      <c r="DU592" s="104"/>
      <c r="DV592" s="104"/>
      <c r="DW592" s="104"/>
      <c r="DX592" s="104"/>
      <c r="DY592" s="104"/>
      <c r="DZ592" s="104"/>
      <c r="EA592" s="104"/>
    </row>
    <row r="593" spans="108:131" ht="12.75" customHeight="1" x14ac:dyDescent="0.15">
      <c r="DD593" s="117"/>
      <c r="DE593" s="104"/>
      <c r="DF593" s="104"/>
      <c r="DG593" s="104"/>
      <c r="DH593" s="104"/>
      <c r="DI593" s="104"/>
      <c r="DJ593" s="104"/>
      <c r="DK593" s="104"/>
      <c r="DL593" s="104"/>
      <c r="DM593" s="104"/>
      <c r="DN593" s="104"/>
      <c r="DO593" s="104"/>
      <c r="DP593" s="104"/>
      <c r="DQ593" s="104"/>
      <c r="DR593" s="104"/>
      <c r="DS593" s="104"/>
      <c r="DT593" s="104"/>
      <c r="DU593" s="104"/>
      <c r="DV593" s="104"/>
      <c r="DW593" s="104"/>
      <c r="DX593" s="104"/>
      <c r="DY593" s="104"/>
      <c r="DZ593" s="104"/>
      <c r="EA593" s="104"/>
    </row>
    <row r="594" spans="108:131" ht="12.75" customHeight="1" x14ac:dyDescent="0.15">
      <c r="DD594" s="117"/>
      <c r="DE594" s="104"/>
      <c r="DF594" s="104"/>
      <c r="DG594" s="104"/>
      <c r="DH594" s="104"/>
      <c r="DI594" s="104"/>
      <c r="DJ594" s="104"/>
      <c r="DK594" s="104"/>
      <c r="DL594" s="104"/>
      <c r="DM594" s="104"/>
      <c r="DN594" s="104"/>
      <c r="DO594" s="104"/>
      <c r="DP594" s="104"/>
      <c r="DQ594" s="104"/>
      <c r="DR594" s="104"/>
      <c r="DS594" s="104"/>
      <c r="DT594" s="104"/>
      <c r="DU594" s="104"/>
      <c r="DV594" s="104"/>
      <c r="DW594" s="104"/>
      <c r="DX594" s="104"/>
      <c r="DY594" s="104"/>
      <c r="DZ594" s="104"/>
      <c r="EA594" s="104"/>
    </row>
    <row r="595" spans="108:131" ht="12.75" customHeight="1" x14ac:dyDescent="0.15">
      <c r="DD595" s="117"/>
      <c r="DE595" s="104"/>
      <c r="DF595" s="104"/>
      <c r="DG595" s="104"/>
      <c r="DH595" s="104"/>
      <c r="DI595" s="104"/>
      <c r="DJ595" s="104"/>
      <c r="DK595" s="104"/>
      <c r="DL595" s="104"/>
      <c r="DM595" s="104"/>
      <c r="DN595" s="104"/>
      <c r="DO595" s="104"/>
      <c r="DP595" s="104"/>
      <c r="DQ595" s="104"/>
      <c r="DR595" s="104"/>
      <c r="DS595" s="104"/>
      <c r="DT595" s="104"/>
      <c r="DU595" s="104"/>
      <c r="DV595" s="104"/>
      <c r="DW595" s="104"/>
      <c r="DX595" s="104"/>
      <c r="DY595" s="104"/>
      <c r="DZ595" s="104"/>
      <c r="EA595" s="104"/>
    </row>
    <row r="596" spans="108:131" ht="12.75" customHeight="1" x14ac:dyDescent="0.15">
      <c r="DD596" s="117"/>
      <c r="DE596" s="104"/>
      <c r="DF596" s="104"/>
      <c r="DG596" s="104"/>
      <c r="DH596" s="104"/>
      <c r="DI596" s="104"/>
      <c r="DJ596" s="104"/>
      <c r="DK596" s="104"/>
      <c r="DL596" s="104"/>
      <c r="DM596" s="104"/>
      <c r="DN596" s="104"/>
      <c r="DO596" s="104"/>
      <c r="DP596" s="104"/>
      <c r="DQ596" s="104"/>
      <c r="DR596" s="104"/>
      <c r="DS596" s="104"/>
      <c r="DT596" s="104"/>
      <c r="DU596" s="104"/>
      <c r="DV596" s="104"/>
      <c r="DW596" s="104"/>
      <c r="DX596" s="104"/>
      <c r="DY596" s="104"/>
      <c r="DZ596" s="104"/>
      <c r="EA596" s="104"/>
    </row>
    <row r="597" spans="108:131" ht="12.75" customHeight="1" x14ac:dyDescent="0.15">
      <c r="DD597" s="117"/>
      <c r="DE597" s="104"/>
      <c r="DF597" s="104"/>
      <c r="DG597" s="104"/>
      <c r="DH597" s="104"/>
      <c r="DI597" s="104"/>
      <c r="DJ597" s="104"/>
      <c r="DK597" s="104"/>
      <c r="DL597" s="104"/>
      <c r="DM597" s="104"/>
      <c r="DN597" s="104"/>
      <c r="DO597" s="104"/>
      <c r="DP597" s="104"/>
      <c r="DQ597" s="104"/>
      <c r="DR597" s="104"/>
      <c r="DS597" s="104"/>
      <c r="DT597" s="104"/>
      <c r="DU597" s="104"/>
      <c r="DV597" s="104"/>
      <c r="DW597" s="104"/>
      <c r="DX597" s="104"/>
      <c r="DY597" s="104"/>
      <c r="DZ597" s="104"/>
      <c r="EA597" s="104"/>
    </row>
    <row r="598" spans="108:131" ht="12.75" customHeight="1" x14ac:dyDescent="0.15">
      <c r="DD598" s="117"/>
      <c r="DE598" s="104"/>
      <c r="DF598" s="104"/>
      <c r="DG598" s="104"/>
      <c r="DH598" s="104"/>
      <c r="DI598" s="104"/>
      <c r="DJ598" s="104"/>
      <c r="DK598" s="104"/>
      <c r="DL598" s="104"/>
      <c r="DM598" s="104"/>
      <c r="DN598" s="104"/>
      <c r="DO598" s="104"/>
      <c r="DP598" s="104"/>
      <c r="DQ598" s="104"/>
      <c r="DR598" s="104"/>
      <c r="DS598" s="104"/>
      <c r="DT598" s="104"/>
      <c r="DU598" s="104"/>
      <c r="DV598" s="104"/>
      <c r="DW598" s="104"/>
      <c r="DX598" s="104"/>
      <c r="DY598" s="104"/>
      <c r="DZ598" s="104"/>
      <c r="EA598" s="104"/>
    </row>
    <row r="599" spans="108:131" ht="12.75" customHeight="1" x14ac:dyDescent="0.15">
      <c r="DD599" s="117"/>
      <c r="DE599" s="104"/>
      <c r="DF599" s="104"/>
      <c r="DG599" s="104"/>
      <c r="DH599" s="104"/>
      <c r="DI599" s="104"/>
      <c r="DJ599" s="104"/>
      <c r="DK599" s="104"/>
      <c r="DL599" s="104"/>
      <c r="DM599" s="104"/>
      <c r="DN599" s="104"/>
      <c r="DO599" s="104"/>
      <c r="DP599" s="104"/>
      <c r="DQ599" s="104"/>
      <c r="DR599" s="104"/>
      <c r="DS599" s="104"/>
      <c r="DT599" s="104"/>
      <c r="DU599" s="104"/>
      <c r="DV599" s="104"/>
      <c r="DW599" s="104"/>
      <c r="DX599" s="104"/>
      <c r="DY599" s="104"/>
      <c r="DZ599" s="104"/>
      <c r="EA599" s="104"/>
    </row>
    <row r="600" spans="108:131" ht="12.75" customHeight="1" x14ac:dyDescent="0.15">
      <c r="DD600" s="117"/>
      <c r="DE600" s="104"/>
      <c r="DF600" s="104"/>
      <c r="DG600" s="104"/>
      <c r="DH600" s="104"/>
      <c r="DI600" s="104"/>
      <c r="DJ600" s="104"/>
      <c r="DK600" s="104"/>
      <c r="DL600" s="104"/>
      <c r="DM600" s="104"/>
      <c r="DN600" s="104"/>
      <c r="DO600" s="104"/>
      <c r="DP600" s="104"/>
      <c r="DQ600" s="104"/>
      <c r="DR600" s="104"/>
      <c r="DS600" s="104"/>
      <c r="DT600" s="104"/>
      <c r="DU600" s="104"/>
      <c r="DV600" s="104"/>
      <c r="DW600" s="104"/>
      <c r="DX600" s="104"/>
      <c r="DY600" s="104"/>
      <c r="DZ600" s="104"/>
      <c r="EA600" s="104"/>
    </row>
    <row r="601" spans="108:131" ht="12.75" customHeight="1" x14ac:dyDescent="0.15">
      <c r="DD601" s="117"/>
      <c r="DE601" s="104"/>
      <c r="DF601" s="104"/>
      <c r="DG601" s="104"/>
      <c r="DH601" s="104"/>
      <c r="DI601" s="104"/>
      <c r="DJ601" s="104"/>
      <c r="DK601" s="104"/>
      <c r="DL601" s="104"/>
      <c r="DM601" s="104"/>
      <c r="DN601" s="104"/>
      <c r="DO601" s="104"/>
      <c r="DP601" s="104"/>
      <c r="DQ601" s="104"/>
      <c r="DR601" s="104"/>
      <c r="DS601" s="104"/>
      <c r="DT601" s="104"/>
      <c r="DU601" s="104"/>
      <c r="DV601" s="104"/>
      <c r="DW601" s="104"/>
      <c r="DX601" s="104"/>
      <c r="DY601" s="104"/>
      <c r="DZ601" s="104"/>
      <c r="EA601" s="104"/>
    </row>
    <row r="602" spans="108:131" ht="12.75" customHeight="1" x14ac:dyDescent="0.15">
      <c r="DD602" s="117"/>
      <c r="DE602" s="104"/>
      <c r="DF602" s="104"/>
      <c r="DG602" s="104"/>
      <c r="DH602" s="104"/>
      <c r="DI602" s="104"/>
      <c r="DJ602" s="104"/>
      <c r="DK602" s="104"/>
      <c r="DL602" s="104"/>
      <c r="DM602" s="104"/>
      <c r="DN602" s="104"/>
      <c r="DO602" s="104"/>
      <c r="DP602" s="104"/>
      <c r="DQ602" s="104"/>
      <c r="DR602" s="104"/>
      <c r="DS602" s="104"/>
      <c r="DT602" s="104"/>
      <c r="DU602" s="104"/>
      <c r="DV602" s="104"/>
      <c r="DW602" s="104"/>
      <c r="DX602" s="104"/>
      <c r="DY602" s="104"/>
      <c r="DZ602" s="104"/>
      <c r="EA602" s="104"/>
    </row>
    <row r="603" spans="108:131" ht="12.75" customHeight="1" x14ac:dyDescent="0.15">
      <c r="DD603" s="117"/>
      <c r="DE603" s="104"/>
      <c r="DF603" s="104"/>
      <c r="DG603" s="104"/>
      <c r="DH603" s="104"/>
      <c r="DI603" s="104"/>
      <c r="DJ603" s="104"/>
      <c r="DK603" s="104"/>
      <c r="DL603" s="104"/>
      <c r="DM603" s="104"/>
      <c r="DN603" s="104"/>
      <c r="DO603" s="104"/>
      <c r="DP603" s="104"/>
      <c r="DQ603" s="104"/>
      <c r="DR603" s="104"/>
      <c r="DS603" s="104"/>
      <c r="DT603" s="104"/>
      <c r="DU603" s="104"/>
      <c r="DV603" s="104"/>
      <c r="DW603" s="104"/>
      <c r="DX603" s="104"/>
      <c r="DY603" s="104"/>
      <c r="DZ603" s="104"/>
      <c r="EA603" s="104"/>
    </row>
    <row r="604" spans="108:131" ht="12.75" customHeight="1" x14ac:dyDescent="0.15">
      <c r="DD604" s="117"/>
      <c r="DE604" s="104"/>
      <c r="DF604" s="104"/>
      <c r="DG604" s="104"/>
      <c r="DH604" s="104"/>
      <c r="DI604" s="104"/>
      <c r="DJ604" s="104"/>
      <c r="DK604" s="104"/>
      <c r="DL604" s="104"/>
      <c r="DM604" s="104"/>
      <c r="DN604" s="104"/>
      <c r="DO604" s="104"/>
      <c r="DP604" s="104"/>
      <c r="DQ604" s="104"/>
      <c r="DR604" s="104"/>
      <c r="DS604" s="104"/>
      <c r="DT604" s="104"/>
      <c r="DU604" s="104"/>
      <c r="DV604" s="104"/>
      <c r="DW604" s="104"/>
      <c r="DX604" s="104"/>
      <c r="DY604" s="104"/>
      <c r="DZ604" s="104"/>
      <c r="EA604" s="104"/>
    </row>
    <row r="605" spans="108:131" ht="12.75" customHeight="1" x14ac:dyDescent="0.15">
      <c r="DD605" s="117"/>
      <c r="DE605" s="104"/>
      <c r="DF605" s="104"/>
      <c r="DG605" s="104"/>
      <c r="DH605" s="104"/>
      <c r="DI605" s="104"/>
      <c r="DJ605" s="104"/>
      <c r="DK605" s="104"/>
      <c r="DL605" s="104"/>
      <c r="DM605" s="104"/>
      <c r="DN605" s="104"/>
      <c r="DO605" s="104"/>
      <c r="DP605" s="104"/>
      <c r="DQ605" s="104"/>
      <c r="DR605" s="104"/>
      <c r="DS605" s="104"/>
      <c r="DT605" s="104"/>
      <c r="DU605" s="104"/>
      <c r="DV605" s="104"/>
      <c r="DW605" s="104"/>
      <c r="DX605" s="104"/>
      <c r="DY605" s="104"/>
      <c r="DZ605" s="104"/>
      <c r="EA605" s="104"/>
    </row>
    <row r="606" spans="108:131" ht="12.75" customHeight="1" x14ac:dyDescent="0.15">
      <c r="DD606" s="117"/>
      <c r="DE606" s="104"/>
      <c r="DF606" s="104"/>
      <c r="DG606" s="104"/>
      <c r="DH606" s="104"/>
      <c r="DI606" s="104"/>
      <c r="DJ606" s="104"/>
      <c r="DK606" s="104"/>
      <c r="DL606" s="104"/>
      <c r="DM606" s="104"/>
      <c r="DN606" s="104"/>
      <c r="DO606" s="104"/>
      <c r="DP606" s="104"/>
      <c r="DQ606" s="104"/>
      <c r="DR606" s="104"/>
      <c r="DS606" s="104"/>
      <c r="DT606" s="104"/>
      <c r="DU606" s="104"/>
      <c r="DV606" s="104"/>
      <c r="DW606" s="104"/>
      <c r="DX606" s="104"/>
      <c r="DY606" s="104"/>
      <c r="DZ606" s="104"/>
      <c r="EA606" s="104"/>
    </row>
    <row r="607" spans="108:131" ht="12.75" customHeight="1" x14ac:dyDescent="0.15">
      <c r="DD607" s="117"/>
      <c r="DE607" s="104"/>
      <c r="DF607" s="104"/>
      <c r="DG607" s="104"/>
      <c r="DH607" s="104"/>
      <c r="DI607" s="104"/>
      <c r="DJ607" s="104"/>
      <c r="DK607" s="104"/>
      <c r="DL607" s="104"/>
      <c r="DM607" s="104"/>
      <c r="DN607" s="104"/>
      <c r="DO607" s="104"/>
      <c r="DP607" s="104"/>
      <c r="DQ607" s="104"/>
      <c r="DR607" s="104"/>
      <c r="DS607" s="104"/>
      <c r="DT607" s="104"/>
      <c r="DU607" s="104"/>
      <c r="DV607" s="104"/>
      <c r="DW607" s="104"/>
      <c r="DX607" s="104"/>
      <c r="DY607" s="104"/>
      <c r="DZ607" s="104"/>
      <c r="EA607" s="104"/>
    </row>
    <row r="608" spans="108:131" ht="12.75" customHeight="1" x14ac:dyDescent="0.15">
      <c r="DD608" s="117"/>
      <c r="DE608" s="104"/>
      <c r="DF608" s="104"/>
      <c r="DG608" s="104"/>
      <c r="DH608" s="104"/>
      <c r="DI608" s="104"/>
      <c r="DJ608" s="104"/>
      <c r="DK608" s="104"/>
      <c r="DL608" s="104"/>
      <c r="DM608" s="104"/>
      <c r="DN608" s="104"/>
      <c r="DO608" s="104"/>
      <c r="DP608" s="104"/>
      <c r="DQ608" s="104"/>
      <c r="DR608" s="104"/>
      <c r="DS608" s="104"/>
      <c r="DT608" s="104"/>
      <c r="DU608" s="104"/>
      <c r="DV608" s="104"/>
      <c r="DW608" s="104"/>
      <c r="DX608" s="104"/>
      <c r="DY608" s="104"/>
      <c r="DZ608" s="104"/>
      <c r="EA608" s="104"/>
    </row>
    <row r="609" spans="108:131" ht="12.75" customHeight="1" x14ac:dyDescent="0.15">
      <c r="DD609" s="117"/>
      <c r="DE609" s="104"/>
      <c r="DF609" s="104"/>
      <c r="DG609" s="104"/>
      <c r="DH609" s="104"/>
      <c r="DI609" s="104"/>
      <c r="DJ609" s="104"/>
      <c r="DK609" s="104"/>
      <c r="DL609" s="104"/>
      <c r="DM609" s="104"/>
      <c r="DN609" s="104"/>
      <c r="DO609" s="104"/>
      <c r="DP609" s="104"/>
      <c r="DQ609" s="104"/>
      <c r="DR609" s="104"/>
      <c r="DS609" s="104"/>
      <c r="DT609" s="104"/>
      <c r="DU609" s="104"/>
      <c r="DV609" s="104"/>
      <c r="DW609" s="104"/>
      <c r="DX609" s="104"/>
      <c r="DY609" s="104"/>
      <c r="DZ609" s="104"/>
      <c r="EA609" s="104"/>
    </row>
    <row r="610" spans="108:131" ht="12.75" customHeight="1" x14ac:dyDescent="0.15">
      <c r="DD610" s="117"/>
      <c r="DE610" s="104"/>
      <c r="DF610" s="104"/>
      <c r="DG610" s="104"/>
      <c r="DH610" s="104"/>
      <c r="DI610" s="104"/>
      <c r="DJ610" s="104"/>
      <c r="DK610" s="104"/>
      <c r="DL610" s="104"/>
      <c r="DM610" s="104"/>
      <c r="DN610" s="104"/>
      <c r="DO610" s="104"/>
      <c r="DP610" s="104"/>
      <c r="DQ610" s="104"/>
      <c r="DR610" s="104"/>
      <c r="DS610" s="104"/>
      <c r="DT610" s="104"/>
      <c r="DU610" s="104"/>
      <c r="DV610" s="104"/>
      <c r="DW610" s="104"/>
      <c r="DX610" s="104"/>
      <c r="DY610" s="104"/>
      <c r="DZ610" s="104"/>
      <c r="EA610" s="104"/>
    </row>
    <row r="611" spans="108:131" ht="12.75" customHeight="1" x14ac:dyDescent="0.15">
      <c r="DD611" s="117"/>
      <c r="DE611" s="104"/>
      <c r="DF611" s="104"/>
      <c r="DG611" s="104"/>
      <c r="DH611" s="104"/>
      <c r="DI611" s="104"/>
      <c r="DJ611" s="104"/>
      <c r="DK611" s="104"/>
      <c r="DL611" s="104"/>
      <c r="DM611" s="104"/>
      <c r="DN611" s="104"/>
      <c r="DO611" s="104"/>
      <c r="DP611" s="104"/>
      <c r="DQ611" s="104"/>
      <c r="DR611" s="104"/>
      <c r="DS611" s="104"/>
      <c r="DT611" s="104"/>
      <c r="DU611" s="104"/>
      <c r="DV611" s="104"/>
      <c r="DW611" s="104"/>
      <c r="DX611" s="104"/>
      <c r="DY611" s="104"/>
      <c r="DZ611" s="104"/>
      <c r="EA611" s="104"/>
    </row>
    <row r="612" spans="108:131" ht="12.75" customHeight="1" x14ac:dyDescent="0.15">
      <c r="DD612" s="117"/>
      <c r="DE612" s="104"/>
      <c r="DF612" s="104"/>
      <c r="DG612" s="104"/>
      <c r="DH612" s="104"/>
      <c r="DI612" s="104"/>
      <c r="DJ612" s="104"/>
      <c r="DK612" s="104"/>
      <c r="DL612" s="104"/>
      <c r="DM612" s="104"/>
      <c r="DN612" s="104"/>
      <c r="DO612" s="104"/>
      <c r="DP612" s="104"/>
      <c r="DQ612" s="104"/>
      <c r="DR612" s="104"/>
      <c r="DS612" s="104"/>
      <c r="DT612" s="104"/>
      <c r="DU612" s="104"/>
      <c r="DV612" s="104"/>
      <c r="DW612" s="104"/>
      <c r="DX612" s="104"/>
      <c r="DY612" s="104"/>
      <c r="DZ612" s="104"/>
      <c r="EA612" s="104"/>
    </row>
    <row r="613" spans="108:131" ht="12.75" customHeight="1" x14ac:dyDescent="0.15">
      <c r="DD613" s="117"/>
      <c r="DE613" s="104"/>
      <c r="DF613" s="104"/>
      <c r="DG613" s="104"/>
      <c r="DH613" s="104"/>
      <c r="DI613" s="104"/>
      <c r="DJ613" s="104"/>
      <c r="DK613" s="104"/>
      <c r="DL613" s="104"/>
      <c r="DM613" s="104"/>
      <c r="DN613" s="104"/>
      <c r="DO613" s="104"/>
      <c r="DP613" s="104"/>
      <c r="DQ613" s="104"/>
      <c r="DR613" s="104"/>
      <c r="DS613" s="104"/>
      <c r="DT613" s="104"/>
      <c r="DU613" s="104"/>
      <c r="DV613" s="104"/>
      <c r="DW613" s="104"/>
      <c r="DX613" s="104"/>
      <c r="DY613" s="104"/>
      <c r="DZ613" s="104"/>
      <c r="EA613" s="104"/>
    </row>
    <row r="614" spans="108:131" ht="12.75" customHeight="1" x14ac:dyDescent="0.15">
      <c r="DD614" s="117"/>
      <c r="DE614" s="104"/>
      <c r="DF614" s="104"/>
      <c r="DG614" s="104"/>
      <c r="DH614" s="104"/>
      <c r="DI614" s="104"/>
      <c r="DJ614" s="104"/>
      <c r="DK614" s="104"/>
      <c r="DL614" s="104"/>
      <c r="DM614" s="104"/>
      <c r="DN614" s="104"/>
      <c r="DO614" s="104"/>
      <c r="DP614" s="104"/>
      <c r="DQ614" s="104"/>
      <c r="DR614" s="104"/>
      <c r="DS614" s="104"/>
      <c r="DT614" s="104"/>
      <c r="DU614" s="104"/>
      <c r="DV614" s="104"/>
      <c r="DW614" s="104"/>
      <c r="DX614" s="104"/>
      <c r="DY614" s="104"/>
      <c r="DZ614" s="104"/>
      <c r="EA614" s="104"/>
    </row>
    <row r="615" spans="108:131" ht="12.75" customHeight="1" x14ac:dyDescent="0.15">
      <c r="DD615" s="117"/>
      <c r="DE615" s="104"/>
      <c r="DF615" s="104"/>
      <c r="DG615" s="104"/>
      <c r="DH615" s="104"/>
      <c r="DI615" s="104"/>
      <c r="DJ615" s="104"/>
      <c r="DK615" s="104"/>
      <c r="DL615" s="104"/>
      <c r="DM615" s="104"/>
      <c r="DN615" s="104"/>
      <c r="DO615" s="104"/>
      <c r="DP615" s="104"/>
      <c r="DQ615" s="104"/>
      <c r="DR615" s="104"/>
      <c r="DS615" s="104"/>
      <c r="DT615" s="104"/>
      <c r="DU615" s="104"/>
      <c r="DV615" s="104"/>
      <c r="DW615" s="104"/>
      <c r="DX615" s="104"/>
      <c r="DY615" s="104"/>
      <c r="DZ615" s="104"/>
      <c r="EA615" s="104"/>
    </row>
    <row r="616" spans="108:131" ht="12.75" customHeight="1" x14ac:dyDescent="0.15">
      <c r="DD616" s="117"/>
      <c r="DE616" s="104"/>
      <c r="DF616" s="104"/>
      <c r="DG616" s="104"/>
      <c r="DH616" s="104"/>
      <c r="DI616" s="104"/>
      <c r="DJ616" s="104"/>
      <c r="DK616" s="104"/>
      <c r="DL616" s="104"/>
      <c r="DM616" s="104"/>
      <c r="DN616" s="104"/>
      <c r="DO616" s="104"/>
      <c r="DP616" s="104"/>
      <c r="DQ616" s="104"/>
      <c r="DR616" s="104"/>
      <c r="DS616" s="104"/>
      <c r="DT616" s="104"/>
      <c r="DU616" s="104"/>
      <c r="DV616" s="104"/>
      <c r="DW616" s="104"/>
      <c r="DX616" s="104"/>
      <c r="DY616" s="104"/>
      <c r="DZ616" s="104"/>
      <c r="EA616" s="104"/>
    </row>
    <row r="617" spans="108:131" ht="12.75" customHeight="1" x14ac:dyDescent="0.15">
      <c r="DD617" s="117"/>
      <c r="DE617" s="104"/>
      <c r="DF617" s="104"/>
      <c r="DG617" s="104"/>
      <c r="DH617" s="104"/>
      <c r="DI617" s="104"/>
      <c r="DJ617" s="104"/>
      <c r="DK617" s="104"/>
      <c r="DL617" s="104"/>
      <c r="DM617" s="104"/>
      <c r="DN617" s="104"/>
      <c r="DO617" s="104"/>
      <c r="DP617" s="104"/>
      <c r="DQ617" s="104"/>
      <c r="DR617" s="104"/>
      <c r="DS617" s="104"/>
      <c r="DT617" s="104"/>
      <c r="DU617" s="104"/>
      <c r="DV617" s="104"/>
      <c r="DW617" s="104"/>
      <c r="DX617" s="104"/>
      <c r="DY617" s="104"/>
      <c r="DZ617" s="104"/>
      <c r="EA617" s="104"/>
    </row>
    <row r="618" spans="108:131" ht="12.75" customHeight="1" x14ac:dyDescent="0.15">
      <c r="DD618" s="117"/>
      <c r="DE618" s="104"/>
      <c r="DF618" s="104"/>
      <c r="DG618" s="104"/>
      <c r="DH618" s="104"/>
      <c r="DI618" s="104"/>
      <c r="DJ618" s="104"/>
      <c r="DK618" s="104"/>
      <c r="DL618" s="104"/>
      <c r="DM618" s="104"/>
      <c r="DN618" s="104"/>
      <c r="DO618" s="104"/>
      <c r="DP618" s="104"/>
      <c r="DQ618" s="104"/>
      <c r="DR618" s="104"/>
      <c r="DS618" s="104"/>
      <c r="DT618" s="104"/>
      <c r="DU618" s="104"/>
      <c r="DV618" s="104"/>
      <c r="DW618" s="104"/>
      <c r="DX618" s="104"/>
      <c r="DY618" s="104"/>
      <c r="DZ618" s="104"/>
      <c r="EA618" s="104"/>
    </row>
    <row r="619" spans="108:131" ht="12.75" customHeight="1" x14ac:dyDescent="0.15">
      <c r="DD619" s="117"/>
      <c r="DE619" s="104"/>
      <c r="DF619" s="104"/>
      <c r="DG619" s="104"/>
      <c r="DH619" s="104"/>
      <c r="DI619" s="104"/>
      <c r="DJ619" s="104"/>
      <c r="DK619" s="104"/>
      <c r="DL619" s="104"/>
      <c r="DM619" s="104"/>
      <c r="DN619" s="104"/>
      <c r="DO619" s="104"/>
      <c r="DP619" s="104"/>
      <c r="DQ619" s="104"/>
      <c r="DR619" s="104"/>
      <c r="DS619" s="104"/>
      <c r="DT619" s="104"/>
      <c r="DU619" s="104"/>
      <c r="DV619" s="104"/>
      <c r="DW619" s="104"/>
      <c r="DX619" s="104"/>
      <c r="DY619" s="104"/>
      <c r="DZ619" s="104"/>
      <c r="EA619" s="104"/>
    </row>
    <row r="620" spans="108:131" ht="12.75" customHeight="1" x14ac:dyDescent="0.15">
      <c r="DD620" s="117"/>
      <c r="DE620" s="104"/>
      <c r="DF620" s="104"/>
      <c r="DG620" s="104"/>
      <c r="DH620" s="104"/>
      <c r="DI620" s="104"/>
      <c r="DJ620" s="104"/>
      <c r="DK620" s="104"/>
      <c r="DL620" s="104"/>
      <c r="DM620" s="104"/>
      <c r="DN620" s="104"/>
      <c r="DO620" s="104"/>
      <c r="DP620" s="104"/>
      <c r="DQ620" s="104"/>
      <c r="DR620" s="104"/>
      <c r="DS620" s="104"/>
      <c r="DT620" s="104"/>
      <c r="DU620" s="104"/>
      <c r="DV620" s="104"/>
      <c r="DW620" s="104"/>
      <c r="DX620" s="104"/>
      <c r="DY620" s="104"/>
      <c r="DZ620" s="104"/>
      <c r="EA620" s="104"/>
    </row>
    <row r="621" spans="108:131" ht="12.75" customHeight="1" x14ac:dyDescent="0.15">
      <c r="DD621" s="117"/>
      <c r="DE621" s="104"/>
      <c r="DF621" s="104"/>
      <c r="DG621" s="104"/>
      <c r="DH621" s="104"/>
      <c r="DI621" s="104"/>
      <c r="DJ621" s="104"/>
      <c r="DK621" s="104"/>
      <c r="DL621" s="104"/>
      <c r="DM621" s="104"/>
      <c r="DN621" s="104"/>
      <c r="DO621" s="104"/>
      <c r="DP621" s="104"/>
      <c r="DQ621" s="104"/>
      <c r="DR621" s="104"/>
      <c r="DS621" s="104"/>
      <c r="DT621" s="104"/>
      <c r="DU621" s="104"/>
      <c r="DV621" s="104"/>
      <c r="DW621" s="104"/>
      <c r="DX621" s="104"/>
      <c r="DY621" s="104"/>
      <c r="DZ621" s="104"/>
      <c r="EA621" s="104"/>
    </row>
    <row r="622" spans="108:131" ht="12.75" customHeight="1" x14ac:dyDescent="0.15">
      <c r="DD622" s="117"/>
      <c r="DE622" s="104"/>
      <c r="DF622" s="104"/>
      <c r="DG622" s="104"/>
      <c r="DH622" s="104"/>
      <c r="DI622" s="104"/>
      <c r="DJ622" s="104"/>
      <c r="DK622" s="104"/>
      <c r="DL622" s="104"/>
      <c r="DM622" s="104"/>
      <c r="DN622" s="104"/>
      <c r="DO622" s="104"/>
      <c r="DP622" s="104"/>
      <c r="DQ622" s="104"/>
      <c r="DR622" s="104"/>
      <c r="DS622" s="104"/>
      <c r="DT622" s="104"/>
      <c r="DU622" s="104"/>
      <c r="DV622" s="104"/>
      <c r="DW622" s="104"/>
      <c r="DX622" s="104"/>
      <c r="DY622" s="104"/>
      <c r="DZ622" s="104"/>
      <c r="EA622" s="104"/>
    </row>
    <row r="623" spans="108:131" ht="12.75" customHeight="1" x14ac:dyDescent="0.15">
      <c r="DD623" s="117"/>
      <c r="DE623" s="104"/>
      <c r="DF623" s="104"/>
      <c r="DG623" s="104"/>
      <c r="DH623" s="104"/>
      <c r="DI623" s="104"/>
      <c r="DJ623" s="104"/>
      <c r="DK623" s="104"/>
      <c r="DL623" s="104"/>
      <c r="DM623" s="104"/>
      <c r="DN623" s="104"/>
      <c r="DO623" s="104"/>
      <c r="DP623" s="104"/>
      <c r="DQ623" s="104"/>
      <c r="DR623" s="104"/>
      <c r="DS623" s="104"/>
      <c r="DT623" s="104"/>
      <c r="DU623" s="104"/>
      <c r="DV623" s="104"/>
      <c r="DW623" s="104"/>
      <c r="DX623" s="104"/>
      <c r="DY623" s="104"/>
      <c r="DZ623" s="104"/>
      <c r="EA623" s="104"/>
    </row>
    <row r="624" spans="108:131" ht="12.75" customHeight="1" x14ac:dyDescent="0.15">
      <c r="DD624" s="117"/>
      <c r="DE624" s="104"/>
      <c r="DF624" s="104"/>
      <c r="DG624" s="104"/>
      <c r="DH624" s="104"/>
      <c r="DI624" s="104"/>
      <c r="DJ624" s="104"/>
      <c r="DK624" s="104"/>
      <c r="DL624" s="104"/>
      <c r="DM624" s="104"/>
      <c r="DN624" s="104"/>
      <c r="DO624" s="104"/>
      <c r="DP624" s="104"/>
      <c r="DQ624" s="104"/>
      <c r="DR624" s="104"/>
      <c r="DS624" s="104"/>
      <c r="DT624" s="104"/>
      <c r="DU624" s="104"/>
      <c r="DV624" s="104"/>
      <c r="DW624" s="104"/>
      <c r="DX624" s="104"/>
      <c r="DY624" s="104"/>
      <c r="DZ624" s="104"/>
      <c r="EA624" s="104"/>
    </row>
    <row r="625" spans="108:131" ht="12.75" customHeight="1" x14ac:dyDescent="0.15">
      <c r="DD625" s="117"/>
      <c r="DE625" s="104"/>
      <c r="DF625" s="104"/>
      <c r="DG625" s="104"/>
      <c r="DH625" s="104"/>
      <c r="DI625" s="104"/>
      <c r="DJ625" s="104"/>
      <c r="DK625" s="104"/>
      <c r="DL625" s="104"/>
      <c r="DM625" s="104"/>
      <c r="DN625" s="104"/>
      <c r="DO625" s="104"/>
      <c r="DP625" s="104"/>
      <c r="DQ625" s="104"/>
      <c r="DR625" s="104"/>
      <c r="DS625" s="104"/>
      <c r="DT625" s="104"/>
      <c r="DU625" s="104"/>
      <c r="DV625" s="104"/>
      <c r="DW625" s="104"/>
      <c r="DX625" s="104"/>
      <c r="DY625" s="104"/>
      <c r="DZ625" s="104"/>
      <c r="EA625" s="104"/>
    </row>
    <row r="626" spans="108:131" ht="12.75" customHeight="1" x14ac:dyDescent="0.15">
      <c r="DD626" s="117"/>
      <c r="DE626" s="104"/>
      <c r="DF626" s="104"/>
      <c r="DG626" s="104"/>
      <c r="DH626" s="104"/>
      <c r="DI626" s="104"/>
      <c r="DJ626" s="104"/>
      <c r="DK626" s="104"/>
      <c r="DL626" s="104"/>
      <c r="DM626" s="104"/>
      <c r="DN626" s="104"/>
      <c r="DO626" s="104"/>
      <c r="DP626" s="104"/>
      <c r="DQ626" s="104"/>
      <c r="DR626" s="104"/>
      <c r="DS626" s="104"/>
      <c r="DT626" s="104"/>
      <c r="DU626" s="104"/>
      <c r="DV626" s="104"/>
      <c r="DW626" s="104"/>
      <c r="DX626" s="104"/>
      <c r="DY626" s="104"/>
      <c r="DZ626" s="104"/>
      <c r="EA626" s="104"/>
    </row>
    <row r="627" spans="108:131" ht="12.75" customHeight="1" x14ac:dyDescent="0.15">
      <c r="DD627" s="117"/>
      <c r="DE627" s="104"/>
      <c r="DF627" s="104"/>
      <c r="DG627" s="104"/>
      <c r="DH627" s="104"/>
      <c r="DI627" s="104"/>
      <c r="DJ627" s="104"/>
      <c r="DK627" s="104"/>
      <c r="DL627" s="104"/>
      <c r="DM627" s="104"/>
      <c r="DN627" s="104"/>
      <c r="DO627" s="104"/>
      <c r="DP627" s="104"/>
      <c r="DQ627" s="104"/>
      <c r="DR627" s="104"/>
      <c r="DS627" s="104"/>
      <c r="DT627" s="104"/>
      <c r="DU627" s="104"/>
      <c r="DV627" s="104"/>
      <c r="DW627" s="104"/>
      <c r="DX627" s="104"/>
      <c r="DY627" s="104"/>
      <c r="DZ627" s="104"/>
      <c r="EA627" s="104"/>
    </row>
    <row r="628" spans="108:131" ht="12.75" customHeight="1" x14ac:dyDescent="0.15">
      <c r="DD628" s="117"/>
      <c r="DE628" s="104"/>
      <c r="DF628" s="104"/>
      <c r="DG628" s="104"/>
      <c r="DH628" s="104"/>
      <c r="DI628" s="104"/>
      <c r="DJ628" s="104"/>
      <c r="DK628" s="104"/>
      <c r="DL628" s="104"/>
      <c r="DM628" s="104"/>
      <c r="DN628" s="104"/>
      <c r="DO628" s="104"/>
      <c r="DP628" s="104"/>
      <c r="DQ628" s="104"/>
      <c r="DR628" s="104"/>
      <c r="DS628" s="104"/>
      <c r="DT628" s="104"/>
      <c r="DU628" s="104"/>
      <c r="DV628" s="104"/>
      <c r="DW628" s="104"/>
      <c r="DX628" s="104"/>
      <c r="DY628" s="104"/>
      <c r="DZ628" s="104"/>
      <c r="EA628" s="104"/>
    </row>
    <row r="629" spans="108:131" ht="12.75" customHeight="1" x14ac:dyDescent="0.15">
      <c r="DD629" s="117"/>
      <c r="DE629" s="104"/>
      <c r="DF629" s="104"/>
      <c r="DG629" s="104"/>
      <c r="DH629" s="104"/>
      <c r="DI629" s="104"/>
      <c r="DJ629" s="104"/>
      <c r="DK629" s="104"/>
      <c r="DL629" s="104"/>
      <c r="DM629" s="104"/>
      <c r="DN629" s="104"/>
      <c r="DO629" s="104"/>
      <c r="DP629" s="104"/>
      <c r="DQ629" s="104"/>
      <c r="DR629" s="104"/>
      <c r="DS629" s="104"/>
      <c r="DT629" s="104"/>
      <c r="DU629" s="104"/>
      <c r="DV629" s="104"/>
      <c r="DW629" s="104"/>
      <c r="DX629" s="104"/>
      <c r="DY629" s="104"/>
      <c r="DZ629" s="104"/>
      <c r="EA629" s="104"/>
    </row>
    <row r="630" spans="108:131" ht="12.75" customHeight="1" x14ac:dyDescent="0.15">
      <c r="DD630" s="117"/>
      <c r="DE630" s="104"/>
      <c r="DF630" s="104"/>
      <c r="DG630" s="104"/>
      <c r="DH630" s="104"/>
      <c r="DI630" s="104"/>
      <c r="DJ630" s="104"/>
      <c r="DK630" s="104"/>
      <c r="DL630" s="104"/>
      <c r="DM630" s="104"/>
      <c r="DN630" s="104"/>
      <c r="DO630" s="104"/>
      <c r="DP630" s="104"/>
      <c r="DQ630" s="104"/>
      <c r="DR630" s="104"/>
      <c r="DS630" s="104"/>
      <c r="DT630" s="104"/>
      <c r="DU630" s="104"/>
      <c r="DV630" s="104"/>
      <c r="DW630" s="104"/>
      <c r="DX630" s="104"/>
      <c r="DY630" s="104"/>
      <c r="DZ630" s="104"/>
      <c r="EA630" s="104"/>
    </row>
    <row r="631" spans="108:131" ht="12.75" customHeight="1" x14ac:dyDescent="0.15">
      <c r="DD631" s="117"/>
      <c r="DE631" s="104"/>
      <c r="DF631" s="104"/>
      <c r="DG631" s="104"/>
      <c r="DH631" s="104"/>
      <c r="DI631" s="104"/>
      <c r="DJ631" s="104"/>
      <c r="DK631" s="104"/>
      <c r="DL631" s="104"/>
      <c r="DM631" s="104"/>
      <c r="DN631" s="104"/>
      <c r="DO631" s="104"/>
      <c r="DP631" s="104"/>
      <c r="DQ631" s="104"/>
      <c r="DR631" s="104"/>
      <c r="DS631" s="104"/>
      <c r="DT631" s="104"/>
      <c r="DU631" s="104"/>
      <c r="DV631" s="104"/>
      <c r="DW631" s="104"/>
      <c r="DX631" s="104"/>
      <c r="DY631" s="104"/>
      <c r="DZ631" s="104"/>
      <c r="EA631" s="104"/>
    </row>
    <row r="632" spans="108:131" ht="12.75" customHeight="1" x14ac:dyDescent="0.15">
      <c r="DD632" s="117"/>
      <c r="DE632" s="104"/>
      <c r="DF632" s="104"/>
      <c r="DG632" s="104"/>
      <c r="DH632" s="104"/>
      <c r="DI632" s="104"/>
      <c r="DJ632" s="104"/>
      <c r="DK632" s="104"/>
      <c r="DL632" s="104"/>
      <c r="DM632" s="104"/>
      <c r="DN632" s="104"/>
      <c r="DO632" s="104"/>
      <c r="DP632" s="104"/>
      <c r="DQ632" s="104"/>
      <c r="DR632" s="104"/>
      <c r="DS632" s="104"/>
      <c r="DT632" s="104"/>
      <c r="DU632" s="104"/>
      <c r="DV632" s="104"/>
      <c r="DW632" s="104"/>
      <c r="DX632" s="104"/>
      <c r="DY632" s="104"/>
      <c r="DZ632" s="104"/>
      <c r="EA632" s="104"/>
    </row>
    <row r="633" spans="108:131" ht="12.75" customHeight="1" x14ac:dyDescent="0.15">
      <c r="DD633" s="117"/>
      <c r="DE633" s="104"/>
      <c r="DF633" s="104"/>
      <c r="DG633" s="104"/>
      <c r="DH633" s="104"/>
      <c r="DI633" s="104"/>
      <c r="DJ633" s="104"/>
      <c r="DK633" s="104"/>
      <c r="DL633" s="104"/>
      <c r="DM633" s="104"/>
      <c r="DN633" s="104"/>
      <c r="DO633" s="104"/>
      <c r="DP633" s="104"/>
      <c r="DQ633" s="104"/>
      <c r="DR633" s="104"/>
      <c r="DS633" s="104"/>
      <c r="DT633" s="104"/>
      <c r="DU633" s="104"/>
      <c r="DV633" s="104"/>
      <c r="DW633" s="104"/>
      <c r="DX633" s="104"/>
      <c r="DY633" s="104"/>
      <c r="DZ633" s="104"/>
      <c r="EA633" s="104"/>
    </row>
    <row r="634" spans="108:131" ht="12.75" customHeight="1" x14ac:dyDescent="0.15">
      <c r="DD634" s="117"/>
      <c r="DE634" s="104"/>
      <c r="DF634" s="104"/>
      <c r="DG634" s="104"/>
      <c r="DH634" s="104"/>
      <c r="DI634" s="104"/>
      <c r="DJ634" s="104"/>
      <c r="DK634" s="104"/>
      <c r="DL634" s="104"/>
      <c r="DM634" s="104"/>
      <c r="DN634" s="104"/>
      <c r="DO634" s="104"/>
      <c r="DP634" s="104"/>
      <c r="DQ634" s="104"/>
      <c r="DR634" s="104"/>
      <c r="DS634" s="104"/>
      <c r="DT634" s="104"/>
      <c r="DU634" s="104"/>
      <c r="DV634" s="104"/>
      <c r="DW634" s="104"/>
      <c r="DX634" s="104"/>
      <c r="DY634" s="104"/>
      <c r="DZ634" s="104"/>
      <c r="EA634" s="104"/>
    </row>
    <row r="635" spans="108:131" ht="12.75" customHeight="1" x14ac:dyDescent="0.15">
      <c r="DD635" s="117"/>
      <c r="DE635" s="104"/>
      <c r="DF635" s="104"/>
      <c r="DG635" s="104"/>
      <c r="DH635" s="104"/>
      <c r="DI635" s="104"/>
      <c r="DJ635" s="104"/>
      <c r="DK635" s="104"/>
      <c r="DL635" s="104"/>
      <c r="DM635" s="104"/>
      <c r="DN635" s="104"/>
      <c r="DO635" s="104"/>
      <c r="DP635" s="104"/>
      <c r="DQ635" s="104"/>
      <c r="DR635" s="104"/>
      <c r="DS635" s="104"/>
      <c r="DT635" s="104"/>
      <c r="DU635" s="104"/>
      <c r="DV635" s="104"/>
      <c r="DW635" s="104"/>
      <c r="DX635" s="104"/>
      <c r="DY635" s="104"/>
      <c r="DZ635" s="104"/>
      <c r="EA635" s="104"/>
    </row>
    <row r="636" spans="108:131" ht="12.75" customHeight="1" x14ac:dyDescent="0.15">
      <c r="DD636" s="117"/>
      <c r="DE636" s="104"/>
      <c r="DF636" s="104"/>
      <c r="DG636" s="104"/>
      <c r="DH636" s="104"/>
      <c r="DI636" s="104"/>
      <c r="DJ636" s="104"/>
      <c r="DK636" s="104"/>
      <c r="DL636" s="104"/>
      <c r="DM636" s="104"/>
      <c r="DN636" s="104"/>
      <c r="DO636" s="104"/>
      <c r="DP636" s="104"/>
      <c r="DQ636" s="104"/>
      <c r="DR636" s="104"/>
      <c r="DS636" s="104"/>
      <c r="DT636" s="104"/>
      <c r="DU636" s="104"/>
      <c r="DV636" s="104"/>
      <c r="DW636" s="104"/>
      <c r="DX636" s="104"/>
      <c r="DY636" s="104"/>
      <c r="DZ636" s="104"/>
      <c r="EA636" s="104"/>
    </row>
    <row r="637" spans="108:131" ht="12.75" customHeight="1" x14ac:dyDescent="0.15">
      <c r="DD637" s="117"/>
      <c r="DE637" s="104"/>
      <c r="DF637" s="104"/>
      <c r="DG637" s="104"/>
      <c r="DH637" s="104"/>
      <c r="DI637" s="104"/>
      <c r="DJ637" s="104"/>
      <c r="DK637" s="104"/>
      <c r="DL637" s="104"/>
      <c r="DM637" s="104"/>
      <c r="DN637" s="104"/>
      <c r="DO637" s="104"/>
      <c r="DP637" s="104"/>
      <c r="DQ637" s="104"/>
      <c r="DR637" s="104"/>
      <c r="DS637" s="104"/>
      <c r="DT637" s="104"/>
      <c r="DU637" s="104"/>
      <c r="DV637" s="104"/>
      <c r="DW637" s="104"/>
      <c r="DX637" s="104"/>
      <c r="DY637" s="104"/>
      <c r="DZ637" s="104"/>
      <c r="EA637" s="104"/>
    </row>
    <row r="638" spans="108:131" ht="12.75" customHeight="1" x14ac:dyDescent="0.15">
      <c r="DD638" s="117"/>
      <c r="DE638" s="104"/>
      <c r="DF638" s="104"/>
      <c r="DG638" s="104"/>
      <c r="DH638" s="104"/>
      <c r="DI638" s="104"/>
      <c r="DJ638" s="104"/>
      <c r="DK638" s="104"/>
      <c r="DL638" s="104"/>
      <c r="DM638" s="104"/>
      <c r="DN638" s="104"/>
      <c r="DO638" s="104"/>
      <c r="DP638" s="104"/>
      <c r="DQ638" s="104"/>
      <c r="DR638" s="104"/>
      <c r="DS638" s="104"/>
      <c r="DT638" s="104"/>
      <c r="DU638" s="104"/>
      <c r="DV638" s="104"/>
      <c r="DW638" s="104"/>
      <c r="DX638" s="104"/>
      <c r="DY638" s="104"/>
      <c r="DZ638" s="104"/>
      <c r="EA638" s="104"/>
    </row>
    <row r="639" spans="108:131" ht="12.75" customHeight="1" x14ac:dyDescent="0.15">
      <c r="DD639" s="117"/>
      <c r="DE639" s="104"/>
      <c r="DF639" s="104"/>
      <c r="DG639" s="104"/>
      <c r="DH639" s="104"/>
      <c r="DI639" s="104"/>
      <c r="DJ639" s="104"/>
      <c r="DK639" s="104"/>
      <c r="DL639" s="104"/>
      <c r="DM639" s="104"/>
      <c r="DN639" s="104"/>
      <c r="DO639" s="104"/>
      <c r="DP639" s="104"/>
      <c r="DQ639" s="104"/>
      <c r="DR639" s="104"/>
      <c r="DS639" s="104"/>
      <c r="DT639" s="104"/>
      <c r="DU639" s="104"/>
      <c r="DV639" s="104"/>
      <c r="DW639" s="104"/>
      <c r="DX639" s="104"/>
      <c r="DY639" s="104"/>
      <c r="DZ639" s="104"/>
      <c r="EA639" s="104"/>
    </row>
    <row r="640" spans="108:131" ht="12.75" customHeight="1" x14ac:dyDescent="0.15">
      <c r="DD640" s="117"/>
      <c r="DE640" s="104"/>
      <c r="DF640" s="104"/>
      <c r="DG640" s="104"/>
      <c r="DH640" s="104"/>
      <c r="DI640" s="104"/>
      <c r="DJ640" s="104"/>
      <c r="DK640" s="104"/>
      <c r="DL640" s="104"/>
      <c r="DM640" s="104"/>
      <c r="DN640" s="104"/>
      <c r="DO640" s="104"/>
      <c r="DP640" s="104"/>
      <c r="DQ640" s="104"/>
      <c r="DR640" s="104"/>
      <c r="DS640" s="104"/>
      <c r="DT640" s="104"/>
      <c r="DU640" s="104"/>
      <c r="DV640" s="104"/>
      <c r="DW640" s="104"/>
      <c r="DX640" s="104"/>
      <c r="DY640" s="104"/>
      <c r="DZ640" s="104"/>
      <c r="EA640" s="104"/>
    </row>
    <row r="641" spans="108:131" ht="12.75" customHeight="1" x14ac:dyDescent="0.15">
      <c r="DD641" s="117"/>
      <c r="DE641" s="104"/>
      <c r="DF641" s="104"/>
      <c r="DG641" s="104"/>
      <c r="DH641" s="104"/>
      <c r="DI641" s="104"/>
      <c r="DJ641" s="104"/>
      <c r="DK641" s="104"/>
      <c r="DL641" s="104"/>
      <c r="DM641" s="104"/>
      <c r="DN641" s="104"/>
      <c r="DO641" s="104"/>
      <c r="DP641" s="104"/>
      <c r="DQ641" s="104"/>
      <c r="DR641" s="104"/>
      <c r="DS641" s="104"/>
      <c r="DT641" s="104"/>
      <c r="DU641" s="104"/>
      <c r="DV641" s="104"/>
      <c r="DW641" s="104"/>
      <c r="DX641" s="104"/>
      <c r="DY641" s="104"/>
      <c r="DZ641" s="104"/>
      <c r="EA641" s="104"/>
    </row>
    <row r="642" spans="108:131" ht="12.75" customHeight="1" x14ac:dyDescent="0.15">
      <c r="DD642" s="117"/>
      <c r="DE642" s="104"/>
      <c r="DF642" s="104"/>
      <c r="DG642" s="104"/>
      <c r="DH642" s="104"/>
      <c r="DI642" s="104"/>
      <c r="DJ642" s="104"/>
      <c r="DK642" s="104"/>
      <c r="DL642" s="104"/>
      <c r="DM642" s="104"/>
      <c r="DN642" s="104"/>
      <c r="DO642" s="104"/>
      <c r="DP642" s="104"/>
      <c r="DQ642" s="104"/>
      <c r="DR642" s="104"/>
      <c r="DS642" s="104"/>
      <c r="DT642" s="104"/>
      <c r="DU642" s="104"/>
      <c r="DV642" s="104"/>
      <c r="DW642" s="104"/>
      <c r="DX642" s="104"/>
      <c r="DY642" s="104"/>
      <c r="DZ642" s="104"/>
      <c r="EA642" s="104"/>
    </row>
    <row r="643" spans="108:131" ht="12.75" customHeight="1" x14ac:dyDescent="0.15">
      <c r="DD643" s="117"/>
      <c r="DE643" s="104"/>
      <c r="DF643" s="104"/>
      <c r="DG643" s="104"/>
      <c r="DH643" s="104"/>
      <c r="DI643" s="104"/>
      <c r="DJ643" s="104"/>
      <c r="DK643" s="104"/>
      <c r="DL643" s="104"/>
      <c r="DM643" s="104"/>
      <c r="DN643" s="104"/>
      <c r="DO643" s="104"/>
      <c r="DP643" s="104"/>
      <c r="DQ643" s="104"/>
      <c r="DR643" s="104"/>
      <c r="DS643" s="104"/>
      <c r="DT643" s="104"/>
      <c r="DU643" s="104"/>
      <c r="DV643" s="104"/>
      <c r="DW643" s="104"/>
      <c r="DX643" s="104"/>
      <c r="DY643" s="104"/>
      <c r="DZ643" s="104"/>
      <c r="EA643" s="104"/>
    </row>
    <row r="644" spans="108:131" ht="12.75" customHeight="1" x14ac:dyDescent="0.15">
      <c r="DD644" s="117"/>
      <c r="DE644" s="104"/>
      <c r="DF644" s="104"/>
      <c r="DG644" s="104"/>
      <c r="DH644" s="104"/>
      <c r="DI644" s="104"/>
      <c r="DJ644" s="104"/>
      <c r="DK644" s="104"/>
      <c r="DL644" s="104"/>
      <c r="DM644" s="104"/>
      <c r="DN644" s="104"/>
      <c r="DO644" s="104"/>
      <c r="DP644" s="104"/>
      <c r="DQ644" s="104"/>
      <c r="DR644" s="104"/>
      <c r="DS644" s="104"/>
      <c r="DT644" s="104"/>
      <c r="DU644" s="104"/>
      <c r="DV644" s="104"/>
      <c r="DW644" s="104"/>
      <c r="DX644" s="104"/>
      <c r="DY644" s="104"/>
      <c r="DZ644" s="104"/>
      <c r="EA644" s="104"/>
    </row>
    <row r="645" spans="108:131" ht="12.75" customHeight="1" x14ac:dyDescent="0.15">
      <c r="DD645" s="117"/>
      <c r="DE645" s="104"/>
      <c r="DF645" s="104"/>
      <c r="DG645" s="104"/>
      <c r="DH645" s="104"/>
      <c r="DI645" s="104"/>
      <c r="DJ645" s="104"/>
      <c r="DK645" s="104"/>
      <c r="DL645" s="104"/>
      <c r="DM645" s="104"/>
      <c r="DN645" s="104"/>
      <c r="DO645" s="104"/>
      <c r="DP645" s="104"/>
      <c r="DQ645" s="104"/>
      <c r="DR645" s="104"/>
      <c r="DS645" s="104"/>
      <c r="DT645" s="104"/>
      <c r="DU645" s="104"/>
      <c r="DV645" s="104"/>
      <c r="DW645" s="104"/>
      <c r="DX645" s="104"/>
      <c r="DY645" s="104"/>
      <c r="DZ645" s="104"/>
      <c r="EA645" s="104"/>
    </row>
    <row r="646" spans="108:131" ht="12.75" customHeight="1" x14ac:dyDescent="0.15">
      <c r="DD646" s="117"/>
      <c r="DE646" s="104"/>
      <c r="DF646" s="104"/>
      <c r="DG646" s="104"/>
      <c r="DH646" s="104"/>
      <c r="DI646" s="104"/>
      <c r="DJ646" s="104"/>
      <c r="DK646" s="104"/>
      <c r="DL646" s="104"/>
      <c r="DM646" s="104"/>
      <c r="DN646" s="104"/>
      <c r="DO646" s="104"/>
      <c r="DP646" s="104"/>
      <c r="DQ646" s="104"/>
      <c r="DR646" s="104"/>
      <c r="DS646" s="104"/>
      <c r="DT646" s="104"/>
      <c r="DU646" s="104"/>
      <c r="DV646" s="104"/>
      <c r="DW646" s="104"/>
      <c r="DX646" s="104"/>
      <c r="DY646" s="104"/>
      <c r="DZ646" s="104"/>
      <c r="EA646" s="104"/>
    </row>
    <row r="647" spans="108:131" ht="12.75" customHeight="1" x14ac:dyDescent="0.15">
      <c r="DD647" s="117"/>
      <c r="DE647" s="104"/>
      <c r="DF647" s="104"/>
      <c r="DG647" s="104"/>
      <c r="DH647" s="104"/>
      <c r="DI647" s="104"/>
      <c r="DJ647" s="104"/>
      <c r="DK647" s="104"/>
      <c r="DL647" s="104"/>
      <c r="DM647" s="104"/>
      <c r="DN647" s="104"/>
      <c r="DO647" s="104"/>
      <c r="DP647" s="104"/>
      <c r="DQ647" s="104"/>
      <c r="DR647" s="104"/>
      <c r="DS647" s="104"/>
      <c r="DT647" s="104"/>
      <c r="DU647" s="104"/>
      <c r="DV647" s="104"/>
      <c r="DW647" s="104"/>
      <c r="DX647" s="104"/>
      <c r="DY647" s="104"/>
      <c r="DZ647" s="104"/>
      <c r="EA647" s="104"/>
    </row>
    <row r="648" spans="108:131" ht="12.75" customHeight="1" x14ac:dyDescent="0.15">
      <c r="DD648" s="117"/>
      <c r="DE648" s="104"/>
      <c r="DF648" s="104"/>
      <c r="DG648" s="104"/>
      <c r="DH648" s="104"/>
      <c r="DI648" s="104"/>
      <c r="DJ648" s="104"/>
      <c r="DK648" s="104"/>
      <c r="DL648" s="104"/>
      <c r="DM648" s="104"/>
      <c r="DN648" s="104"/>
      <c r="DO648" s="104"/>
      <c r="DP648" s="104"/>
      <c r="DQ648" s="104"/>
      <c r="DR648" s="104"/>
      <c r="DS648" s="104"/>
      <c r="DT648" s="104"/>
      <c r="DU648" s="104"/>
      <c r="DV648" s="104"/>
      <c r="DW648" s="104"/>
      <c r="DX648" s="104"/>
      <c r="DY648" s="104"/>
      <c r="DZ648" s="104"/>
      <c r="EA648" s="104"/>
    </row>
    <row r="649" spans="108:131" ht="12.75" customHeight="1" x14ac:dyDescent="0.15">
      <c r="DD649" s="117"/>
      <c r="DE649" s="104"/>
      <c r="DF649" s="104"/>
      <c r="DG649" s="104"/>
      <c r="DH649" s="104"/>
      <c r="DI649" s="104"/>
      <c r="DJ649" s="104"/>
      <c r="DK649" s="104"/>
      <c r="DL649" s="104"/>
      <c r="DM649" s="104"/>
      <c r="DN649" s="104"/>
      <c r="DO649" s="104"/>
      <c r="DP649" s="104"/>
      <c r="DQ649" s="104"/>
      <c r="DR649" s="104"/>
      <c r="DS649" s="104"/>
      <c r="DT649" s="104"/>
      <c r="DU649" s="104"/>
      <c r="DV649" s="104"/>
      <c r="DW649" s="104"/>
      <c r="DX649" s="104"/>
      <c r="DY649" s="104"/>
      <c r="DZ649" s="104"/>
      <c r="EA649" s="104"/>
    </row>
    <row r="650" spans="108:131" ht="12.75" customHeight="1" x14ac:dyDescent="0.15">
      <c r="DD650" s="117"/>
      <c r="DE650" s="104"/>
      <c r="DF650" s="104"/>
      <c r="DG650" s="104"/>
      <c r="DH650" s="104"/>
      <c r="DI650" s="104"/>
      <c r="DJ650" s="104"/>
      <c r="DK650" s="104"/>
      <c r="DL650" s="104"/>
      <c r="DM650" s="104"/>
      <c r="DN650" s="104"/>
      <c r="DO650" s="104"/>
      <c r="DP650" s="104"/>
      <c r="DQ650" s="104"/>
      <c r="DR650" s="104"/>
      <c r="DS650" s="104"/>
      <c r="DT650" s="104"/>
      <c r="DU650" s="104"/>
      <c r="DV650" s="104"/>
      <c r="DW650" s="104"/>
      <c r="DX650" s="104"/>
      <c r="DY650" s="104"/>
      <c r="DZ650" s="104"/>
      <c r="EA650" s="104"/>
    </row>
    <row r="651" spans="108:131" ht="12.75" customHeight="1" x14ac:dyDescent="0.15">
      <c r="DD651" s="117"/>
      <c r="DE651" s="104"/>
      <c r="DF651" s="104"/>
      <c r="DG651" s="104"/>
      <c r="DH651" s="104"/>
      <c r="DI651" s="104"/>
      <c r="DJ651" s="104"/>
      <c r="DK651" s="104"/>
      <c r="DL651" s="104"/>
      <c r="DM651" s="104"/>
      <c r="DN651" s="104"/>
      <c r="DO651" s="104"/>
      <c r="DP651" s="104"/>
      <c r="DQ651" s="104"/>
      <c r="DR651" s="104"/>
      <c r="DS651" s="104"/>
      <c r="DT651" s="104"/>
      <c r="DU651" s="104"/>
      <c r="DV651" s="104"/>
      <c r="DW651" s="104"/>
      <c r="DX651" s="104"/>
      <c r="DY651" s="104"/>
      <c r="DZ651" s="104"/>
      <c r="EA651" s="104"/>
    </row>
    <row r="652" spans="108:131" ht="12.75" customHeight="1" x14ac:dyDescent="0.15">
      <c r="DD652" s="117"/>
      <c r="DE652" s="104"/>
      <c r="DF652" s="104"/>
      <c r="DG652" s="104"/>
      <c r="DH652" s="104"/>
      <c r="DI652" s="104"/>
      <c r="DJ652" s="104"/>
      <c r="DK652" s="104"/>
      <c r="DL652" s="104"/>
      <c r="DM652" s="104"/>
      <c r="DN652" s="104"/>
      <c r="DO652" s="104"/>
      <c r="DP652" s="104"/>
      <c r="DQ652" s="104"/>
      <c r="DR652" s="104"/>
      <c r="DS652" s="104"/>
      <c r="DT652" s="104"/>
      <c r="DU652" s="104"/>
      <c r="DV652" s="104"/>
      <c r="DW652" s="104"/>
      <c r="DX652" s="104"/>
      <c r="DY652" s="104"/>
      <c r="DZ652" s="104"/>
      <c r="EA652" s="104"/>
    </row>
    <row r="653" spans="108:131" ht="12.75" customHeight="1" x14ac:dyDescent="0.15">
      <c r="DD653" s="117"/>
      <c r="DE653" s="104"/>
      <c r="DF653" s="104"/>
      <c r="DG653" s="104"/>
      <c r="DH653" s="104"/>
      <c r="DI653" s="104"/>
      <c r="DJ653" s="104"/>
      <c r="DK653" s="104"/>
      <c r="DL653" s="104"/>
      <c r="DM653" s="104"/>
      <c r="DN653" s="104"/>
      <c r="DO653" s="104"/>
      <c r="DP653" s="104"/>
      <c r="DQ653" s="104"/>
      <c r="DR653" s="104"/>
      <c r="DS653" s="104"/>
      <c r="DT653" s="104"/>
      <c r="DU653" s="104"/>
      <c r="DV653" s="104"/>
      <c r="DW653" s="104"/>
      <c r="DX653" s="104"/>
      <c r="DY653" s="104"/>
      <c r="DZ653" s="104"/>
      <c r="EA653" s="104"/>
    </row>
    <row r="654" spans="108:131" ht="12.75" customHeight="1" x14ac:dyDescent="0.15">
      <c r="DD654" s="117"/>
      <c r="DE654" s="104"/>
      <c r="DF654" s="104"/>
      <c r="DG654" s="104"/>
      <c r="DH654" s="104"/>
      <c r="DI654" s="104"/>
      <c r="DJ654" s="104"/>
      <c r="DK654" s="104"/>
      <c r="DL654" s="104"/>
      <c r="DM654" s="104"/>
      <c r="DN654" s="104"/>
      <c r="DO654" s="104"/>
      <c r="DP654" s="104"/>
      <c r="DQ654" s="104"/>
      <c r="DR654" s="104"/>
      <c r="DS654" s="104"/>
      <c r="DT654" s="104"/>
      <c r="DU654" s="104"/>
      <c r="DV654" s="104"/>
      <c r="DW654" s="104"/>
      <c r="DX654" s="104"/>
      <c r="DY654" s="104"/>
      <c r="DZ654" s="104"/>
      <c r="EA654" s="104"/>
    </row>
    <row r="655" spans="108:131" ht="12.75" customHeight="1" x14ac:dyDescent="0.15">
      <c r="DD655" s="117"/>
      <c r="DE655" s="104"/>
      <c r="DF655" s="104"/>
      <c r="DG655" s="104"/>
      <c r="DH655" s="104"/>
      <c r="DI655" s="104"/>
      <c r="DJ655" s="104"/>
      <c r="DK655" s="104"/>
      <c r="DL655" s="104"/>
      <c r="DM655" s="104"/>
      <c r="DN655" s="104"/>
      <c r="DO655" s="104"/>
      <c r="DP655" s="104"/>
      <c r="DQ655" s="104"/>
      <c r="DR655" s="104"/>
      <c r="DS655" s="104"/>
      <c r="DT655" s="104"/>
      <c r="DU655" s="104"/>
      <c r="DV655" s="104"/>
      <c r="DW655" s="104"/>
      <c r="DX655" s="104"/>
      <c r="DY655" s="104"/>
      <c r="DZ655" s="104"/>
      <c r="EA655" s="104"/>
    </row>
    <row r="656" spans="108:131" ht="12.75" customHeight="1" x14ac:dyDescent="0.15">
      <c r="DD656" s="117"/>
      <c r="DE656" s="104"/>
      <c r="DF656" s="104"/>
      <c r="DG656" s="104"/>
      <c r="DH656" s="104"/>
      <c r="DI656" s="104"/>
      <c r="DJ656" s="104"/>
      <c r="DK656" s="104"/>
      <c r="DL656" s="104"/>
      <c r="DM656" s="104"/>
      <c r="DN656" s="104"/>
      <c r="DO656" s="104"/>
      <c r="DP656" s="104"/>
      <c r="DQ656" s="104"/>
      <c r="DR656" s="104"/>
      <c r="DS656" s="104"/>
      <c r="DT656" s="104"/>
      <c r="DU656" s="104"/>
      <c r="DV656" s="104"/>
      <c r="DW656" s="104"/>
      <c r="DX656" s="104"/>
      <c r="DY656" s="104"/>
      <c r="DZ656" s="104"/>
      <c r="EA656" s="104"/>
    </row>
    <row r="657" spans="108:131" ht="12.75" customHeight="1" x14ac:dyDescent="0.15">
      <c r="DD657" s="117"/>
      <c r="DE657" s="104"/>
      <c r="DF657" s="104"/>
      <c r="DG657" s="104"/>
      <c r="DH657" s="104"/>
      <c r="DI657" s="104"/>
      <c r="DJ657" s="104"/>
      <c r="DK657" s="104"/>
      <c r="DL657" s="104"/>
      <c r="DM657" s="104"/>
      <c r="DN657" s="104"/>
      <c r="DO657" s="104"/>
      <c r="DP657" s="104"/>
      <c r="DQ657" s="104"/>
      <c r="DR657" s="104"/>
      <c r="DS657" s="104"/>
      <c r="DT657" s="104"/>
      <c r="DU657" s="104"/>
      <c r="DV657" s="104"/>
      <c r="DW657" s="104"/>
      <c r="DX657" s="104"/>
      <c r="DY657" s="104"/>
      <c r="DZ657" s="104"/>
      <c r="EA657" s="104"/>
    </row>
    <row r="658" spans="108:131" ht="12.75" customHeight="1" x14ac:dyDescent="0.15">
      <c r="DD658" s="117"/>
      <c r="DE658" s="104"/>
      <c r="DF658" s="104"/>
      <c r="DG658" s="104"/>
      <c r="DH658" s="104"/>
      <c r="DI658" s="104"/>
      <c r="DJ658" s="104"/>
      <c r="DK658" s="104"/>
      <c r="DL658" s="104"/>
      <c r="DM658" s="104"/>
      <c r="DN658" s="104"/>
      <c r="DO658" s="104"/>
      <c r="DP658" s="104"/>
      <c r="DQ658" s="104"/>
      <c r="DR658" s="104"/>
      <c r="DS658" s="104"/>
      <c r="DT658" s="104"/>
      <c r="DU658" s="104"/>
      <c r="DV658" s="104"/>
      <c r="DW658" s="104"/>
      <c r="DX658" s="104"/>
      <c r="DY658" s="104"/>
      <c r="DZ658" s="104"/>
      <c r="EA658" s="104"/>
    </row>
    <row r="659" spans="108:131" ht="12.75" customHeight="1" x14ac:dyDescent="0.15">
      <c r="DD659" s="117"/>
      <c r="DE659" s="104"/>
      <c r="DF659" s="104"/>
      <c r="DG659" s="104"/>
      <c r="DH659" s="104"/>
      <c r="DI659" s="104"/>
      <c r="DJ659" s="104"/>
      <c r="DK659" s="104"/>
      <c r="DL659" s="104"/>
      <c r="DM659" s="104"/>
      <c r="DN659" s="104"/>
      <c r="DO659" s="104"/>
      <c r="DP659" s="104"/>
      <c r="DQ659" s="104"/>
      <c r="DR659" s="104"/>
      <c r="DS659" s="104"/>
      <c r="DT659" s="104"/>
      <c r="DU659" s="104"/>
      <c r="DV659" s="104"/>
      <c r="DW659" s="104"/>
      <c r="DX659" s="104"/>
      <c r="DY659" s="104"/>
      <c r="DZ659" s="104"/>
      <c r="EA659" s="104"/>
    </row>
    <row r="660" spans="108:131" ht="12.75" customHeight="1" x14ac:dyDescent="0.15">
      <c r="DD660" s="117"/>
      <c r="DE660" s="104"/>
      <c r="DF660" s="104"/>
      <c r="DG660" s="104"/>
      <c r="DH660" s="104"/>
      <c r="DI660" s="104"/>
      <c r="DJ660" s="104"/>
      <c r="DK660" s="104"/>
      <c r="DL660" s="104"/>
      <c r="DM660" s="104"/>
      <c r="DN660" s="104"/>
      <c r="DO660" s="104"/>
      <c r="DP660" s="104"/>
      <c r="DQ660" s="104"/>
      <c r="DR660" s="104"/>
      <c r="DS660" s="104"/>
      <c r="DT660" s="104"/>
      <c r="DU660" s="104"/>
      <c r="DV660" s="104"/>
      <c r="DW660" s="104"/>
      <c r="DX660" s="104"/>
      <c r="DY660" s="104"/>
      <c r="DZ660" s="104"/>
      <c r="EA660" s="104"/>
    </row>
    <row r="661" spans="108:131" ht="12.75" customHeight="1" x14ac:dyDescent="0.15">
      <c r="DD661" s="117"/>
      <c r="DE661" s="104"/>
      <c r="DF661" s="104"/>
      <c r="DG661" s="104"/>
      <c r="DH661" s="104"/>
      <c r="DI661" s="104"/>
      <c r="DJ661" s="104"/>
      <c r="DK661" s="104"/>
      <c r="DL661" s="104"/>
      <c r="DM661" s="104"/>
      <c r="DN661" s="104"/>
      <c r="DO661" s="104"/>
      <c r="DP661" s="104"/>
      <c r="DQ661" s="104"/>
      <c r="DR661" s="104"/>
      <c r="DS661" s="104"/>
      <c r="DT661" s="104"/>
      <c r="DU661" s="104"/>
      <c r="DV661" s="104"/>
      <c r="DW661" s="104"/>
      <c r="DX661" s="104"/>
      <c r="DY661" s="104"/>
      <c r="DZ661" s="104"/>
      <c r="EA661" s="104"/>
    </row>
    <row r="662" spans="108:131" ht="12.75" customHeight="1" x14ac:dyDescent="0.15">
      <c r="DD662" s="117"/>
      <c r="DE662" s="104"/>
      <c r="DF662" s="104"/>
      <c r="DG662" s="104"/>
      <c r="DH662" s="104"/>
      <c r="DI662" s="104"/>
      <c r="DJ662" s="104"/>
      <c r="DK662" s="104"/>
      <c r="DL662" s="104"/>
      <c r="DM662" s="104"/>
      <c r="DN662" s="104"/>
      <c r="DO662" s="104"/>
      <c r="DP662" s="104"/>
      <c r="DQ662" s="104"/>
      <c r="DR662" s="104"/>
      <c r="DS662" s="104"/>
      <c r="DT662" s="104"/>
      <c r="DU662" s="104"/>
      <c r="DV662" s="104"/>
      <c r="DW662" s="104"/>
      <c r="DX662" s="104"/>
      <c r="DY662" s="104"/>
      <c r="DZ662" s="104"/>
      <c r="EA662" s="104"/>
    </row>
    <row r="663" spans="108:131" ht="12.75" customHeight="1" x14ac:dyDescent="0.15">
      <c r="DD663" s="117"/>
      <c r="DE663" s="104"/>
      <c r="DF663" s="104"/>
      <c r="DG663" s="104"/>
      <c r="DH663" s="104"/>
      <c r="DI663" s="104"/>
      <c r="DJ663" s="104"/>
      <c r="DK663" s="104"/>
      <c r="DL663" s="104"/>
      <c r="DM663" s="104"/>
      <c r="DN663" s="104"/>
      <c r="DO663" s="104"/>
      <c r="DP663" s="104"/>
      <c r="DQ663" s="104"/>
      <c r="DR663" s="104"/>
      <c r="DS663" s="104"/>
      <c r="DT663" s="104"/>
      <c r="DU663" s="104"/>
      <c r="DV663" s="104"/>
      <c r="DW663" s="104"/>
      <c r="DX663" s="104"/>
      <c r="DY663" s="104"/>
      <c r="DZ663" s="104"/>
      <c r="EA663" s="104"/>
    </row>
    <row r="664" spans="108:131" ht="12.75" customHeight="1" x14ac:dyDescent="0.15">
      <c r="DD664" s="117"/>
      <c r="DE664" s="104"/>
      <c r="DF664" s="104"/>
      <c r="DG664" s="104"/>
      <c r="DH664" s="104"/>
      <c r="DI664" s="104"/>
      <c r="DJ664" s="104"/>
      <c r="DK664" s="104"/>
      <c r="DL664" s="104"/>
      <c r="DM664" s="104"/>
      <c r="DN664" s="104"/>
      <c r="DO664" s="104"/>
      <c r="DP664" s="104"/>
      <c r="DQ664" s="104"/>
      <c r="DR664" s="104"/>
      <c r="DS664" s="104"/>
      <c r="DT664" s="104"/>
      <c r="DU664" s="104"/>
      <c r="DV664" s="104"/>
      <c r="DW664" s="104"/>
      <c r="DX664" s="104"/>
      <c r="DY664" s="104"/>
      <c r="DZ664" s="104"/>
      <c r="EA664" s="104"/>
    </row>
    <row r="665" spans="108:131" ht="12.75" customHeight="1" x14ac:dyDescent="0.15">
      <c r="DD665" s="117"/>
      <c r="DE665" s="104"/>
      <c r="DF665" s="104"/>
      <c r="DG665" s="104"/>
      <c r="DH665" s="104"/>
      <c r="DI665" s="104"/>
      <c r="DJ665" s="104"/>
      <c r="DK665" s="104"/>
      <c r="DL665" s="104"/>
      <c r="DM665" s="104"/>
      <c r="DN665" s="104"/>
      <c r="DO665" s="104"/>
      <c r="DP665" s="104"/>
      <c r="DQ665" s="104"/>
      <c r="DR665" s="104"/>
      <c r="DS665" s="104"/>
      <c r="DT665" s="104"/>
      <c r="DU665" s="104"/>
      <c r="DV665" s="104"/>
      <c r="DW665" s="104"/>
      <c r="DX665" s="104"/>
      <c r="DY665" s="104"/>
      <c r="DZ665" s="104"/>
      <c r="EA665" s="104"/>
    </row>
    <row r="666" spans="108:131" ht="12.75" customHeight="1" x14ac:dyDescent="0.15">
      <c r="DD666" s="117"/>
      <c r="DE666" s="104"/>
      <c r="DF666" s="104"/>
      <c r="DG666" s="104"/>
      <c r="DH666" s="104"/>
      <c r="DI666" s="104"/>
      <c r="DJ666" s="104"/>
      <c r="DK666" s="104"/>
      <c r="DL666" s="104"/>
      <c r="DM666" s="104"/>
      <c r="DN666" s="104"/>
      <c r="DO666" s="104"/>
      <c r="DP666" s="104"/>
      <c r="DQ666" s="104"/>
      <c r="DR666" s="104"/>
      <c r="DS666" s="104"/>
      <c r="DT666" s="104"/>
      <c r="DU666" s="104"/>
      <c r="DV666" s="104"/>
      <c r="DW666" s="104"/>
      <c r="DX666" s="104"/>
      <c r="DY666" s="104"/>
      <c r="DZ666" s="104"/>
      <c r="EA666" s="104"/>
    </row>
    <row r="667" spans="108:131" ht="12.75" customHeight="1" x14ac:dyDescent="0.15">
      <c r="DD667" s="117"/>
      <c r="DE667" s="104"/>
      <c r="DF667" s="104"/>
      <c r="DG667" s="104"/>
      <c r="DH667" s="104"/>
      <c r="DI667" s="104"/>
      <c r="DJ667" s="104"/>
      <c r="DK667" s="104"/>
      <c r="DL667" s="104"/>
      <c r="DM667" s="104"/>
      <c r="DN667" s="104"/>
      <c r="DO667" s="104"/>
      <c r="DP667" s="104"/>
      <c r="DQ667" s="104"/>
      <c r="DR667" s="104"/>
      <c r="DS667" s="104"/>
      <c r="DT667" s="104"/>
      <c r="DU667" s="104"/>
      <c r="DV667" s="104"/>
      <c r="DW667" s="104"/>
      <c r="DX667" s="104"/>
      <c r="DY667" s="104"/>
      <c r="DZ667" s="104"/>
      <c r="EA667" s="104"/>
    </row>
    <row r="668" spans="108:131" ht="12.75" customHeight="1" x14ac:dyDescent="0.15">
      <c r="DD668" s="117"/>
      <c r="DE668" s="104"/>
      <c r="DF668" s="104"/>
      <c r="DG668" s="104"/>
      <c r="DH668" s="104"/>
      <c r="DI668" s="104"/>
      <c r="DJ668" s="104"/>
      <c r="DK668" s="104"/>
      <c r="DL668" s="104"/>
      <c r="DM668" s="104"/>
      <c r="DN668" s="104"/>
      <c r="DO668" s="104"/>
      <c r="DP668" s="104"/>
      <c r="DQ668" s="104"/>
      <c r="DR668" s="104"/>
      <c r="DS668" s="104"/>
      <c r="DT668" s="104"/>
      <c r="DU668" s="104"/>
      <c r="DV668" s="104"/>
      <c r="DW668" s="104"/>
      <c r="DX668" s="104"/>
      <c r="DY668" s="104"/>
      <c r="DZ668" s="104"/>
      <c r="EA668" s="104"/>
    </row>
    <row r="669" spans="108:131" ht="12.75" customHeight="1" x14ac:dyDescent="0.15">
      <c r="DD669" s="117"/>
      <c r="DE669" s="104"/>
      <c r="DF669" s="104"/>
      <c r="DG669" s="104"/>
      <c r="DH669" s="104"/>
      <c r="DI669" s="104"/>
      <c r="DJ669" s="104"/>
      <c r="DK669" s="104"/>
      <c r="DL669" s="104"/>
      <c r="DM669" s="104"/>
      <c r="DN669" s="104"/>
      <c r="DO669" s="104"/>
      <c r="DP669" s="104"/>
      <c r="DQ669" s="104"/>
      <c r="DR669" s="104"/>
      <c r="DS669" s="104"/>
      <c r="DT669" s="104"/>
      <c r="DU669" s="104"/>
      <c r="DV669" s="104"/>
      <c r="DW669" s="104"/>
      <c r="DX669" s="104"/>
      <c r="DY669" s="104"/>
      <c r="DZ669" s="104"/>
      <c r="EA669" s="104"/>
    </row>
    <row r="670" spans="108:131" ht="12.75" customHeight="1" x14ac:dyDescent="0.15">
      <c r="DD670" s="117"/>
      <c r="DE670" s="104"/>
      <c r="DF670" s="104"/>
      <c r="DG670" s="104"/>
      <c r="DH670" s="104"/>
      <c r="DI670" s="104"/>
      <c r="DJ670" s="104"/>
      <c r="DK670" s="104"/>
      <c r="DL670" s="104"/>
      <c r="DM670" s="104"/>
      <c r="DN670" s="104"/>
      <c r="DO670" s="104"/>
      <c r="DP670" s="104"/>
      <c r="DQ670" s="104"/>
      <c r="DR670" s="104"/>
      <c r="DS670" s="104"/>
      <c r="DT670" s="104"/>
      <c r="DU670" s="104"/>
      <c r="DV670" s="104"/>
      <c r="DW670" s="104"/>
      <c r="DX670" s="104"/>
      <c r="DY670" s="104"/>
      <c r="DZ670" s="104"/>
      <c r="EA670" s="104"/>
    </row>
    <row r="671" spans="108:131" ht="12.75" customHeight="1" x14ac:dyDescent="0.15">
      <c r="DD671" s="117"/>
      <c r="DE671" s="104"/>
      <c r="DF671" s="104"/>
      <c r="DG671" s="104"/>
      <c r="DH671" s="104"/>
      <c r="DI671" s="104"/>
      <c r="DJ671" s="104"/>
      <c r="DK671" s="104"/>
      <c r="DL671" s="104"/>
      <c r="DM671" s="104"/>
      <c r="DN671" s="104"/>
      <c r="DO671" s="104"/>
      <c r="DP671" s="104"/>
      <c r="DQ671" s="104"/>
      <c r="DR671" s="104"/>
      <c r="DS671" s="104"/>
      <c r="DT671" s="104"/>
      <c r="DU671" s="104"/>
      <c r="DV671" s="104"/>
      <c r="DW671" s="104"/>
      <c r="DX671" s="104"/>
      <c r="DY671" s="104"/>
      <c r="DZ671" s="104"/>
      <c r="EA671" s="104"/>
    </row>
    <row r="672" spans="108:131" ht="12.75" customHeight="1" x14ac:dyDescent="0.15">
      <c r="DD672" s="117"/>
      <c r="DE672" s="104"/>
      <c r="DF672" s="104"/>
      <c r="DG672" s="104"/>
      <c r="DH672" s="104"/>
      <c r="DI672" s="104"/>
      <c r="DJ672" s="104"/>
      <c r="DK672" s="104"/>
      <c r="DL672" s="104"/>
      <c r="DM672" s="104"/>
      <c r="DN672" s="104"/>
      <c r="DO672" s="104"/>
      <c r="DP672" s="104"/>
      <c r="DQ672" s="104"/>
      <c r="DR672" s="104"/>
      <c r="DS672" s="104"/>
      <c r="DT672" s="104"/>
      <c r="DU672" s="104"/>
      <c r="DV672" s="104"/>
      <c r="DW672" s="104"/>
      <c r="DX672" s="104"/>
      <c r="DY672" s="104"/>
      <c r="DZ672" s="104"/>
      <c r="EA672" s="104"/>
    </row>
    <row r="673" spans="108:131" ht="12.75" customHeight="1" x14ac:dyDescent="0.15">
      <c r="DD673" s="117"/>
      <c r="DE673" s="104"/>
      <c r="DF673" s="104"/>
      <c r="DG673" s="104"/>
      <c r="DH673" s="104"/>
      <c r="DI673" s="104"/>
      <c r="DJ673" s="104"/>
      <c r="DK673" s="104"/>
      <c r="DL673" s="104"/>
      <c r="DM673" s="104"/>
      <c r="DN673" s="104"/>
      <c r="DO673" s="104"/>
      <c r="DP673" s="104"/>
      <c r="DQ673" s="104"/>
      <c r="DR673" s="104"/>
      <c r="DS673" s="104"/>
      <c r="DT673" s="104"/>
      <c r="DU673" s="104"/>
      <c r="DV673" s="104"/>
      <c r="DW673" s="104"/>
      <c r="DX673" s="104"/>
      <c r="DY673" s="104"/>
      <c r="DZ673" s="104"/>
      <c r="EA673" s="104"/>
    </row>
    <row r="674" spans="108:131" ht="12.75" customHeight="1" x14ac:dyDescent="0.15">
      <c r="DD674" s="117"/>
      <c r="DE674" s="104"/>
      <c r="DF674" s="104"/>
      <c r="DG674" s="104"/>
      <c r="DH674" s="104"/>
      <c r="DI674" s="104"/>
      <c r="DJ674" s="104"/>
      <c r="DK674" s="104"/>
      <c r="DL674" s="104"/>
      <c r="DM674" s="104"/>
      <c r="DN674" s="104"/>
      <c r="DO674" s="104"/>
      <c r="DP674" s="104"/>
      <c r="DQ674" s="104"/>
      <c r="DR674" s="104"/>
      <c r="DS674" s="104"/>
      <c r="DT674" s="104"/>
      <c r="DU674" s="104"/>
      <c r="DV674" s="104"/>
      <c r="DW674" s="104"/>
      <c r="DX674" s="104"/>
      <c r="DY674" s="104"/>
      <c r="DZ674" s="104"/>
      <c r="EA674" s="104"/>
    </row>
    <row r="675" spans="108:131" ht="12.75" customHeight="1" x14ac:dyDescent="0.15">
      <c r="DD675" s="117"/>
      <c r="DE675" s="104"/>
      <c r="DF675" s="104"/>
      <c r="DG675" s="104"/>
      <c r="DH675" s="104"/>
      <c r="DI675" s="104"/>
      <c r="DJ675" s="104"/>
      <c r="DK675" s="104"/>
      <c r="DL675" s="104"/>
      <c r="DM675" s="104"/>
      <c r="DN675" s="104"/>
      <c r="DO675" s="104"/>
      <c r="DP675" s="104"/>
      <c r="DQ675" s="104"/>
      <c r="DR675" s="104"/>
      <c r="DS675" s="104"/>
      <c r="DT675" s="104"/>
      <c r="DU675" s="104"/>
      <c r="DV675" s="104"/>
      <c r="DW675" s="104"/>
      <c r="DX675" s="104"/>
      <c r="DY675" s="104"/>
      <c r="DZ675" s="104"/>
      <c r="EA675" s="104"/>
    </row>
    <row r="676" spans="108:131" ht="12.75" customHeight="1" x14ac:dyDescent="0.15">
      <c r="DD676" s="117"/>
      <c r="DE676" s="104"/>
      <c r="DF676" s="104"/>
      <c r="DG676" s="104"/>
      <c r="DH676" s="104"/>
      <c r="DI676" s="104"/>
      <c r="DJ676" s="104"/>
      <c r="DK676" s="104"/>
      <c r="DL676" s="104"/>
      <c r="DM676" s="104"/>
      <c r="DN676" s="104"/>
      <c r="DO676" s="104"/>
      <c r="DP676" s="104"/>
      <c r="DQ676" s="104"/>
      <c r="DR676" s="104"/>
      <c r="DS676" s="104"/>
      <c r="DT676" s="104"/>
      <c r="DU676" s="104"/>
      <c r="DV676" s="104"/>
      <c r="DW676" s="104"/>
      <c r="DX676" s="104"/>
      <c r="DY676" s="104"/>
      <c r="DZ676" s="104"/>
      <c r="EA676" s="104"/>
    </row>
    <row r="677" spans="108:131" ht="12.75" customHeight="1" x14ac:dyDescent="0.15">
      <c r="DD677" s="117"/>
      <c r="DE677" s="104"/>
      <c r="DF677" s="104"/>
      <c r="DG677" s="104"/>
      <c r="DH677" s="104"/>
      <c r="DI677" s="104"/>
      <c r="DJ677" s="104"/>
      <c r="DK677" s="104"/>
      <c r="DL677" s="104"/>
      <c r="DM677" s="104"/>
      <c r="DN677" s="104"/>
      <c r="DO677" s="104"/>
      <c r="DP677" s="104"/>
      <c r="DQ677" s="104"/>
      <c r="DR677" s="104"/>
      <c r="DS677" s="104"/>
      <c r="DT677" s="104"/>
      <c r="DU677" s="104"/>
      <c r="DV677" s="104"/>
      <c r="DW677" s="104"/>
      <c r="DX677" s="104"/>
      <c r="DY677" s="104"/>
      <c r="DZ677" s="104"/>
      <c r="EA677" s="104"/>
    </row>
    <row r="678" spans="108:131" ht="12.75" customHeight="1" x14ac:dyDescent="0.15">
      <c r="DD678" s="117"/>
      <c r="DE678" s="104"/>
      <c r="DF678" s="104"/>
      <c r="DG678" s="104"/>
      <c r="DH678" s="104"/>
      <c r="DI678" s="104"/>
      <c r="DJ678" s="104"/>
      <c r="DK678" s="104"/>
      <c r="DL678" s="104"/>
      <c r="DM678" s="104"/>
      <c r="DN678" s="104"/>
      <c r="DO678" s="104"/>
      <c r="DP678" s="104"/>
      <c r="DQ678" s="104"/>
      <c r="DR678" s="104"/>
      <c r="DS678" s="104"/>
      <c r="DT678" s="104"/>
      <c r="DU678" s="104"/>
      <c r="DV678" s="104"/>
      <c r="DW678" s="104"/>
      <c r="DX678" s="104"/>
      <c r="DY678" s="104"/>
      <c r="DZ678" s="104"/>
      <c r="EA678" s="104"/>
    </row>
    <row r="679" spans="108:131" ht="12.75" customHeight="1" x14ac:dyDescent="0.15">
      <c r="DD679" s="117"/>
      <c r="DE679" s="104"/>
      <c r="DF679" s="104"/>
      <c r="DG679" s="104"/>
      <c r="DH679" s="104"/>
      <c r="DI679" s="104"/>
      <c r="DJ679" s="104"/>
      <c r="DK679" s="104"/>
      <c r="DL679" s="104"/>
      <c r="DM679" s="104"/>
      <c r="DN679" s="104"/>
      <c r="DO679" s="104"/>
      <c r="DP679" s="104"/>
      <c r="DQ679" s="104"/>
      <c r="DR679" s="104"/>
      <c r="DS679" s="104"/>
      <c r="DT679" s="104"/>
      <c r="DU679" s="104"/>
      <c r="DV679" s="104"/>
      <c r="DW679" s="104"/>
      <c r="DX679" s="104"/>
      <c r="DY679" s="104"/>
      <c r="DZ679" s="104"/>
      <c r="EA679" s="104"/>
    </row>
    <row r="680" spans="108:131" ht="12.75" customHeight="1" x14ac:dyDescent="0.15">
      <c r="DD680" s="117"/>
      <c r="DE680" s="104"/>
      <c r="DF680" s="104"/>
      <c r="DG680" s="104"/>
      <c r="DH680" s="104"/>
      <c r="DI680" s="104"/>
      <c r="DJ680" s="104"/>
      <c r="DK680" s="104"/>
      <c r="DL680" s="104"/>
      <c r="DM680" s="104"/>
      <c r="DN680" s="104"/>
      <c r="DO680" s="104"/>
      <c r="DP680" s="104"/>
      <c r="DQ680" s="104"/>
      <c r="DR680" s="104"/>
      <c r="DS680" s="104"/>
      <c r="DT680" s="104"/>
      <c r="DU680" s="104"/>
      <c r="DV680" s="104"/>
      <c r="DW680" s="104"/>
      <c r="DX680" s="104"/>
      <c r="DY680" s="104"/>
      <c r="DZ680" s="104"/>
      <c r="EA680" s="104"/>
    </row>
    <row r="681" spans="108:131" ht="12.75" customHeight="1" x14ac:dyDescent="0.15">
      <c r="DD681" s="117"/>
      <c r="DE681" s="104"/>
      <c r="DF681" s="104"/>
      <c r="DG681" s="104"/>
      <c r="DH681" s="104"/>
      <c r="DI681" s="104"/>
      <c r="DJ681" s="104"/>
      <c r="DK681" s="104"/>
      <c r="DL681" s="104"/>
      <c r="DM681" s="104"/>
      <c r="DN681" s="104"/>
      <c r="DO681" s="104"/>
      <c r="DP681" s="104"/>
      <c r="DQ681" s="104"/>
      <c r="DR681" s="104"/>
      <c r="DS681" s="104"/>
      <c r="DT681" s="104"/>
      <c r="DU681" s="104"/>
      <c r="DV681" s="104"/>
      <c r="DW681" s="104"/>
      <c r="DX681" s="104"/>
      <c r="DY681" s="104"/>
      <c r="DZ681" s="104"/>
      <c r="EA681" s="104"/>
    </row>
    <row r="682" spans="108:131" ht="12.75" customHeight="1" x14ac:dyDescent="0.15">
      <c r="DD682" s="117"/>
      <c r="DE682" s="104"/>
      <c r="DF682" s="104"/>
      <c r="DG682" s="104"/>
      <c r="DH682" s="104"/>
      <c r="DI682" s="104"/>
      <c r="DJ682" s="104"/>
      <c r="DK682" s="104"/>
      <c r="DL682" s="104"/>
      <c r="DM682" s="104"/>
      <c r="DN682" s="104"/>
      <c r="DO682" s="104"/>
      <c r="DP682" s="104"/>
      <c r="DQ682" s="104"/>
      <c r="DR682" s="104"/>
      <c r="DS682" s="104"/>
      <c r="DT682" s="104"/>
      <c r="DU682" s="104"/>
      <c r="DV682" s="104"/>
      <c r="DW682" s="104"/>
      <c r="DX682" s="104"/>
      <c r="DY682" s="104"/>
      <c r="DZ682" s="104"/>
      <c r="EA682" s="104"/>
    </row>
    <row r="683" spans="108:131" ht="12.75" customHeight="1" x14ac:dyDescent="0.15">
      <c r="DD683" s="117"/>
      <c r="DE683" s="104"/>
      <c r="DF683" s="104"/>
      <c r="DG683" s="104"/>
      <c r="DH683" s="104"/>
      <c r="DI683" s="104"/>
      <c r="DJ683" s="104"/>
      <c r="DK683" s="104"/>
      <c r="DL683" s="104"/>
      <c r="DM683" s="104"/>
      <c r="DN683" s="104"/>
      <c r="DO683" s="104"/>
      <c r="DP683" s="104"/>
      <c r="DQ683" s="104"/>
      <c r="DR683" s="104"/>
      <c r="DS683" s="104"/>
      <c r="DT683" s="104"/>
      <c r="DU683" s="104"/>
      <c r="DV683" s="104"/>
      <c r="DW683" s="104"/>
      <c r="DX683" s="104"/>
      <c r="DY683" s="104"/>
      <c r="DZ683" s="104"/>
      <c r="EA683" s="104"/>
    </row>
    <row r="684" spans="108:131" ht="12.75" customHeight="1" x14ac:dyDescent="0.15">
      <c r="DD684" s="117"/>
      <c r="DE684" s="104"/>
      <c r="DF684" s="104"/>
      <c r="DG684" s="104"/>
      <c r="DH684" s="104"/>
      <c r="DI684" s="104"/>
      <c r="DJ684" s="104"/>
      <c r="DK684" s="104"/>
      <c r="DL684" s="104"/>
      <c r="DM684" s="104"/>
      <c r="DN684" s="104"/>
      <c r="DO684" s="104"/>
      <c r="DP684" s="104"/>
      <c r="DQ684" s="104"/>
      <c r="DR684" s="104"/>
      <c r="DS684" s="104"/>
      <c r="DT684" s="104"/>
      <c r="DU684" s="104"/>
      <c r="DV684" s="104"/>
      <c r="DW684" s="104"/>
      <c r="DX684" s="104"/>
      <c r="DY684" s="104"/>
      <c r="DZ684" s="104"/>
      <c r="EA684" s="104"/>
    </row>
    <row r="685" spans="108:131" ht="12.75" customHeight="1" x14ac:dyDescent="0.15">
      <c r="DD685" s="117"/>
      <c r="DE685" s="104"/>
      <c r="DF685" s="104"/>
      <c r="DG685" s="104"/>
      <c r="DH685" s="104"/>
      <c r="DI685" s="104"/>
      <c r="DJ685" s="104"/>
      <c r="DK685" s="104"/>
      <c r="DL685" s="104"/>
      <c r="DM685" s="104"/>
      <c r="DN685" s="104"/>
      <c r="DO685" s="104"/>
      <c r="DP685" s="104"/>
      <c r="DQ685" s="104"/>
      <c r="DR685" s="104"/>
      <c r="DS685" s="104"/>
      <c r="DT685" s="104"/>
      <c r="DU685" s="104"/>
      <c r="DV685" s="104"/>
      <c r="DW685" s="104"/>
      <c r="DX685" s="104"/>
      <c r="DY685" s="104"/>
      <c r="DZ685" s="104"/>
      <c r="EA685" s="104"/>
    </row>
    <row r="686" spans="108:131" ht="12.75" customHeight="1" x14ac:dyDescent="0.15">
      <c r="DD686" s="117"/>
      <c r="DE686" s="104"/>
      <c r="DF686" s="104"/>
      <c r="DG686" s="104"/>
      <c r="DH686" s="104"/>
      <c r="DI686" s="104"/>
      <c r="DJ686" s="104"/>
      <c r="DK686" s="104"/>
      <c r="DL686" s="104"/>
      <c r="DM686" s="104"/>
      <c r="DN686" s="104"/>
      <c r="DO686" s="104"/>
      <c r="DP686" s="104"/>
      <c r="DQ686" s="104"/>
      <c r="DR686" s="104"/>
      <c r="DS686" s="104"/>
      <c r="DT686" s="104"/>
      <c r="DU686" s="104"/>
      <c r="DV686" s="104"/>
      <c r="DW686" s="104"/>
      <c r="DX686" s="104"/>
      <c r="DY686" s="104"/>
      <c r="DZ686" s="104"/>
      <c r="EA686" s="104"/>
    </row>
    <row r="687" spans="108:131" ht="12.75" customHeight="1" x14ac:dyDescent="0.15">
      <c r="DD687" s="117"/>
      <c r="DE687" s="104"/>
      <c r="DF687" s="104"/>
      <c r="DG687" s="104"/>
      <c r="DH687" s="104"/>
      <c r="DI687" s="104"/>
      <c r="DJ687" s="104"/>
      <c r="DK687" s="104"/>
      <c r="DL687" s="104"/>
      <c r="DM687" s="104"/>
      <c r="DN687" s="104"/>
      <c r="DO687" s="104"/>
      <c r="DP687" s="104"/>
      <c r="DQ687" s="104"/>
      <c r="DR687" s="104"/>
      <c r="DS687" s="104"/>
      <c r="DT687" s="104"/>
      <c r="DU687" s="104"/>
      <c r="DV687" s="104"/>
      <c r="DW687" s="104"/>
      <c r="DX687" s="104"/>
      <c r="DY687" s="104"/>
      <c r="DZ687" s="104"/>
      <c r="EA687" s="104"/>
    </row>
    <row r="688" spans="108:131" ht="12.75" customHeight="1" x14ac:dyDescent="0.15">
      <c r="DD688" s="117"/>
      <c r="DE688" s="104"/>
      <c r="DF688" s="104"/>
      <c r="DG688" s="104"/>
      <c r="DH688" s="104"/>
      <c r="DI688" s="104"/>
      <c r="DJ688" s="104"/>
      <c r="DK688" s="104"/>
      <c r="DL688" s="104"/>
      <c r="DM688" s="104"/>
      <c r="DN688" s="104"/>
      <c r="DO688" s="104"/>
      <c r="DP688" s="104"/>
      <c r="DQ688" s="104"/>
      <c r="DR688" s="104"/>
      <c r="DS688" s="104"/>
      <c r="DT688" s="104"/>
      <c r="DU688" s="104"/>
      <c r="DV688" s="104"/>
      <c r="DW688" s="104"/>
      <c r="DX688" s="104"/>
      <c r="DY688" s="104"/>
      <c r="DZ688" s="104"/>
      <c r="EA688" s="104"/>
    </row>
    <row r="689" spans="108:131" ht="12.75" customHeight="1" x14ac:dyDescent="0.15">
      <c r="DD689" s="117"/>
      <c r="DE689" s="104"/>
      <c r="DF689" s="104"/>
      <c r="DG689" s="104"/>
      <c r="DH689" s="104"/>
      <c r="DI689" s="104"/>
      <c r="DJ689" s="104"/>
      <c r="DK689" s="104"/>
      <c r="DL689" s="104"/>
      <c r="DM689" s="104"/>
      <c r="DN689" s="104"/>
      <c r="DO689" s="104"/>
      <c r="DP689" s="104"/>
      <c r="DQ689" s="104"/>
      <c r="DR689" s="104"/>
      <c r="DS689" s="104"/>
      <c r="DT689" s="104"/>
      <c r="DU689" s="104"/>
      <c r="DV689" s="104"/>
      <c r="DW689" s="104"/>
      <c r="DX689" s="104"/>
      <c r="DY689" s="104"/>
      <c r="DZ689" s="104"/>
      <c r="EA689" s="104"/>
    </row>
    <row r="690" spans="108:131" ht="12.75" customHeight="1" x14ac:dyDescent="0.15">
      <c r="DD690" s="117"/>
      <c r="DE690" s="104"/>
      <c r="DF690" s="104"/>
      <c r="DG690" s="104"/>
      <c r="DH690" s="104"/>
      <c r="DI690" s="104"/>
      <c r="DJ690" s="104"/>
      <c r="DK690" s="104"/>
      <c r="DL690" s="104"/>
      <c r="DM690" s="104"/>
      <c r="DN690" s="104"/>
      <c r="DO690" s="104"/>
      <c r="DP690" s="104"/>
      <c r="DQ690" s="104"/>
      <c r="DR690" s="104"/>
      <c r="DS690" s="104"/>
      <c r="DT690" s="104"/>
      <c r="DU690" s="104"/>
      <c r="DV690" s="104"/>
      <c r="DW690" s="104"/>
      <c r="DX690" s="104"/>
      <c r="DY690" s="104"/>
      <c r="DZ690" s="104"/>
      <c r="EA690" s="104"/>
    </row>
    <row r="691" spans="108:131" ht="12.75" customHeight="1" x14ac:dyDescent="0.15">
      <c r="DD691" s="117"/>
      <c r="DE691" s="104"/>
      <c r="DF691" s="104"/>
      <c r="DG691" s="104"/>
      <c r="DH691" s="104"/>
      <c r="DI691" s="104"/>
      <c r="DJ691" s="104"/>
      <c r="DK691" s="104"/>
      <c r="DL691" s="104"/>
      <c r="DM691" s="104"/>
      <c r="DN691" s="104"/>
      <c r="DO691" s="104"/>
      <c r="DP691" s="104"/>
      <c r="DQ691" s="104"/>
      <c r="DR691" s="104"/>
      <c r="DS691" s="104"/>
      <c r="DT691" s="104"/>
      <c r="DU691" s="104"/>
      <c r="DV691" s="104"/>
      <c r="DW691" s="104"/>
      <c r="DX691" s="104"/>
      <c r="DY691" s="104"/>
      <c r="DZ691" s="104"/>
      <c r="EA691" s="104"/>
    </row>
    <row r="692" spans="108:131" ht="12.75" customHeight="1" x14ac:dyDescent="0.15">
      <c r="DD692" s="117"/>
      <c r="DE692" s="104"/>
      <c r="DF692" s="104"/>
      <c r="DG692" s="104"/>
      <c r="DH692" s="104"/>
      <c r="DI692" s="104"/>
      <c r="DJ692" s="104"/>
      <c r="DK692" s="104"/>
      <c r="DL692" s="104"/>
      <c r="DM692" s="104"/>
      <c r="DN692" s="104"/>
      <c r="DO692" s="104"/>
      <c r="DP692" s="104"/>
      <c r="DQ692" s="104"/>
      <c r="DR692" s="104"/>
      <c r="DS692" s="104"/>
      <c r="DT692" s="104"/>
      <c r="DU692" s="104"/>
      <c r="DV692" s="104"/>
      <c r="DW692" s="104"/>
      <c r="DX692" s="104"/>
      <c r="DY692" s="104"/>
      <c r="DZ692" s="104"/>
      <c r="EA692" s="104"/>
    </row>
    <row r="693" spans="108:131" ht="12.75" customHeight="1" x14ac:dyDescent="0.15">
      <c r="DD693" s="117"/>
      <c r="DE693" s="104"/>
      <c r="DF693" s="104"/>
      <c r="DG693" s="104"/>
      <c r="DH693" s="104"/>
      <c r="DI693" s="104"/>
      <c r="DJ693" s="104"/>
      <c r="DK693" s="104"/>
      <c r="DL693" s="104"/>
      <c r="DM693" s="104"/>
      <c r="DN693" s="104"/>
      <c r="DO693" s="104"/>
      <c r="DP693" s="104"/>
      <c r="DQ693" s="104"/>
      <c r="DR693" s="104"/>
      <c r="DS693" s="104"/>
      <c r="DT693" s="104"/>
      <c r="DU693" s="104"/>
      <c r="DV693" s="104"/>
      <c r="DW693" s="104"/>
      <c r="DX693" s="104"/>
      <c r="DY693" s="104"/>
      <c r="DZ693" s="104"/>
      <c r="EA693" s="104"/>
    </row>
    <row r="694" spans="108:131" ht="12.75" customHeight="1" x14ac:dyDescent="0.15">
      <c r="DD694" s="117"/>
      <c r="DE694" s="104"/>
      <c r="DF694" s="104"/>
      <c r="DG694" s="104"/>
      <c r="DH694" s="104"/>
      <c r="DI694" s="104"/>
      <c r="DJ694" s="104"/>
      <c r="DK694" s="104"/>
      <c r="DL694" s="104"/>
      <c r="DM694" s="104"/>
      <c r="DN694" s="104"/>
      <c r="DO694" s="104"/>
      <c r="DP694" s="104"/>
      <c r="DQ694" s="104"/>
      <c r="DR694" s="104"/>
      <c r="DS694" s="104"/>
      <c r="DT694" s="104"/>
      <c r="DU694" s="104"/>
      <c r="DV694" s="104"/>
      <c r="DW694" s="104"/>
      <c r="DX694" s="104"/>
      <c r="DY694" s="104"/>
      <c r="DZ694" s="104"/>
      <c r="EA694" s="104"/>
    </row>
    <row r="695" spans="108:131" ht="12.75" customHeight="1" x14ac:dyDescent="0.15">
      <c r="DD695" s="117"/>
      <c r="DE695" s="104"/>
      <c r="DF695" s="104"/>
      <c r="DG695" s="104"/>
      <c r="DH695" s="104"/>
      <c r="DI695" s="104"/>
      <c r="DJ695" s="104"/>
      <c r="DK695" s="104"/>
      <c r="DL695" s="104"/>
      <c r="DM695" s="104"/>
      <c r="DN695" s="104"/>
      <c r="DO695" s="104"/>
      <c r="DP695" s="104"/>
      <c r="DQ695" s="104"/>
      <c r="DR695" s="104"/>
      <c r="DS695" s="104"/>
      <c r="DT695" s="104"/>
      <c r="DU695" s="104"/>
      <c r="DV695" s="104"/>
      <c r="DW695" s="104"/>
      <c r="DX695" s="104"/>
      <c r="DY695" s="104"/>
      <c r="DZ695" s="104"/>
      <c r="EA695" s="104"/>
    </row>
    <row r="696" spans="108:131" ht="12.75" customHeight="1" x14ac:dyDescent="0.15">
      <c r="DD696" s="117"/>
      <c r="DE696" s="104"/>
      <c r="DF696" s="104"/>
      <c r="DG696" s="104"/>
      <c r="DH696" s="104"/>
      <c r="DI696" s="104"/>
      <c r="DJ696" s="104"/>
      <c r="DK696" s="104"/>
      <c r="DL696" s="104"/>
      <c r="DM696" s="104"/>
      <c r="DN696" s="104"/>
      <c r="DO696" s="104"/>
      <c r="DP696" s="104"/>
      <c r="DQ696" s="104"/>
      <c r="DR696" s="104"/>
      <c r="DS696" s="104"/>
      <c r="DT696" s="104"/>
      <c r="DU696" s="104"/>
      <c r="DV696" s="104"/>
      <c r="DW696" s="104"/>
      <c r="DX696" s="104"/>
      <c r="DY696" s="104"/>
      <c r="DZ696" s="104"/>
      <c r="EA696" s="104"/>
    </row>
    <row r="697" spans="108:131" ht="12.75" customHeight="1" x14ac:dyDescent="0.15">
      <c r="DD697" s="117"/>
      <c r="DE697" s="104"/>
      <c r="DF697" s="104"/>
      <c r="DG697" s="104"/>
      <c r="DH697" s="104"/>
      <c r="DI697" s="104"/>
      <c r="DJ697" s="104"/>
      <c r="DK697" s="104"/>
      <c r="DL697" s="104"/>
      <c r="DM697" s="104"/>
      <c r="DN697" s="104"/>
      <c r="DO697" s="104"/>
      <c r="DP697" s="104"/>
      <c r="DQ697" s="104"/>
      <c r="DR697" s="104"/>
      <c r="DS697" s="104"/>
      <c r="DT697" s="104"/>
      <c r="DU697" s="104"/>
      <c r="DV697" s="104"/>
      <c r="DW697" s="104"/>
      <c r="DX697" s="104"/>
      <c r="DY697" s="104"/>
      <c r="DZ697" s="104"/>
      <c r="EA697" s="104"/>
    </row>
    <row r="698" spans="108:131" ht="12.75" customHeight="1" x14ac:dyDescent="0.15">
      <c r="DD698" s="117"/>
      <c r="DE698" s="104"/>
      <c r="DF698" s="104"/>
      <c r="DG698" s="104"/>
      <c r="DH698" s="104"/>
      <c r="DI698" s="104"/>
      <c r="DJ698" s="104"/>
      <c r="DK698" s="104"/>
      <c r="DL698" s="104"/>
      <c r="DM698" s="104"/>
      <c r="DN698" s="104"/>
      <c r="DO698" s="104"/>
      <c r="DP698" s="104"/>
      <c r="DQ698" s="104"/>
      <c r="DR698" s="104"/>
      <c r="DS698" s="104"/>
      <c r="DT698" s="104"/>
      <c r="DU698" s="104"/>
      <c r="DV698" s="104"/>
      <c r="DW698" s="104"/>
      <c r="DX698" s="104"/>
      <c r="DY698" s="104"/>
      <c r="DZ698" s="104"/>
      <c r="EA698" s="104"/>
    </row>
    <row r="699" spans="108:131" ht="12.75" customHeight="1" x14ac:dyDescent="0.15">
      <c r="DD699" s="117"/>
      <c r="DE699" s="104"/>
      <c r="DF699" s="104"/>
      <c r="DG699" s="104"/>
      <c r="DH699" s="104"/>
      <c r="DI699" s="104"/>
      <c r="DJ699" s="104"/>
      <c r="DK699" s="104"/>
      <c r="DL699" s="104"/>
      <c r="DM699" s="104"/>
      <c r="DN699" s="104"/>
      <c r="DO699" s="104"/>
      <c r="DP699" s="104"/>
      <c r="DQ699" s="104"/>
      <c r="DR699" s="104"/>
      <c r="DS699" s="104"/>
      <c r="DT699" s="104"/>
      <c r="DU699" s="104"/>
      <c r="DV699" s="104"/>
      <c r="DW699" s="104"/>
      <c r="DX699" s="104"/>
      <c r="DY699" s="104"/>
      <c r="DZ699" s="104"/>
      <c r="EA699" s="104"/>
    </row>
    <row r="700" spans="108:131" ht="12.75" customHeight="1" x14ac:dyDescent="0.15">
      <c r="DD700" s="117"/>
      <c r="DE700" s="104"/>
      <c r="DF700" s="104"/>
      <c r="DG700" s="104"/>
      <c r="DH700" s="104"/>
      <c r="DI700" s="104"/>
      <c r="DJ700" s="104"/>
      <c r="DK700" s="104"/>
      <c r="DL700" s="104"/>
      <c r="DM700" s="104"/>
      <c r="DN700" s="104"/>
      <c r="DO700" s="104"/>
      <c r="DP700" s="104"/>
      <c r="DQ700" s="104"/>
      <c r="DR700" s="104"/>
      <c r="DS700" s="104"/>
      <c r="DT700" s="104"/>
      <c r="DU700" s="104"/>
      <c r="DV700" s="104"/>
      <c r="DW700" s="104"/>
      <c r="DX700" s="104"/>
      <c r="DY700" s="104"/>
      <c r="DZ700" s="104"/>
      <c r="EA700" s="104"/>
    </row>
    <row r="701" spans="108:131" ht="12.75" customHeight="1" x14ac:dyDescent="0.15">
      <c r="DD701" s="117"/>
      <c r="DE701" s="104"/>
      <c r="DF701" s="104"/>
      <c r="DG701" s="104"/>
      <c r="DH701" s="104"/>
      <c r="DI701" s="104"/>
      <c r="DJ701" s="104"/>
      <c r="DK701" s="104"/>
      <c r="DL701" s="104"/>
      <c r="DM701" s="104"/>
      <c r="DN701" s="104"/>
      <c r="DO701" s="104"/>
      <c r="DP701" s="104"/>
      <c r="DQ701" s="104"/>
      <c r="DR701" s="104"/>
      <c r="DS701" s="104"/>
      <c r="DT701" s="104"/>
      <c r="DU701" s="104"/>
      <c r="DV701" s="104"/>
      <c r="DW701" s="104"/>
      <c r="DX701" s="104"/>
      <c r="DY701" s="104"/>
      <c r="DZ701" s="104"/>
      <c r="EA701" s="104"/>
    </row>
    <row r="702" spans="108:131" ht="12.75" customHeight="1" x14ac:dyDescent="0.15">
      <c r="DD702" s="117"/>
      <c r="DE702" s="104"/>
      <c r="DF702" s="104"/>
      <c r="DG702" s="104"/>
      <c r="DH702" s="104"/>
      <c r="DI702" s="104"/>
      <c r="DJ702" s="104"/>
      <c r="DK702" s="104"/>
      <c r="DL702" s="104"/>
      <c r="DM702" s="104"/>
      <c r="DN702" s="104"/>
      <c r="DO702" s="104"/>
      <c r="DP702" s="104"/>
      <c r="DQ702" s="104"/>
      <c r="DR702" s="104"/>
      <c r="DS702" s="104"/>
      <c r="DT702" s="104"/>
      <c r="DU702" s="104"/>
      <c r="DV702" s="104"/>
      <c r="DW702" s="104"/>
      <c r="DX702" s="104"/>
      <c r="DY702" s="104"/>
      <c r="DZ702" s="104"/>
      <c r="EA702" s="104"/>
    </row>
    <row r="703" spans="108:131" ht="12.75" customHeight="1" x14ac:dyDescent="0.15">
      <c r="DD703" s="117"/>
      <c r="DE703" s="104"/>
      <c r="DF703" s="104"/>
      <c r="DG703" s="104"/>
      <c r="DH703" s="104"/>
      <c r="DI703" s="104"/>
      <c r="DJ703" s="104"/>
      <c r="DK703" s="104"/>
      <c r="DL703" s="104"/>
      <c r="DM703" s="104"/>
      <c r="DN703" s="104"/>
      <c r="DO703" s="104"/>
      <c r="DP703" s="104"/>
      <c r="DQ703" s="104"/>
      <c r="DR703" s="104"/>
      <c r="DS703" s="104"/>
      <c r="DT703" s="104"/>
      <c r="DU703" s="104"/>
      <c r="DV703" s="104"/>
      <c r="DW703" s="104"/>
      <c r="DX703" s="104"/>
      <c r="DY703" s="104"/>
      <c r="DZ703" s="104"/>
      <c r="EA703" s="104"/>
    </row>
    <row r="704" spans="108:131" ht="12.75" customHeight="1" x14ac:dyDescent="0.15">
      <c r="DD704" s="117"/>
      <c r="DE704" s="104"/>
      <c r="DF704" s="104"/>
      <c r="DG704" s="104"/>
      <c r="DH704" s="104"/>
      <c r="DI704" s="104"/>
      <c r="DJ704" s="104"/>
      <c r="DK704" s="104"/>
      <c r="DL704" s="104"/>
      <c r="DM704" s="104"/>
      <c r="DN704" s="104"/>
      <c r="DO704" s="104"/>
      <c r="DP704" s="104"/>
      <c r="DQ704" s="104"/>
      <c r="DR704" s="104"/>
      <c r="DS704" s="104"/>
      <c r="DT704" s="104"/>
      <c r="DU704" s="104"/>
      <c r="DV704" s="104"/>
      <c r="DW704" s="104"/>
      <c r="DX704" s="104"/>
      <c r="DY704" s="104"/>
      <c r="DZ704" s="104"/>
      <c r="EA704" s="104"/>
    </row>
    <row r="705" spans="108:131" ht="12.75" customHeight="1" x14ac:dyDescent="0.15">
      <c r="DD705" s="117"/>
      <c r="DE705" s="104"/>
      <c r="DF705" s="104"/>
      <c r="DG705" s="104"/>
      <c r="DH705" s="104"/>
      <c r="DI705" s="104"/>
      <c r="DJ705" s="104"/>
      <c r="DK705" s="104"/>
      <c r="DL705" s="104"/>
      <c r="DM705" s="104"/>
      <c r="DN705" s="104"/>
      <c r="DO705" s="104"/>
      <c r="DP705" s="104"/>
      <c r="DQ705" s="104"/>
      <c r="DR705" s="104"/>
      <c r="DS705" s="104"/>
      <c r="DT705" s="104"/>
      <c r="DU705" s="104"/>
      <c r="DV705" s="104"/>
      <c r="DW705" s="104"/>
      <c r="DX705" s="104"/>
      <c r="DY705" s="104"/>
      <c r="DZ705" s="104"/>
      <c r="EA705" s="104"/>
    </row>
    <row r="706" spans="108:131" ht="12.75" customHeight="1" x14ac:dyDescent="0.15">
      <c r="DD706" s="117"/>
      <c r="DE706" s="104"/>
      <c r="DF706" s="104"/>
      <c r="DG706" s="104"/>
      <c r="DH706" s="104"/>
      <c r="DI706" s="104"/>
      <c r="DJ706" s="104"/>
      <c r="DK706" s="104"/>
      <c r="DL706" s="104"/>
      <c r="DM706" s="104"/>
      <c r="DN706" s="104"/>
      <c r="DO706" s="104"/>
      <c r="DP706" s="104"/>
      <c r="DQ706" s="104"/>
      <c r="DR706" s="104"/>
      <c r="DS706" s="104"/>
      <c r="DT706" s="104"/>
      <c r="DU706" s="104"/>
      <c r="DV706" s="104"/>
      <c r="DW706" s="104"/>
      <c r="DX706" s="104"/>
      <c r="DY706" s="104"/>
      <c r="DZ706" s="104"/>
      <c r="EA706" s="104"/>
    </row>
    <row r="707" spans="108:131" ht="12.75" customHeight="1" x14ac:dyDescent="0.15">
      <c r="DD707" s="117"/>
      <c r="DE707" s="104"/>
      <c r="DF707" s="104"/>
      <c r="DG707" s="104"/>
      <c r="DH707" s="104"/>
      <c r="DI707" s="104"/>
      <c r="DJ707" s="104"/>
      <c r="DK707" s="104"/>
      <c r="DL707" s="104"/>
      <c r="DM707" s="104"/>
      <c r="DN707" s="104"/>
      <c r="DO707" s="104"/>
      <c r="DP707" s="104"/>
      <c r="DQ707" s="104"/>
      <c r="DR707" s="104"/>
      <c r="DS707" s="104"/>
      <c r="DT707" s="104"/>
      <c r="DU707" s="104"/>
      <c r="DV707" s="104"/>
      <c r="DW707" s="104"/>
      <c r="DX707" s="104"/>
      <c r="DY707" s="104"/>
      <c r="DZ707" s="104"/>
      <c r="EA707" s="104"/>
    </row>
    <row r="708" spans="108:131" ht="12.75" customHeight="1" x14ac:dyDescent="0.15">
      <c r="DD708" s="117"/>
      <c r="DE708" s="104"/>
      <c r="DF708" s="104"/>
      <c r="DG708" s="104"/>
      <c r="DH708" s="104"/>
      <c r="DI708" s="104"/>
      <c r="DJ708" s="104"/>
      <c r="DK708" s="104"/>
      <c r="DL708" s="104"/>
      <c r="DM708" s="104"/>
      <c r="DN708" s="104"/>
      <c r="DO708" s="104"/>
      <c r="DP708" s="104"/>
      <c r="DQ708" s="104"/>
      <c r="DR708" s="104"/>
      <c r="DS708" s="104"/>
      <c r="DT708" s="104"/>
      <c r="DU708" s="104"/>
      <c r="DV708" s="104"/>
      <c r="DW708" s="104"/>
      <c r="DX708" s="104"/>
      <c r="DY708" s="104"/>
      <c r="DZ708" s="104"/>
      <c r="EA708" s="104"/>
    </row>
    <row r="709" spans="108:131" ht="12.75" customHeight="1" x14ac:dyDescent="0.15">
      <c r="DD709" s="117"/>
      <c r="DE709" s="104"/>
      <c r="DF709" s="104"/>
      <c r="DG709" s="104"/>
      <c r="DH709" s="104"/>
      <c r="DI709" s="104"/>
      <c r="DJ709" s="104"/>
      <c r="DK709" s="104"/>
      <c r="DL709" s="104"/>
      <c r="DM709" s="104"/>
      <c r="DN709" s="104"/>
      <c r="DO709" s="104"/>
      <c r="DP709" s="104"/>
      <c r="DQ709" s="104"/>
      <c r="DR709" s="104"/>
      <c r="DS709" s="104"/>
      <c r="DT709" s="104"/>
      <c r="DU709" s="104"/>
      <c r="DV709" s="104"/>
      <c r="DW709" s="104"/>
      <c r="DX709" s="104"/>
      <c r="DY709" s="104"/>
      <c r="DZ709" s="104"/>
      <c r="EA709" s="104"/>
    </row>
    <row r="710" spans="108:131" ht="12.75" customHeight="1" x14ac:dyDescent="0.15">
      <c r="DD710" s="117"/>
      <c r="DE710" s="104"/>
      <c r="DF710" s="104"/>
      <c r="DG710" s="104"/>
      <c r="DH710" s="104"/>
      <c r="DI710" s="104"/>
      <c r="DJ710" s="104"/>
      <c r="DK710" s="104"/>
      <c r="DL710" s="104"/>
      <c r="DM710" s="104"/>
      <c r="DN710" s="104"/>
      <c r="DO710" s="104"/>
      <c r="DP710" s="104"/>
      <c r="DQ710" s="104"/>
      <c r="DR710" s="104"/>
      <c r="DS710" s="104"/>
      <c r="DT710" s="104"/>
      <c r="DU710" s="104"/>
      <c r="DV710" s="104"/>
      <c r="DW710" s="104"/>
      <c r="DX710" s="104"/>
      <c r="DY710" s="104"/>
      <c r="DZ710" s="104"/>
      <c r="EA710" s="104"/>
    </row>
    <row r="711" spans="108:131" ht="12.75" customHeight="1" x14ac:dyDescent="0.15">
      <c r="DD711" s="117"/>
      <c r="DE711" s="104"/>
      <c r="DF711" s="104"/>
      <c r="DG711" s="104"/>
      <c r="DH711" s="104"/>
      <c r="DI711" s="104"/>
      <c r="DJ711" s="104"/>
      <c r="DK711" s="104"/>
      <c r="DL711" s="104"/>
      <c r="DM711" s="104"/>
      <c r="DN711" s="104"/>
      <c r="DO711" s="104"/>
      <c r="DP711" s="104"/>
      <c r="DQ711" s="104"/>
      <c r="DR711" s="104"/>
      <c r="DS711" s="104"/>
      <c r="DT711" s="104"/>
      <c r="DU711" s="104"/>
      <c r="DV711" s="104"/>
      <c r="DW711" s="104"/>
      <c r="DX711" s="104"/>
      <c r="DY711" s="104"/>
      <c r="DZ711" s="104"/>
      <c r="EA711" s="104"/>
    </row>
    <row r="712" spans="108:131" ht="12.75" customHeight="1" x14ac:dyDescent="0.15">
      <c r="DD712" s="117"/>
      <c r="DE712" s="104"/>
      <c r="DF712" s="104"/>
      <c r="DG712" s="104"/>
      <c r="DH712" s="104"/>
      <c r="DI712" s="104"/>
      <c r="DJ712" s="104"/>
      <c r="DK712" s="104"/>
      <c r="DL712" s="104"/>
      <c r="DM712" s="104"/>
      <c r="DN712" s="104"/>
      <c r="DO712" s="104"/>
      <c r="DP712" s="104"/>
      <c r="DQ712" s="104"/>
      <c r="DR712" s="104"/>
      <c r="DS712" s="104"/>
      <c r="DT712" s="104"/>
      <c r="DU712" s="104"/>
      <c r="DV712" s="104"/>
      <c r="DW712" s="104"/>
      <c r="DX712" s="104"/>
      <c r="DY712" s="104"/>
      <c r="DZ712" s="104"/>
      <c r="EA712" s="104"/>
    </row>
    <row r="713" spans="108:131" ht="12.75" customHeight="1" x14ac:dyDescent="0.15">
      <c r="DD713" s="117"/>
      <c r="DE713" s="104"/>
      <c r="DF713" s="104"/>
      <c r="DG713" s="104"/>
      <c r="DH713" s="104"/>
      <c r="DI713" s="104"/>
      <c r="DJ713" s="104"/>
      <c r="DK713" s="104"/>
      <c r="DL713" s="104"/>
      <c r="DM713" s="104"/>
      <c r="DN713" s="104"/>
      <c r="DO713" s="104"/>
      <c r="DP713" s="104"/>
      <c r="DQ713" s="104"/>
      <c r="DR713" s="104"/>
      <c r="DS713" s="104"/>
      <c r="DT713" s="104"/>
      <c r="DU713" s="104"/>
      <c r="DV713" s="104"/>
      <c r="DW713" s="104"/>
      <c r="DX713" s="104"/>
      <c r="DY713" s="104"/>
      <c r="DZ713" s="104"/>
      <c r="EA713" s="104"/>
    </row>
    <row r="714" spans="108:131" ht="12.75" customHeight="1" x14ac:dyDescent="0.15">
      <c r="DD714" s="117"/>
      <c r="DE714" s="104"/>
      <c r="DF714" s="104"/>
      <c r="DG714" s="104"/>
      <c r="DH714" s="104"/>
      <c r="DI714" s="104"/>
      <c r="DJ714" s="104"/>
      <c r="DK714" s="104"/>
      <c r="DL714" s="104"/>
      <c r="DM714" s="104"/>
      <c r="DN714" s="104"/>
      <c r="DO714" s="104"/>
      <c r="DP714" s="104"/>
      <c r="DQ714" s="104"/>
      <c r="DR714" s="104"/>
      <c r="DS714" s="104"/>
      <c r="DT714" s="104"/>
      <c r="DU714" s="104"/>
      <c r="DV714" s="104"/>
      <c r="DW714" s="104"/>
      <c r="DX714" s="104"/>
      <c r="DY714" s="104"/>
      <c r="DZ714" s="104"/>
      <c r="EA714" s="104"/>
    </row>
    <row r="715" spans="108:131" ht="12.75" customHeight="1" x14ac:dyDescent="0.15">
      <c r="DD715" s="117"/>
      <c r="DE715" s="104"/>
      <c r="DF715" s="104"/>
      <c r="DG715" s="104"/>
      <c r="DH715" s="104"/>
      <c r="DI715" s="104"/>
      <c r="DJ715" s="104"/>
      <c r="DK715" s="104"/>
      <c r="DL715" s="104"/>
      <c r="DM715" s="104"/>
      <c r="DN715" s="104"/>
      <c r="DO715" s="104"/>
      <c r="DP715" s="104"/>
      <c r="DQ715" s="104"/>
      <c r="DR715" s="104"/>
      <c r="DS715" s="104"/>
      <c r="DT715" s="104"/>
      <c r="DU715" s="104"/>
      <c r="DV715" s="104"/>
      <c r="DW715" s="104"/>
      <c r="DX715" s="104"/>
      <c r="DY715" s="104"/>
      <c r="DZ715" s="104"/>
      <c r="EA715" s="104"/>
    </row>
    <row r="716" spans="108:131" ht="12.75" customHeight="1" x14ac:dyDescent="0.15">
      <c r="DD716" s="117"/>
      <c r="DE716" s="104"/>
      <c r="DF716" s="104"/>
      <c r="DG716" s="104"/>
      <c r="DH716" s="104"/>
      <c r="DI716" s="104"/>
      <c r="DJ716" s="104"/>
      <c r="DK716" s="104"/>
      <c r="DL716" s="104"/>
      <c r="DM716" s="104"/>
      <c r="DN716" s="104"/>
      <c r="DO716" s="104"/>
      <c r="DP716" s="104"/>
      <c r="DQ716" s="104"/>
      <c r="DR716" s="104"/>
      <c r="DS716" s="104"/>
      <c r="DT716" s="104"/>
      <c r="DU716" s="104"/>
      <c r="DV716" s="104"/>
      <c r="DW716" s="104"/>
      <c r="DX716" s="104"/>
      <c r="DY716" s="104"/>
      <c r="DZ716" s="104"/>
      <c r="EA716" s="104"/>
    </row>
    <row r="717" spans="108:131" ht="12.75" customHeight="1" x14ac:dyDescent="0.15">
      <c r="DD717" s="117"/>
      <c r="DE717" s="104"/>
      <c r="DF717" s="104"/>
      <c r="DG717" s="104"/>
      <c r="DH717" s="104"/>
      <c r="DI717" s="104"/>
      <c r="DJ717" s="104"/>
      <c r="DK717" s="104"/>
      <c r="DL717" s="104"/>
      <c r="DM717" s="104"/>
      <c r="DN717" s="104"/>
      <c r="DO717" s="104"/>
      <c r="DP717" s="104"/>
      <c r="DQ717" s="104"/>
      <c r="DR717" s="104"/>
      <c r="DS717" s="104"/>
      <c r="DT717" s="104"/>
      <c r="DU717" s="104"/>
      <c r="DV717" s="104"/>
      <c r="DW717" s="104"/>
      <c r="DX717" s="104"/>
      <c r="DY717" s="104"/>
      <c r="DZ717" s="104"/>
      <c r="EA717" s="104"/>
    </row>
    <row r="718" spans="108:131" ht="12.75" customHeight="1" x14ac:dyDescent="0.15">
      <c r="DD718" s="117"/>
      <c r="DE718" s="104"/>
      <c r="DF718" s="104"/>
      <c r="DG718" s="104"/>
      <c r="DH718" s="104"/>
      <c r="DI718" s="104"/>
      <c r="DJ718" s="104"/>
      <c r="DK718" s="104"/>
      <c r="DL718" s="104"/>
      <c r="DM718" s="104"/>
      <c r="DN718" s="104"/>
      <c r="DO718" s="104"/>
      <c r="DP718" s="104"/>
      <c r="DQ718" s="104"/>
      <c r="DR718" s="104"/>
      <c r="DS718" s="104"/>
      <c r="DT718" s="104"/>
      <c r="DU718" s="104"/>
      <c r="DV718" s="104"/>
      <c r="DW718" s="104"/>
      <c r="DX718" s="104"/>
      <c r="DY718" s="104"/>
      <c r="DZ718" s="104"/>
      <c r="EA718" s="104"/>
    </row>
    <row r="719" spans="108:131" ht="12.75" customHeight="1" x14ac:dyDescent="0.15">
      <c r="DD719" s="117"/>
      <c r="DE719" s="104"/>
      <c r="DF719" s="104"/>
      <c r="DG719" s="104"/>
      <c r="DH719" s="104"/>
      <c r="DI719" s="104"/>
      <c r="DJ719" s="104"/>
      <c r="DK719" s="104"/>
      <c r="DL719" s="104"/>
      <c r="DM719" s="104"/>
      <c r="DN719" s="104"/>
      <c r="DO719" s="104"/>
      <c r="DP719" s="104"/>
      <c r="DQ719" s="104"/>
      <c r="DR719" s="104"/>
      <c r="DS719" s="104"/>
      <c r="DT719" s="104"/>
      <c r="DU719" s="104"/>
      <c r="DV719" s="104"/>
      <c r="DW719" s="104"/>
      <c r="DX719" s="104"/>
      <c r="DY719" s="104"/>
      <c r="DZ719" s="104"/>
      <c r="EA719" s="104"/>
    </row>
    <row r="720" spans="108:131" ht="12.75" customHeight="1" x14ac:dyDescent="0.15">
      <c r="DD720" s="117"/>
      <c r="DE720" s="104"/>
      <c r="DF720" s="104"/>
      <c r="DG720" s="104"/>
      <c r="DH720" s="104"/>
      <c r="DI720" s="104"/>
      <c r="DJ720" s="104"/>
      <c r="DK720" s="104"/>
      <c r="DL720" s="104"/>
      <c r="DM720" s="104"/>
      <c r="DN720" s="104"/>
      <c r="DO720" s="104"/>
      <c r="DP720" s="104"/>
      <c r="DQ720" s="104"/>
      <c r="DR720" s="104"/>
      <c r="DS720" s="104"/>
      <c r="DT720" s="104"/>
      <c r="DU720" s="104"/>
      <c r="DV720" s="104"/>
      <c r="DW720" s="104"/>
      <c r="DX720" s="104"/>
      <c r="DY720" s="104"/>
      <c r="DZ720" s="104"/>
      <c r="EA720" s="104"/>
    </row>
    <row r="721" spans="108:131" ht="12.75" customHeight="1" x14ac:dyDescent="0.15">
      <c r="DD721" s="117"/>
      <c r="DE721" s="104"/>
      <c r="DF721" s="104"/>
      <c r="DG721" s="104"/>
      <c r="DH721" s="104"/>
      <c r="DI721" s="104"/>
      <c r="DJ721" s="104"/>
      <c r="DK721" s="104"/>
      <c r="DL721" s="104"/>
      <c r="DM721" s="104"/>
      <c r="DN721" s="104"/>
      <c r="DO721" s="104"/>
      <c r="DP721" s="104"/>
      <c r="DQ721" s="104"/>
      <c r="DR721" s="104"/>
      <c r="DS721" s="104"/>
      <c r="DT721" s="104"/>
      <c r="DU721" s="104"/>
      <c r="DV721" s="104"/>
      <c r="DW721" s="104"/>
      <c r="DX721" s="104"/>
      <c r="DY721" s="104"/>
      <c r="DZ721" s="104"/>
      <c r="EA721" s="104"/>
    </row>
    <row r="722" spans="108:131" ht="12.75" customHeight="1" x14ac:dyDescent="0.15">
      <c r="DD722" s="117"/>
      <c r="DE722" s="104"/>
      <c r="DF722" s="104"/>
      <c r="DG722" s="104"/>
      <c r="DH722" s="104"/>
      <c r="DI722" s="104"/>
      <c r="DJ722" s="104"/>
      <c r="DK722" s="104"/>
      <c r="DL722" s="104"/>
      <c r="DM722" s="104"/>
      <c r="DN722" s="104"/>
      <c r="DO722" s="104"/>
      <c r="DP722" s="104"/>
      <c r="DQ722" s="104"/>
      <c r="DR722" s="104"/>
      <c r="DS722" s="104"/>
      <c r="DT722" s="104"/>
      <c r="DU722" s="104"/>
      <c r="DV722" s="104"/>
      <c r="DW722" s="104"/>
      <c r="DX722" s="104"/>
      <c r="DY722" s="104"/>
      <c r="DZ722" s="104"/>
      <c r="EA722" s="104"/>
    </row>
    <row r="723" spans="108:131" ht="12.75" customHeight="1" x14ac:dyDescent="0.15">
      <c r="DD723" s="117"/>
      <c r="DE723" s="104"/>
      <c r="DF723" s="104"/>
      <c r="DG723" s="104"/>
      <c r="DH723" s="104"/>
      <c r="DI723" s="104"/>
      <c r="DJ723" s="104"/>
      <c r="DK723" s="104"/>
      <c r="DL723" s="104"/>
      <c r="DM723" s="104"/>
      <c r="DN723" s="104"/>
      <c r="DO723" s="104"/>
      <c r="DP723" s="104"/>
      <c r="DQ723" s="104"/>
      <c r="DR723" s="104"/>
      <c r="DS723" s="104"/>
      <c r="DT723" s="104"/>
      <c r="DU723" s="104"/>
      <c r="DV723" s="104"/>
      <c r="DW723" s="104"/>
      <c r="DX723" s="104"/>
      <c r="DY723" s="104"/>
      <c r="DZ723" s="104"/>
      <c r="EA723" s="104"/>
    </row>
    <row r="724" spans="108:131" ht="12.75" customHeight="1" x14ac:dyDescent="0.15">
      <c r="DD724" s="117"/>
      <c r="DE724" s="104"/>
      <c r="DF724" s="104"/>
      <c r="DG724" s="104"/>
      <c r="DH724" s="104"/>
      <c r="DI724" s="104"/>
      <c r="DJ724" s="104"/>
      <c r="DK724" s="104"/>
      <c r="DL724" s="104"/>
      <c r="DM724" s="104"/>
      <c r="DN724" s="104"/>
      <c r="DO724" s="104"/>
      <c r="DP724" s="104"/>
      <c r="DQ724" s="104"/>
      <c r="DR724" s="104"/>
      <c r="DS724" s="104"/>
      <c r="DT724" s="104"/>
      <c r="DU724" s="104"/>
      <c r="DV724" s="104"/>
      <c r="DW724" s="104"/>
      <c r="DX724" s="104"/>
      <c r="DY724" s="104"/>
      <c r="DZ724" s="104"/>
      <c r="EA724" s="104"/>
    </row>
    <row r="725" spans="108:131" ht="12.75" customHeight="1" x14ac:dyDescent="0.15">
      <c r="DD725" s="117"/>
      <c r="DE725" s="104"/>
      <c r="DF725" s="104"/>
      <c r="DG725" s="104"/>
      <c r="DH725" s="104"/>
      <c r="DI725" s="104"/>
      <c r="DJ725" s="104"/>
      <c r="DK725" s="104"/>
      <c r="DL725" s="104"/>
      <c r="DM725" s="104"/>
      <c r="DN725" s="104"/>
      <c r="DO725" s="104"/>
      <c r="DP725" s="104"/>
      <c r="DQ725" s="104"/>
      <c r="DR725" s="104"/>
      <c r="DS725" s="104"/>
      <c r="DT725" s="104"/>
      <c r="DU725" s="104"/>
      <c r="DV725" s="104"/>
      <c r="DW725" s="104"/>
      <c r="DX725" s="104"/>
      <c r="DY725" s="104"/>
      <c r="DZ725" s="104"/>
      <c r="EA725" s="104"/>
    </row>
    <row r="726" spans="108:131" ht="12.75" customHeight="1" x14ac:dyDescent="0.15">
      <c r="DD726" s="117"/>
      <c r="DE726" s="104"/>
      <c r="DF726" s="104"/>
      <c r="DG726" s="104"/>
      <c r="DH726" s="104"/>
      <c r="DI726" s="104"/>
      <c r="DJ726" s="104"/>
      <c r="DK726" s="104"/>
      <c r="DL726" s="104"/>
      <c r="DM726" s="104"/>
      <c r="DN726" s="104"/>
      <c r="DO726" s="104"/>
      <c r="DP726" s="104"/>
      <c r="DQ726" s="104"/>
      <c r="DR726" s="104"/>
      <c r="DS726" s="104"/>
      <c r="DT726" s="104"/>
      <c r="DU726" s="104"/>
      <c r="DV726" s="104"/>
      <c r="DW726" s="104"/>
      <c r="DX726" s="104"/>
      <c r="DY726" s="104"/>
      <c r="DZ726" s="104"/>
      <c r="EA726" s="104"/>
    </row>
    <row r="727" spans="108:131" ht="12.75" customHeight="1" x14ac:dyDescent="0.15">
      <c r="DD727" s="117"/>
      <c r="DE727" s="104"/>
      <c r="DF727" s="104"/>
      <c r="DG727" s="104"/>
      <c r="DH727" s="104"/>
      <c r="DI727" s="104"/>
      <c r="DJ727" s="104"/>
      <c r="DK727" s="104"/>
      <c r="DL727" s="104"/>
      <c r="DM727" s="104"/>
      <c r="DN727" s="104"/>
      <c r="DO727" s="104"/>
      <c r="DP727" s="104"/>
      <c r="DQ727" s="104"/>
      <c r="DR727" s="104"/>
      <c r="DS727" s="104"/>
      <c r="DT727" s="104"/>
      <c r="DU727" s="104"/>
      <c r="DV727" s="104"/>
      <c r="DW727" s="104"/>
      <c r="DX727" s="104"/>
      <c r="DY727" s="104"/>
      <c r="DZ727" s="104"/>
      <c r="EA727" s="104"/>
    </row>
    <row r="728" spans="108:131" ht="12.75" customHeight="1" x14ac:dyDescent="0.15">
      <c r="DD728" s="117"/>
      <c r="DE728" s="104"/>
      <c r="DF728" s="104"/>
      <c r="DG728" s="104"/>
      <c r="DH728" s="104"/>
      <c r="DI728" s="104"/>
      <c r="DJ728" s="104"/>
      <c r="DK728" s="104"/>
      <c r="DL728" s="104"/>
      <c r="DM728" s="104"/>
      <c r="DN728" s="104"/>
      <c r="DO728" s="104"/>
      <c r="DP728" s="104"/>
      <c r="DQ728" s="104"/>
      <c r="DR728" s="104"/>
      <c r="DS728" s="104"/>
      <c r="DT728" s="104"/>
      <c r="DU728" s="104"/>
      <c r="DV728" s="104"/>
      <c r="DW728" s="104"/>
      <c r="DX728" s="104"/>
      <c r="DY728" s="104"/>
      <c r="DZ728" s="104"/>
      <c r="EA728" s="104"/>
    </row>
    <row r="729" spans="108:131" ht="12.75" customHeight="1" x14ac:dyDescent="0.15">
      <c r="DD729" s="117"/>
      <c r="DE729" s="104"/>
      <c r="DF729" s="104"/>
      <c r="DG729" s="104"/>
      <c r="DH729" s="104"/>
      <c r="DI729" s="104"/>
      <c r="DJ729" s="104"/>
      <c r="DK729" s="104"/>
      <c r="DL729" s="104"/>
      <c r="DM729" s="104"/>
      <c r="DN729" s="104"/>
      <c r="DO729" s="104"/>
      <c r="DP729" s="104"/>
      <c r="DQ729" s="104"/>
      <c r="DR729" s="104"/>
      <c r="DS729" s="104"/>
      <c r="DT729" s="104"/>
      <c r="DU729" s="104"/>
      <c r="DV729" s="104"/>
      <c r="DW729" s="104"/>
      <c r="DX729" s="104"/>
      <c r="DY729" s="104"/>
      <c r="DZ729" s="104"/>
      <c r="EA729" s="104"/>
    </row>
    <row r="730" spans="108:131" ht="12.75" customHeight="1" x14ac:dyDescent="0.15">
      <c r="DD730" s="117"/>
      <c r="DE730" s="104"/>
      <c r="DF730" s="104"/>
      <c r="DG730" s="104"/>
      <c r="DH730" s="104"/>
      <c r="DI730" s="104"/>
      <c r="DJ730" s="104"/>
      <c r="DK730" s="104"/>
      <c r="DL730" s="104"/>
      <c r="DM730" s="104"/>
      <c r="DN730" s="104"/>
      <c r="DO730" s="104"/>
      <c r="DP730" s="104"/>
      <c r="DQ730" s="104"/>
      <c r="DR730" s="104"/>
      <c r="DS730" s="104"/>
      <c r="DT730" s="104"/>
      <c r="DU730" s="104"/>
      <c r="DV730" s="104"/>
      <c r="DW730" s="104"/>
      <c r="DX730" s="104"/>
      <c r="DY730" s="104"/>
      <c r="DZ730" s="104"/>
      <c r="EA730" s="104"/>
    </row>
    <row r="731" spans="108:131" ht="12.75" customHeight="1" x14ac:dyDescent="0.15">
      <c r="DD731" s="117"/>
      <c r="DE731" s="104"/>
      <c r="DF731" s="104"/>
      <c r="DG731" s="104"/>
      <c r="DH731" s="104"/>
      <c r="DI731" s="104"/>
      <c r="DJ731" s="104"/>
      <c r="DK731" s="104"/>
      <c r="DL731" s="104"/>
      <c r="DM731" s="104"/>
      <c r="DN731" s="104"/>
      <c r="DO731" s="104"/>
      <c r="DP731" s="104"/>
      <c r="DQ731" s="104"/>
      <c r="DR731" s="104"/>
      <c r="DS731" s="104"/>
      <c r="DT731" s="104"/>
      <c r="DU731" s="104"/>
      <c r="DV731" s="104"/>
      <c r="DW731" s="104"/>
      <c r="DX731" s="104"/>
      <c r="DY731" s="104"/>
      <c r="DZ731" s="104"/>
      <c r="EA731" s="104"/>
    </row>
    <row r="732" spans="108:131" ht="12.75" customHeight="1" x14ac:dyDescent="0.15">
      <c r="DD732" s="117"/>
      <c r="DE732" s="104"/>
      <c r="DF732" s="104"/>
      <c r="DG732" s="104"/>
      <c r="DH732" s="104"/>
      <c r="DI732" s="104"/>
      <c r="DJ732" s="104"/>
      <c r="DK732" s="104"/>
      <c r="DL732" s="104"/>
      <c r="DM732" s="104"/>
      <c r="DN732" s="104"/>
      <c r="DO732" s="104"/>
      <c r="DP732" s="104"/>
      <c r="DQ732" s="104"/>
      <c r="DR732" s="104"/>
      <c r="DS732" s="104"/>
      <c r="DT732" s="104"/>
      <c r="DU732" s="104"/>
      <c r="DV732" s="104"/>
      <c r="DW732" s="104"/>
      <c r="DX732" s="104"/>
      <c r="DY732" s="104"/>
      <c r="DZ732" s="104"/>
      <c r="EA732" s="104"/>
    </row>
    <row r="733" spans="108:131" ht="12.75" customHeight="1" x14ac:dyDescent="0.15">
      <c r="DD733" s="117"/>
      <c r="DE733" s="104"/>
      <c r="DF733" s="104"/>
      <c r="DG733" s="104"/>
      <c r="DH733" s="104"/>
      <c r="DI733" s="104"/>
      <c r="DJ733" s="104"/>
      <c r="DK733" s="104"/>
      <c r="DL733" s="104"/>
      <c r="DM733" s="104"/>
      <c r="DN733" s="104"/>
      <c r="DO733" s="104"/>
      <c r="DP733" s="104"/>
      <c r="DQ733" s="104"/>
      <c r="DR733" s="104"/>
      <c r="DS733" s="104"/>
      <c r="DT733" s="104"/>
      <c r="DU733" s="104"/>
      <c r="DV733" s="104"/>
      <c r="DW733" s="104"/>
      <c r="DX733" s="104"/>
      <c r="DY733" s="104"/>
      <c r="DZ733" s="104"/>
      <c r="EA733" s="104"/>
    </row>
    <row r="734" spans="108:131" ht="12.75" customHeight="1" x14ac:dyDescent="0.15">
      <c r="DD734" s="117"/>
      <c r="DE734" s="104"/>
      <c r="DF734" s="104"/>
      <c r="DG734" s="104"/>
      <c r="DH734" s="104"/>
      <c r="DI734" s="104"/>
      <c r="DJ734" s="104"/>
      <c r="DK734" s="104"/>
      <c r="DL734" s="104"/>
      <c r="DM734" s="104"/>
      <c r="DN734" s="104"/>
      <c r="DO734" s="104"/>
      <c r="DP734" s="104"/>
      <c r="DQ734" s="104"/>
      <c r="DR734" s="104"/>
      <c r="DS734" s="104"/>
      <c r="DT734" s="104"/>
      <c r="DU734" s="104"/>
      <c r="DV734" s="104"/>
      <c r="DW734" s="104"/>
      <c r="DX734" s="104"/>
      <c r="DY734" s="104"/>
      <c r="DZ734" s="104"/>
      <c r="EA734" s="104"/>
    </row>
    <row r="735" spans="108:131" ht="12.75" customHeight="1" x14ac:dyDescent="0.15">
      <c r="DD735" s="117"/>
      <c r="DE735" s="104"/>
      <c r="DF735" s="104"/>
      <c r="DG735" s="104"/>
      <c r="DH735" s="104"/>
      <c r="DI735" s="104"/>
      <c r="DJ735" s="104"/>
      <c r="DK735" s="104"/>
      <c r="DL735" s="104"/>
      <c r="DM735" s="104"/>
      <c r="DN735" s="104"/>
      <c r="DO735" s="104"/>
      <c r="DP735" s="104"/>
      <c r="DQ735" s="104"/>
      <c r="DR735" s="104"/>
      <c r="DS735" s="104"/>
      <c r="DT735" s="104"/>
      <c r="DU735" s="104"/>
      <c r="DV735" s="104"/>
      <c r="DW735" s="104"/>
      <c r="DX735" s="104"/>
      <c r="DY735" s="104"/>
      <c r="DZ735" s="104"/>
      <c r="EA735" s="104"/>
    </row>
    <row r="736" spans="108:131" ht="12.75" customHeight="1" x14ac:dyDescent="0.15">
      <c r="DD736" s="117"/>
      <c r="DE736" s="104"/>
      <c r="DF736" s="104"/>
      <c r="DG736" s="104"/>
      <c r="DH736" s="104"/>
      <c r="DI736" s="104"/>
      <c r="DJ736" s="104"/>
      <c r="DK736" s="104"/>
      <c r="DL736" s="104"/>
      <c r="DM736" s="104"/>
      <c r="DN736" s="104"/>
      <c r="DO736" s="104"/>
      <c r="DP736" s="104"/>
      <c r="DQ736" s="104"/>
      <c r="DR736" s="104"/>
      <c r="DS736" s="104"/>
      <c r="DT736" s="104"/>
      <c r="DU736" s="104"/>
      <c r="DV736" s="104"/>
      <c r="DW736" s="104"/>
      <c r="DX736" s="104"/>
      <c r="DY736" s="104"/>
      <c r="DZ736" s="104"/>
      <c r="EA736" s="104"/>
    </row>
    <row r="737" spans="108:131" ht="12.75" customHeight="1" x14ac:dyDescent="0.15">
      <c r="DD737" s="117"/>
      <c r="DE737" s="104"/>
      <c r="DF737" s="104"/>
      <c r="DG737" s="104"/>
      <c r="DH737" s="104"/>
      <c r="DI737" s="104"/>
      <c r="DJ737" s="104"/>
      <c r="DK737" s="104"/>
      <c r="DL737" s="104"/>
      <c r="DM737" s="104"/>
      <c r="DN737" s="104"/>
      <c r="DO737" s="104"/>
      <c r="DP737" s="104"/>
      <c r="DQ737" s="104"/>
      <c r="DR737" s="104"/>
      <c r="DS737" s="104"/>
      <c r="DT737" s="104"/>
      <c r="DU737" s="104"/>
      <c r="DV737" s="104"/>
      <c r="DW737" s="104"/>
      <c r="DX737" s="104"/>
      <c r="DY737" s="104"/>
      <c r="DZ737" s="104"/>
      <c r="EA737" s="104"/>
    </row>
    <row r="738" spans="108:131" ht="12.75" customHeight="1" x14ac:dyDescent="0.15">
      <c r="DD738" s="117"/>
      <c r="DE738" s="104"/>
      <c r="DF738" s="104"/>
      <c r="DG738" s="104"/>
      <c r="DH738" s="104"/>
      <c r="DI738" s="104"/>
      <c r="DJ738" s="104"/>
      <c r="DK738" s="104"/>
      <c r="DL738" s="104"/>
      <c r="DM738" s="104"/>
      <c r="DN738" s="104"/>
      <c r="DO738" s="104"/>
      <c r="DP738" s="104"/>
      <c r="DQ738" s="104"/>
      <c r="DR738" s="104"/>
      <c r="DS738" s="104"/>
      <c r="DT738" s="104"/>
      <c r="DU738" s="104"/>
      <c r="DV738" s="104"/>
      <c r="DW738" s="104"/>
      <c r="DX738" s="104"/>
      <c r="DY738" s="104"/>
      <c r="DZ738" s="104"/>
      <c r="EA738" s="104"/>
    </row>
    <row r="739" spans="108:131" ht="12.75" customHeight="1" x14ac:dyDescent="0.15">
      <c r="DD739" s="117"/>
      <c r="DE739" s="104"/>
      <c r="DF739" s="104"/>
      <c r="DG739" s="104"/>
      <c r="DH739" s="104"/>
      <c r="DI739" s="104"/>
      <c r="DJ739" s="104"/>
      <c r="DK739" s="104"/>
      <c r="DL739" s="104"/>
      <c r="DM739" s="104"/>
      <c r="DN739" s="104"/>
      <c r="DO739" s="104"/>
      <c r="DP739" s="104"/>
      <c r="DQ739" s="104"/>
      <c r="DR739" s="104"/>
      <c r="DS739" s="104"/>
      <c r="DT739" s="104"/>
      <c r="DU739" s="104"/>
      <c r="DV739" s="104"/>
      <c r="DW739" s="104"/>
      <c r="DX739" s="104"/>
      <c r="DY739" s="104"/>
      <c r="DZ739" s="104"/>
      <c r="EA739" s="104"/>
    </row>
    <row r="740" spans="108:131" ht="12.75" customHeight="1" x14ac:dyDescent="0.15">
      <c r="DD740" s="117"/>
      <c r="DE740" s="104"/>
      <c r="DF740" s="104"/>
      <c r="DG740" s="104"/>
      <c r="DH740" s="104"/>
      <c r="DI740" s="104"/>
      <c r="DJ740" s="104"/>
      <c r="DK740" s="104"/>
      <c r="DL740" s="104"/>
      <c r="DM740" s="104"/>
      <c r="DN740" s="104"/>
      <c r="DO740" s="104"/>
      <c r="DP740" s="104"/>
      <c r="DQ740" s="104"/>
      <c r="DR740" s="104"/>
      <c r="DS740" s="104"/>
      <c r="DT740" s="104"/>
      <c r="DU740" s="104"/>
      <c r="DV740" s="104"/>
      <c r="DW740" s="104"/>
      <c r="DX740" s="104"/>
      <c r="DY740" s="104"/>
      <c r="DZ740" s="104"/>
      <c r="EA740" s="104"/>
    </row>
    <row r="741" spans="108:131" ht="12.75" customHeight="1" x14ac:dyDescent="0.15">
      <c r="DD741" s="117"/>
      <c r="DE741" s="104"/>
      <c r="DF741" s="104"/>
      <c r="DG741" s="104"/>
      <c r="DH741" s="104"/>
      <c r="DI741" s="104"/>
      <c r="DJ741" s="104"/>
      <c r="DK741" s="104"/>
      <c r="DL741" s="104"/>
      <c r="DM741" s="104"/>
      <c r="DN741" s="104"/>
      <c r="DO741" s="104"/>
      <c r="DP741" s="104"/>
      <c r="DQ741" s="104"/>
      <c r="DR741" s="104"/>
      <c r="DS741" s="104"/>
      <c r="DT741" s="104"/>
      <c r="DU741" s="104"/>
      <c r="DV741" s="104"/>
      <c r="DW741" s="104"/>
      <c r="DX741" s="104"/>
      <c r="DY741" s="104"/>
      <c r="DZ741" s="104"/>
      <c r="EA741" s="104"/>
    </row>
    <row r="742" spans="108:131" ht="12.75" customHeight="1" x14ac:dyDescent="0.15">
      <c r="DD742" s="117"/>
      <c r="DE742" s="104"/>
      <c r="DF742" s="104"/>
      <c r="DG742" s="104"/>
      <c r="DH742" s="104"/>
      <c r="DI742" s="104"/>
      <c r="DJ742" s="104"/>
      <c r="DK742" s="104"/>
      <c r="DL742" s="104"/>
      <c r="DM742" s="104"/>
      <c r="DN742" s="104"/>
      <c r="DO742" s="104"/>
      <c r="DP742" s="104"/>
      <c r="DQ742" s="104"/>
      <c r="DR742" s="104"/>
      <c r="DS742" s="104"/>
      <c r="DT742" s="104"/>
      <c r="DU742" s="104"/>
      <c r="DV742" s="104"/>
      <c r="DW742" s="104"/>
      <c r="DX742" s="104"/>
      <c r="DY742" s="104"/>
      <c r="DZ742" s="104"/>
      <c r="EA742" s="104"/>
    </row>
    <row r="743" spans="108:131" ht="12.75" customHeight="1" x14ac:dyDescent="0.15">
      <c r="DD743" s="117"/>
      <c r="DE743" s="104"/>
      <c r="DF743" s="104"/>
      <c r="DG743" s="104"/>
      <c r="DH743" s="104"/>
      <c r="DI743" s="104"/>
      <c r="DJ743" s="104"/>
      <c r="DK743" s="104"/>
      <c r="DL743" s="104"/>
      <c r="DM743" s="104"/>
      <c r="DN743" s="104"/>
      <c r="DO743" s="104"/>
      <c r="DP743" s="104"/>
      <c r="DQ743" s="104"/>
      <c r="DR743" s="104"/>
      <c r="DS743" s="104"/>
      <c r="DT743" s="104"/>
      <c r="DU743" s="104"/>
      <c r="DV743" s="104"/>
      <c r="DW743" s="104"/>
      <c r="DX743" s="104"/>
      <c r="DY743" s="104"/>
      <c r="DZ743" s="104"/>
      <c r="EA743" s="104"/>
    </row>
    <row r="744" spans="108:131" ht="12.75" customHeight="1" x14ac:dyDescent="0.15">
      <c r="DD744" s="117"/>
      <c r="DE744" s="104"/>
      <c r="DF744" s="104"/>
      <c r="DG744" s="104"/>
      <c r="DH744" s="104"/>
      <c r="DI744" s="104"/>
      <c r="DJ744" s="104"/>
      <c r="DK744" s="104"/>
      <c r="DL744" s="104"/>
      <c r="DM744" s="104"/>
      <c r="DN744" s="104"/>
      <c r="DO744" s="104"/>
      <c r="DP744" s="104"/>
      <c r="DQ744" s="104"/>
      <c r="DR744" s="104"/>
      <c r="DS744" s="104"/>
      <c r="DT744" s="104"/>
      <c r="DU744" s="104"/>
      <c r="DV744" s="104"/>
      <c r="DW744" s="104"/>
      <c r="DX744" s="104"/>
      <c r="DY744" s="104"/>
      <c r="DZ744" s="104"/>
      <c r="EA744" s="104"/>
    </row>
    <row r="745" spans="108:131" ht="12.75" customHeight="1" x14ac:dyDescent="0.15">
      <c r="DD745" s="117"/>
      <c r="DE745" s="104"/>
      <c r="DF745" s="104"/>
      <c r="DG745" s="104"/>
      <c r="DH745" s="104"/>
      <c r="DI745" s="104"/>
      <c r="DJ745" s="104"/>
      <c r="DK745" s="104"/>
      <c r="DL745" s="104"/>
      <c r="DM745" s="104"/>
      <c r="DN745" s="104"/>
      <c r="DO745" s="104"/>
      <c r="DP745" s="104"/>
      <c r="DQ745" s="104"/>
      <c r="DR745" s="104"/>
      <c r="DS745" s="104"/>
      <c r="DT745" s="104"/>
      <c r="DU745" s="104"/>
      <c r="DV745" s="104"/>
      <c r="DW745" s="104"/>
      <c r="DX745" s="104"/>
      <c r="DY745" s="104"/>
      <c r="DZ745" s="104"/>
      <c r="EA745" s="104"/>
    </row>
    <row r="746" spans="108:131" ht="12.75" customHeight="1" x14ac:dyDescent="0.15">
      <c r="DD746" s="117"/>
      <c r="DE746" s="104"/>
      <c r="DF746" s="104"/>
      <c r="DG746" s="104"/>
      <c r="DH746" s="104"/>
      <c r="DI746" s="104"/>
      <c r="DJ746" s="104"/>
      <c r="DK746" s="104"/>
      <c r="DL746" s="104"/>
      <c r="DM746" s="104"/>
      <c r="DN746" s="104"/>
      <c r="DO746" s="104"/>
      <c r="DP746" s="104"/>
      <c r="DQ746" s="104"/>
      <c r="DR746" s="104"/>
      <c r="DS746" s="104"/>
      <c r="DT746" s="104"/>
      <c r="DU746" s="104"/>
      <c r="DV746" s="104"/>
      <c r="DW746" s="104"/>
      <c r="DX746" s="104"/>
      <c r="DY746" s="104"/>
      <c r="DZ746" s="104"/>
      <c r="EA746" s="104"/>
    </row>
    <row r="747" spans="108:131" ht="12.75" customHeight="1" x14ac:dyDescent="0.15">
      <c r="DD747" s="117"/>
      <c r="DE747" s="104"/>
      <c r="DF747" s="104"/>
      <c r="DG747" s="104"/>
      <c r="DH747" s="104"/>
      <c r="DI747" s="104"/>
      <c r="DJ747" s="104"/>
      <c r="DK747" s="104"/>
      <c r="DL747" s="104"/>
      <c r="DM747" s="104"/>
      <c r="DN747" s="104"/>
      <c r="DO747" s="104"/>
      <c r="DP747" s="104"/>
      <c r="DQ747" s="104"/>
      <c r="DR747" s="104"/>
      <c r="DS747" s="104"/>
      <c r="DT747" s="104"/>
      <c r="DU747" s="104"/>
      <c r="DV747" s="104"/>
      <c r="DW747" s="104"/>
      <c r="DX747" s="104"/>
      <c r="DY747" s="104"/>
      <c r="DZ747" s="104"/>
      <c r="EA747" s="104"/>
    </row>
    <row r="748" spans="108:131" ht="12.75" customHeight="1" x14ac:dyDescent="0.15">
      <c r="DD748" s="117"/>
      <c r="DE748" s="104"/>
      <c r="DF748" s="104"/>
      <c r="DG748" s="104"/>
      <c r="DH748" s="104"/>
      <c r="DI748" s="104"/>
      <c r="DJ748" s="104"/>
      <c r="DK748" s="104"/>
      <c r="DL748" s="104"/>
      <c r="DM748" s="104"/>
      <c r="DN748" s="104"/>
      <c r="DO748" s="104"/>
      <c r="DP748" s="104"/>
      <c r="DQ748" s="104"/>
      <c r="DR748" s="104"/>
      <c r="DS748" s="104"/>
      <c r="DT748" s="104"/>
      <c r="DU748" s="104"/>
      <c r="DV748" s="104"/>
      <c r="DW748" s="104"/>
      <c r="DX748" s="104"/>
      <c r="DY748" s="104"/>
      <c r="DZ748" s="104"/>
      <c r="EA748" s="104"/>
    </row>
    <row r="749" spans="108:131" ht="12.75" customHeight="1" x14ac:dyDescent="0.15">
      <c r="DD749" s="117"/>
      <c r="DE749" s="104"/>
      <c r="DF749" s="104"/>
      <c r="DG749" s="104"/>
      <c r="DH749" s="104"/>
      <c r="DI749" s="104"/>
      <c r="DJ749" s="104"/>
      <c r="DK749" s="104"/>
      <c r="DL749" s="104"/>
      <c r="DM749" s="104"/>
      <c r="DN749" s="104"/>
      <c r="DO749" s="104"/>
      <c r="DP749" s="104"/>
      <c r="DQ749" s="104"/>
      <c r="DR749" s="104"/>
      <c r="DS749" s="104"/>
      <c r="DT749" s="104"/>
      <c r="DU749" s="104"/>
      <c r="DV749" s="104"/>
      <c r="DW749" s="104"/>
      <c r="DX749" s="104"/>
      <c r="DY749" s="104"/>
      <c r="DZ749" s="104"/>
      <c r="EA749" s="104"/>
    </row>
    <row r="750" spans="108:131" ht="12.75" customHeight="1" x14ac:dyDescent="0.15">
      <c r="DD750" s="117"/>
      <c r="DE750" s="104"/>
      <c r="DF750" s="104"/>
      <c r="DG750" s="104"/>
      <c r="DH750" s="104"/>
      <c r="DI750" s="104"/>
      <c r="DJ750" s="104"/>
      <c r="DK750" s="104"/>
      <c r="DL750" s="104"/>
      <c r="DM750" s="104"/>
      <c r="DN750" s="104"/>
      <c r="DO750" s="104"/>
      <c r="DP750" s="104"/>
      <c r="DQ750" s="104"/>
      <c r="DR750" s="104"/>
      <c r="DS750" s="104"/>
      <c r="DT750" s="104"/>
      <c r="DU750" s="104"/>
      <c r="DV750" s="104"/>
      <c r="DW750" s="104"/>
      <c r="DX750" s="104"/>
      <c r="DY750" s="104"/>
      <c r="DZ750" s="104"/>
      <c r="EA750" s="104"/>
    </row>
    <row r="751" spans="108:131" ht="12.75" customHeight="1" x14ac:dyDescent="0.15">
      <c r="DD751" s="117"/>
      <c r="DE751" s="104"/>
      <c r="DF751" s="104"/>
      <c r="DG751" s="104"/>
      <c r="DH751" s="104"/>
      <c r="DI751" s="104"/>
      <c r="DJ751" s="104"/>
      <c r="DK751" s="104"/>
      <c r="DL751" s="104"/>
      <c r="DM751" s="104"/>
      <c r="DN751" s="104"/>
      <c r="DO751" s="104"/>
      <c r="DP751" s="104"/>
      <c r="DQ751" s="104"/>
      <c r="DR751" s="104"/>
      <c r="DS751" s="104"/>
      <c r="DT751" s="104"/>
      <c r="DU751" s="104"/>
      <c r="DV751" s="104"/>
      <c r="DW751" s="104"/>
      <c r="DX751" s="104"/>
      <c r="DY751" s="104"/>
      <c r="DZ751" s="104"/>
      <c r="EA751" s="104"/>
    </row>
    <row r="752" spans="108:131" ht="12.75" customHeight="1" x14ac:dyDescent="0.15">
      <c r="DD752" s="117"/>
      <c r="DE752" s="104"/>
      <c r="DF752" s="104"/>
      <c r="DG752" s="104"/>
      <c r="DH752" s="104"/>
      <c r="DI752" s="104"/>
      <c r="DJ752" s="104"/>
      <c r="DK752" s="104"/>
      <c r="DL752" s="104"/>
      <c r="DM752" s="104"/>
      <c r="DN752" s="104"/>
      <c r="DO752" s="104"/>
      <c r="DP752" s="104"/>
      <c r="DQ752" s="104"/>
      <c r="DR752" s="104"/>
      <c r="DS752" s="104"/>
      <c r="DT752" s="104"/>
      <c r="DU752" s="104"/>
      <c r="DV752" s="104"/>
      <c r="DW752" s="104"/>
      <c r="DX752" s="104"/>
      <c r="DY752" s="104"/>
      <c r="DZ752" s="104"/>
      <c r="EA752" s="104"/>
    </row>
    <row r="753" spans="108:131" ht="12.75" customHeight="1" x14ac:dyDescent="0.15">
      <c r="DD753" s="117"/>
      <c r="DE753" s="104"/>
      <c r="DF753" s="104"/>
      <c r="DG753" s="104"/>
      <c r="DH753" s="104"/>
      <c r="DI753" s="104"/>
      <c r="DJ753" s="104"/>
      <c r="DK753" s="104"/>
      <c r="DL753" s="104"/>
      <c r="DM753" s="104"/>
      <c r="DN753" s="104"/>
      <c r="DO753" s="104"/>
      <c r="DP753" s="104"/>
      <c r="DQ753" s="104"/>
      <c r="DR753" s="104"/>
      <c r="DS753" s="104"/>
      <c r="DT753" s="104"/>
      <c r="DU753" s="104"/>
      <c r="DV753" s="104"/>
      <c r="DW753" s="104"/>
      <c r="DX753" s="104"/>
      <c r="DY753" s="104"/>
      <c r="DZ753" s="104"/>
      <c r="EA753" s="104"/>
    </row>
    <row r="754" spans="108:131" ht="12.75" customHeight="1" x14ac:dyDescent="0.15">
      <c r="DD754" s="117"/>
      <c r="DE754" s="104"/>
      <c r="DF754" s="104"/>
      <c r="DG754" s="104"/>
      <c r="DH754" s="104"/>
      <c r="DI754" s="104"/>
      <c r="DJ754" s="104"/>
      <c r="DK754" s="104"/>
      <c r="DL754" s="104"/>
      <c r="DM754" s="104"/>
      <c r="DN754" s="104"/>
      <c r="DO754" s="104"/>
      <c r="DP754" s="104"/>
      <c r="DQ754" s="104"/>
      <c r="DR754" s="104"/>
      <c r="DS754" s="104"/>
      <c r="DT754" s="104"/>
      <c r="DU754" s="104"/>
      <c r="DV754" s="104"/>
      <c r="DW754" s="104"/>
      <c r="DX754" s="104"/>
      <c r="DY754" s="104"/>
      <c r="DZ754" s="104"/>
      <c r="EA754" s="104"/>
    </row>
    <row r="755" spans="108:131" ht="12.75" customHeight="1" x14ac:dyDescent="0.15">
      <c r="DD755" s="117"/>
      <c r="DE755" s="104"/>
      <c r="DF755" s="104"/>
      <c r="DG755" s="104"/>
      <c r="DH755" s="104"/>
      <c r="DI755" s="104"/>
      <c r="DJ755" s="104"/>
      <c r="DK755" s="104"/>
      <c r="DL755" s="104"/>
      <c r="DM755" s="104"/>
      <c r="DN755" s="104"/>
      <c r="DO755" s="104"/>
      <c r="DP755" s="104"/>
      <c r="DQ755" s="104"/>
      <c r="DR755" s="104"/>
      <c r="DS755" s="104"/>
      <c r="DT755" s="104"/>
      <c r="DU755" s="104"/>
      <c r="DV755" s="104"/>
      <c r="DW755" s="104"/>
      <c r="DX755" s="104"/>
      <c r="DY755" s="104"/>
      <c r="DZ755" s="104"/>
      <c r="EA755" s="104"/>
    </row>
    <row r="756" spans="108:131" ht="12.75" customHeight="1" x14ac:dyDescent="0.15">
      <c r="DD756" s="117"/>
      <c r="DE756" s="104"/>
      <c r="DF756" s="104"/>
      <c r="DG756" s="104"/>
      <c r="DH756" s="104"/>
      <c r="DI756" s="104"/>
      <c r="DJ756" s="104"/>
      <c r="DK756" s="104"/>
      <c r="DL756" s="104"/>
      <c r="DM756" s="104"/>
      <c r="DN756" s="104"/>
      <c r="DO756" s="104"/>
      <c r="DP756" s="104"/>
      <c r="DQ756" s="104"/>
      <c r="DR756" s="104"/>
      <c r="DS756" s="104"/>
      <c r="DT756" s="104"/>
      <c r="DU756" s="104"/>
      <c r="DV756" s="104"/>
      <c r="DW756" s="104"/>
      <c r="DX756" s="104"/>
      <c r="DY756" s="104"/>
      <c r="DZ756" s="104"/>
      <c r="EA756" s="104"/>
    </row>
    <row r="757" spans="108:131" ht="12.75" customHeight="1" x14ac:dyDescent="0.15">
      <c r="DD757" s="117"/>
      <c r="DE757" s="104"/>
      <c r="DF757" s="104"/>
      <c r="DG757" s="104"/>
      <c r="DH757" s="104"/>
      <c r="DI757" s="104"/>
      <c r="DJ757" s="104"/>
      <c r="DK757" s="104"/>
      <c r="DL757" s="104"/>
      <c r="DM757" s="104"/>
      <c r="DN757" s="104"/>
      <c r="DO757" s="104"/>
      <c r="DP757" s="104"/>
      <c r="DQ757" s="104"/>
      <c r="DR757" s="104"/>
      <c r="DS757" s="104"/>
      <c r="DT757" s="104"/>
      <c r="DU757" s="104"/>
      <c r="DV757" s="104"/>
      <c r="DW757" s="104"/>
      <c r="DX757" s="104"/>
      <c r="DY757" s="104"/>
      <c r="DZ757" s="104"/>
      <c r="EA757" s="104"/>
    </row>
    <row r="758" spans="108:131" ht="12.75" customHeight="1" x14ac:dyDescent="0.15">
      <c r="DD758" s="117"/>
      <c r="DE758" s="104"/>
      <c r="DF758" s="104"/>
      <c r="DG758" s="104"/>
      <c r="DH758" s="104"/>
      <c r="DI758" s="104"/>
      <c r="DJ758" s="104"/>
      <c r="DK758" s="104"/>
      <c r="DL758" s="104"/>
      <c r="DM758" s="104"/>
      <c r="DN758" s="104"/>
      <c r="DO758" s="104"/>
      <c r="DP758" s="104"/>
      <c r="DQ758" s="104"/>
      <c r="DR758" s="104"/>
      <c r="DS758" s="104"/>
      <c r="DT758" s="104"/>
      <c r="DU758" s="104"/>
      <c r="DV758" s="104"/>
      <c r="DW758" s="104"/>
      <c r="DX758" s="104"/>
      <c r="DY758" s="104"/>
      <c r="DZ758" s="104"/>
      <c r="EA758" s="104"/>
    </row>
    <row r="759" spans="108:131" ht="12.75" customHeight="1" x14ac:dyDescent="0.15">
      <c r="DD759" s="117"/>
      <c r="DE759" s="104"/>
      <c r="DF759" s="104"/>
      <c r="DG759" s="104"/>
      <c r="DH759" s="104"/>
      <c r="DI759" s="104"/>
      <c r="DJ759" s="104"/>
      <c r="DK759" s="104"/>
      <c r="DL759" s="104"/>
      <c r="DM759" s="104"/>
      <c r="DN759" s="104"/>
      <c r="DO759" s="104"/>
      <c r="DP759" s="104"/>
      <c r="DQ759" s="104"/>
      <c r="DR759" s="104"/>
      <c r="DS759" s="104"/>
      <c r="DT759" s="104"/>
      <c r="DU759" s="104"/>
      <c r="DV759" s="104"/>
      <c r="DW759" s="104"/>
      <c r="DX759" s="104"/>
      <c r="DY759" s="104"/>
      <c r="DZ759" s="104"/>
      <c r="EA759" s="104"/>
    </row>
    <row r="760" spans="108:131" ht="12.75" customHeight="1" x14ac:dyDescent="0.15">
      <c r="DD760" s="117"/>
      <c r="DE760" s="104"/>
      <c r="DF760" s="104"/>
      <c r="DG760" s="104"/>
      <c r="DH760" s="104"/>
      <c r="DI760" s="104"/>
      <c r="DJ760" s="104"/>
      <c r="DK760" s="104"/>
      <c r="DL760" s="104"/>
      <c r="DM760" s="104"/>
      <c r="DN760" s="104"/>
      <c r="DO760" s="104"/>
      <c r="DP760" s="104"/>
      <c r="DQ760" s="104"/>
      <c r="DR760" s="104"/>
      <c r="DS760" s="104"/>
      <c r="DT760" s="104"/>
      <c r="DU760" s="104"/>
      <c r="DV760" s="104"/>
      <c r="DW760" s="104"/>
      <c r="DX760" s="104"/>
      <c r="DY760" s="104"/>
      <c r="DZ760" s="104"/>
      <c r="EA760" s="104"/>
    </row>
    <row r="761" spans="108:131" ht="12.75" customHeight="1" x14ac:dyDescent="0.15">
      <c r="DD761" s="117"/>
      <c r="DE761" s="104"/>
      <c r="DF761" s="104"/>
      <c r="DG761" s="104"/>
      <c r="DH761" s="104"/>
      <c r="DI761" s="104"/>
      <c r="DJ761" s="104"/>
      <c r="DK761" s="104"/>
      <c r="DL761" s="104"/>
      <c r="DM761" s="104"/>
      <c r="DN761" s="104"/>
      <c r="DO761" s="104"/>
      <c r="DP761" s="104"/>
      <c r="DQ761" s="104"/>
      <c r="DR761" s="104"/>
      <c r="DS761" s="104"/>
      <c r="DT761" s="104"/>
      <c r="DU761" s="104"/>
      <c r="DV761" s="104"/>
      <c r="DW761" s="104"/>
      <c r="DX761" s="104"/>
      <c r="DY761" s="104"/>
      <c r="DZ761" s="104"/>
      <c r="EA761" s="104"/>
    </row>
    <row r="762" spans="108:131" ht="12.75" customHeight="1" x14ac:dyDescent="0.15">
      <c r="DD762" s="117"/>
      <c r="DE762" s="104"/>
      <c r="DF762" s="104"/>
      <c r="DG762" s="104"/>
      <c r="DH762" s="104"/>
      <c r="DI762" s="104"/>
      <c r="DJ762" s="104"/>
      <c r="DK762" s="104"/>
      <c r="DL762" s="104"/>
      <c r="DM762" s="104"/>
      <c r="DN762" s="104"/>
      <c r="DO762" s="104"/>
      <c r="DP762" s="104"/>
      <c r="DQ762" s="104"/>
      <c r="DR762" s="104"/>
      <c r="DS762" s="104"/>
      <c r="DT762" s="104"/>
      <c r="DU762" s="104"/>
      <c r="DV762" s="104"/>
      <c r="DW762" s="104"/>
      <c r="DX762" s="104"/>
      <c r="DY762" s="104"/>
      <c r="DZ762" s="104"/>
      <c r="EA762" s="104"/>
    </row>
    <row r="763" spans="108:131" ht="12.75" customHeight="1" x14ac:dyDescent="0.15">
      <c r="DD763" s="117"/>
      <c r="DE763" s="104"/>
      <c r="DF763" s="104"/>
      <c r="DG763" s="104"/>
      <c r="DH763" s="104"/>
      <c r="DI763" s="104"/>
      <c r="DJ763" s="104"/>
      <c r="DK763" s="104"/>
      <c r="DL763" s="104"/>
      <c r="DM763" s="104"/>
      <c r="DN763" s="104"/>
      <c r="DO763" s="104"/>
      <c r="DP763" s="104"/>
      <c r="DQ763" s="104"/>
      <c r="DR763" s="104"/>
      <c r="DS763" s="104"/>
      <c r="DT763" s="104"/>
      <c r="DU763" s="104"/>
      <c r="DV763" s="104"/>
      <c r="DW763" s="104"/>
      <c r="DX763" s="104"/>
      <c r="DY763" s="104"/>
      <c r="DZ763" s="104"/>
      <c r="EA763" s="104"/>
    </row>
    <row r="764" spans="108:131" ht="12.75" customHeight="1" x14ac:dyDescent="0.15">
      <c r="DD764" s="117"/>
      <c r="DE764" s="104"/>
      <c r="DF764" s="104"/>
      <c r="DG764" s="104"/>
      <c r="DH764" s="104"/>
      <c r="DI764" s="104"/>
      <c r="DJ764" s="104"/>
      <c r="DK764" s="104"/>
      <c r="DL764" s="104"/>
      <c r="DM764" s="104"/>
      <c r="DN764" s="104"/>
      <c r="DO764" s="104"/>
      <c r="DP764" s="104"/>
      <c r="DQ764" s="104"/>
      <c r="DR764" s="104"/>
      <c r="DS764" s="104"/>
      <c r="DT764" s="104"/>
      <c r="DU764" s="104"/>
      <c r="DV764" s="104"/>
      <c r="DW764" s="104"/>
      <c r="DX764" s="104"/>
      <c r="DY764" s="104"/>
      <c r="DZ764" s="104"/>
      <c r="EA764" s="104"/>
    </row>
    <row r="765" spans="108:131" ht="12.75" customHeight="1" x14ac:dyDescent="0.15">
      <c r="DD765" s="117"/>
      <c r="DE765" s="104"/>
      <c r="DF765" s="104"/>
      <c r="DG765" s="104"/>
      <c r="DH765" s="104"/>
      <c r="DI765" s="104"/>
      <c r="DJ765" s="104"/>
      <c r="DK765" s="104"/>
      <c r="DL765" s="104"/>
      <c r="DM765" s="104"/>
      <c r="DN765" s="104"/>
      <c r="DO765" s="104"/>
      <c r="DP765" s="104"/>
      <c r="DQ765" s="104"/>
      <c r="DR765" s="104"/>
      <c r="DS765" s="104"/>
      <c r="DT765" s="104"/>
      <c r="DU765" s="104"/>
      <c r="DV765" s="104"/>
      <c r="DW765" s="104"/>
      <c r="DX765" s="104"/>
      <c r="DY765" s="104"/>
      <c r="DZ765" s="104"/>
      <c r="EA765" s="104"/>
    </row>
    <row r="766" spans="108:131" ht="12.75" customHeight="1" x14ac:dyDescent="0.15">
      <c r="DD766" s="117"/>
      <c r="DE766" s="104"/>
      <c r="DF766" s="104"/>
      <c r="DG766" s="104"/>
      <c r="DH766" s="104"/>
      <c r="DI766" s="104"/>
      <c r="DJ766" s="104"/>
      <c r="DK766" s="104"/>
      <c r="DL766" s="104"/>
      <c r="DM766" s="104"/>
      <c r="DN766" s="104"/>
      <c r="DO766" s="104"/>
      <c r="DP766" s="104"/>
      <c r="DQ766" s="104"/>
      <c r="DR766" s="104"/>
      <c r="DS766" s="104"/>
      <c r="DT766" s="104"/>
      <c r="DU766" s="104"/>
      <c r="DV766" s="104"/>
      <c r="DW766" s="104"/>
      <c r="DX766" s="104"/>
      <c r="DY766" s="104"/>
      <c r="DZ766" s="104"/>
      <c r="EA766" s="104"/>
    </row>
    <row r="767" spans="108:131" ht="12.75" customHeight="1" x14ac:dyDescent="0.15">
      <c r="DD767" s="117"/>
      <c r="DE767" s="104"/>
      <c r="DF767" s="104"/>
      <c r="DG767" s="104"/>
      <c r="DH767" s="104"/>
      <c r="DI767" s="104"/>
      <c r="DJ767" s="104"/>
      <c r="DK767" s="104"/>
      <c r="DL767" s="104"/>
      <c r="DM767" s="104"/>
      <c r="DN767" s="104"/>
      <c r="DO767" s="104"/>
      <c r="DP767" s="104"/>
      <c r="DQ767" s="104"/>
      <c r="DR767" s="104"/>
      <c r="DS767" s="104"/>
      <c r="DT767" s="104"/>
      <c r="DU767" s="104"/>
      <c r="DV767" s="104"/>
      <c r="DW767" s="104"/>
      <c r="DX767" s="104"/>
      <c r="DY767" s="104"/>
      <c r="DZ767" s="104"/>
      <c r="EA767" s="104"/>
    </row>
    <row r="768" spans="108:131" ht="12.75" customHeight="1" x14ac:dyDescent="0.15">
      <c r="DD768" s="117"/>
      <c r="DE768" s="104"/>
      <c r="DF768" s="104"/>
      <c r="DG768" s="104"/>
      <c r="DH768" s="104"/>
      <c r="DI768" s="104"/>
      <c r="DJ768" s="104"/>
      <c r="DK768" s="104"/>
      <c r="DL768" s="104"/>
      <c r="DM768" s="104"/>
      <c r="DN768" s="104"/>
      <c r="DO768" s="104"/>
      <c r="DP768" s="104"/>
      <c r="DQ768" s="104"/>
      <c r="DR768" s="104"/>
      <c r="DS768" s="104"/>
      <c r="DT768" s="104"/>
      <c r="DU768" s="104"/>
      <c r="DV768" s="104"/>
      <c r="DW768" s="104"/>
      <c r="DX768" s="104"/>
      <c r="DY768" s="104"/>
      <c r="DZ768" s="104"/>
      <c r="EA768" s="104"/>
    </row>
    <row r="769" spans="108:131" ht="12.75" customHeight="1" x14ac:dyDescent="0.15">
      <c r="DD769" s="117"/>
      <c r="DE769" s="104"/>
      <c r="DF769" s="104"/>
      <c r="DG769" s="104"/>
      <c r="DH769" s="104"/>
      <c r="DI769" s="104"/>
      <c r="DJ769" s="104"/>
      <c r="DK769" s="104"/>
      <c r="DL769" s="104"/>
      <c r="DM769" s="104"/>
      <c r="DN769" s="104"/>
      <c r="DO769" s="104"/>
      <c r="DP769" s="104"/>
      <c r="DQ769" s="104"/>
      <c r="DR769" s="104"/>
      <c r="DS769" s="104"/>
      <c r="DT769" s="104"/>
      <c r="DU769" s="104"/>
      <c r="DV769" s="104"/>
      <c r="DW769" s="104"/>
      <c r="DX769" s="104"/>
      <c r="DY769" s="104"/>
      <c r="DZ769" s="104"/>
      <c r="EA769" s="104"/>
    </row>
    <row r="770" spans="108:131" ht="12.75" customHeight="1" x14ac:dyDescent="0.15">
      <c r="DD770" s="117"/>
      <c r="DE770" s="104"/>
      <c r="DF770" s="104"/>
      <c r="DG770" s="104"/>
      <c r="DH770" s="104"/>
      <c r="DI770" s="104"/>
      <c r="DJ770" s="104"/>
      <c r="DK770" s="104"/>
      <c r="DL770" s="104"/>
      <c r="DM770" s="104"/>
      <c r="DN770" s="104"/>
      <c r="DO770" s="104"/>
      <c r="DP770" s="104"/>
      <c r="DQ770" s="104"/>
      <c r="DR770" s="104"/>
      <c r="DS770" s="104"/>
      <c r="DT770" s="104"/>
      <c r="DU770" s="104"/>
      <c r="DV770" s="104"/>
      <c r="DW770" s="104"/>
      <c r="DX770" s="104"/>
      <c r="DY770" s="104"/>
      <c r="DZ770" s="104"/>
      <c r="EA770" s="104"/>
    </row>
    <row r="771" spans="108:131" ht="12.75" customHeight="1" x14ac:dyDescent="0.15">
      <c r="DD771" s="117"/>
      <c r="DE771" s="104"/>
      <c r="DF771" s="104"/>
      <c r="DG771" s="104"/>
      <c r="DH771" s="104"/>
      <c r="DI771" s="104"/>
      <c r="DJ771" s="104"/>
      <c r="DK771" s="104"/>
      <c r="DL771" s="104"/>
      <c r="DM771" s="104"/>
      <c r="DN771" s="104"/>
      <c r="DO771" s="104"/>
      <c r="DP771" s="104"/>
      <c r="DQ771" s="104"/>
      <c r="DR771" s="104"/>
      <c r="DS771" s="104"/>
      <c r="DT771" s="104"/>
      <c r="DU771" s="104"/>
      <c r="DV771" s="104"/>
      <c r="DW771" s="104"/>
      <c r="DX771" s="104"/>
      <c r="DY771" s="104"/>
      <c r="DZ771" s="104"/>
      <c r="EA771" s="104"/>
    </row>
    <row r="772" spans="108:131" ht="12.75" customHeight="1" x14ac:dyDescent="0.15">
      <c r="DD772" s="117"/>
      <c r="DE772" s="104"/>
      <c r="DF772" s="104"/>
      <c r="DG772" s="104"/>
      <c r="DH772" s="104"/>
      <c r="DI772" s="104"/>
      <c r="DJ772" s="104"/>
      <c r="DK772" s="104"/>
      <c r="DL772" s="104"/>
      <c r="DM772" s="104"/>
      <c r="DN772" s="104"/>
      <c r="DO772" s="104"/>
      <c r="DP772" s="104"/>
      <c r="DQ772" s="104"/>
      <c r="DR772" s="104"/>
      <c r="DS772" s="104"/>
      <c r="DT772" s="104"/>
      <c r="DU772" s="104"/>
      <c r="DV772" s="104"/>
      <c r="DW772" s="104"/>
      <c r="DX772" s="104"/>
      <c r="DY772" s="104"/>
      <c r="DZ772" s="104"/>
      <c r="EA772" s="104"/>
    </row>
    <row r="773" spans="108:131" ht="12.75" customHeight="1" x14ac:dyDescent="0.15">
      <c r="DD773" s="117"/>
      <c r="DE773" s="104"/>
      <c r="DF773" s="104"/>
      <c r="DG773" s="104"/>
      <c r="DH773" s="104"/>
      <c r="DI773" s="104"/>
      <c r="DJ773" s="104"/>
      <c r="DK773" s="104"/>
      <c r="DL773" s="104"/>
      <c r="DM773" s="104"/>
      <c r="DN773" s="104"/>
      <c r="DO773" s="104"/>
      <c r="DP773" s="104"/>
      <c r="DQ773" s="104"/>
      <c r="DR773" s="104"/>
      <c r="DS773" s="104"/>
      <c r="DT773" s="104"/>
      <c r="DU773" s="104"/>
      <c r="DV773" s="104"/>
      <c r="DW773" s="104"/>
      <c r="DX773" s="104"/>
      <c r="DY773" s="104"/>
      <c r="DZ773" s="104"/>
      <c r="EA773" s="104"/>
    </row>
    <row r="774" spans="108:131" ht="12.75" customHeight="1" x14ac:dyDescent="0.15">
      <c r="DD774" s="117"/>
      <c r="DE774" s="104"/>
      <c r="DF774" s="104"/>
      <c r="DG774" s="104"/>
      <c r="DH774" s="104"/>
      <c r="DI774" s="104"/>
      <c r="DJ774" s="104"/>
      <c r="DK774" s="104"/>
      <c r="DL774" s="104"/>
      <c r="DM774" s="104"/>
      <c r="DN774" s="104"/>
      <c r="DO774" s="104"/>
      <c r="DP774" s="104"/>
      <c r="DQ774" s="104"/>
      <c r="DR774" s="104"/>
      <c r="DS774" s="104"/>
      <c r="DT774" s="104"/>
      <c r="DU774" s="104"/>
      <c r="DV774" s="104"/>
      <c r="DW774" s="104"/>
      <c r="DX774" s="104"/>
      <c r="DY774" s="104"/>
      <c r="DZ774" s="104"/>
      <c r="EA774" s="104"/>
    </row>
    <row r="775" spans="108:131" ht="12.75" customHeight="1" x14ac:dyDescent="0.15">
      <c r="DD775" s="117"/>
      <c r="DE775" s="104"/>
      <c r="DF775" s="104"/>
      <c r="DG775" s="104"/>
      <c r="DH775" s="104"/>
      <c r="DI775" s="104"/>
      <c r="DJ775" s="104"/>
      <c r="DK775" s="104"/>
      <c r="DL775" s="104"/>
      <c r="DM775" s="104"/>
      <c r="DN775" s="104"/>
      <c r="DO775" s="104"/>
      <c r="DP775" s="104"/>
      <c r="DQ775" s="104"/>
      <c r="DR775" s="104"/>
      <c r="DS775" s="104"/>
      <c r="DT775" s="104"/>
      <c r="DU775" s="104"/>
      <c r="DV775" s="104"/>
      <c r="DW775" s="104"/>
      <c r="DX775" s="104"/>
      <c r="DY775" s="104"/>
      <c r="DZ775" s="104"/>
      <c r="EA775" s="104"/>
    </row>
    <row r="776" spans="108:131" ht="12.75" customHeight="1" x14ac:dyDescent="0.15">
      <c r="DD776" s="117"/>
      <c r="DE776" s="104"/>
      <c r="DF776" s="104"/>
      <c r="DG776" s="104"/>
      <c r="DH776" s="104"/>
      <c r="DI776" s="104"/>
      <c r="DJ776" s="104"/>
      <c r="DK776" s="104"/>
      <c r="DL776" s="104"/>
      <c r="DM776" s="104"/>
      <c r="DN776" s="104"/>
      <c r="DO776" s="104"/>
      <c r="DP776" s="104"/>
      <c r="DQ776" s="104"/>
      <c r="DR776" s="104"/>
      <c r="DS776" s="104"/>
      <c r="DT776" s="104"/>
      <c r="DU776" s="104"/>
      <c r="DV776" s="104"/>
      <c r="DW776" s="104"/>
      <c r="DX776" s="104"/>
      <c r="DY776" s="104"/>
      <c r="DZ776" s="104"/>
      <c r="EA776" s="104"/>
    </row>
    <row r="777" spans="108:131" ht="12.75" customHeight="1" x14ac:dyDescent="0.15">
      <c r="DD777" s="117"/>
      <c r="DE777" s="104"/>
      <c r="DF777" s="104"/>
      <c r="DG777" s="104"/>
      <c r="DH777" s="104"/>
      <c r="DI777" s="104"/>
      <c r="DJ777" s="104"/>
      <c r="DK777" s="104"/>
      <c r="DL777" s="104"/>
      <c r="DM777" s="104"/>
      <c r="DN777" s="104"/>
      <c r="DO777" s="104"/>
      <c r="DP777" s="104"/>
      <c r="DQ777" s="104"/>
      <c r="DR777" s="104"/>
      <c r="DS777" s="104"/>
      <c r="DT777" s="104"/>
      <c r="DU777" s="104"/>
      <c r="DV777" s="104"/>
      <c r="DW777" s="104"/>
      <c r="DX777" s="104"/>
      <c r="DY777" s="104"/>
      <c r="DZ777" s="104"/>
      <c r="EA777" s="104"/>
    </row>
    <row r="778" spans="108:131" ht="12.75" customHeight="1" x14ac:dyDescent="0.15">
      <c r="DD778" s="117"/>
      <c r="DE778" s="104"/>
      <c r="DF778" s="104"/>
      <c r="DG778" s="104"/>
      <c r="DH778" s="104"/>
      <c r="DI778" s="104"/>
      <c r="DJ778" s="104"/>
      <c r="DK778" s="104"/>
      <c r="DL778" s="104"/>
      <c r="DM778" s="104"/>
      <c r="DN778" s="104"/>
      <c r="DO778" s="104"/>
      <c r="DP778" s="104"/>
      <c r="DQ778" s="104"/>
      <c r="DR778" s="104"/>
      <c r="DS778" s="104"/>
      <c r="DT778" s="104"/>
      <c r="DU778" s="104"/>
      <c r="DV778" s="104"/>
      <c r="DW778" s="104"/>
      <c r="DX778" s="104"/>
      <c r="DY778" s="104"/>
      <c r="DZ778" s="104"/>
      <c r="EA778" s="104"/>
    </row>
    <row r="779" spans="108:131" ht="12.75" customHeight="1" x14ac:dyDescent="0.15">
      <c r="DD779" s="117"/>
      <c r="DE779" s="104"/>
      <c r="DF779" s="104"/>
      <c r="DG779" s="104"/>
      <c r="DH779" s="104"/>
      <c r="DI779" s="104"/>
      <c r="DJ779" s="104"/>
      <c r="DK779" s="104"/>
      <c r="DL779" s="104"/>
      <c r="DM779" s="104"/>
      <c r="DN779" s="104"/>
      <c r="DO779" s="104"/>
      <c r="DP779" s="104"/>
      <c r="DQ779" s="104"/>
      <c r="DR779" s="104"/>
      <c r="DS779" s="104"/>
      <c r="DT779" s="104"/>
      <c r="DU779" s="104"/>
      <c r="DV779" s="104"/>
      <c r="DW779" s="104"/>
      <c r="DX779" s="104"/>
      <c r="DY779" s="104"/>
      <c r="DZ779" s="104"/>
      <c r="EA779" s="104"/>
    </row>
    <row r="780" spans="108:131" ht="12.75" customHeight="1" x14ac:dyDescent="0.15">
      <c r="DD780" s="117"/>
      <c r="DE780" s="104"/>
      <c r="DF780" s="104"/>
      <c r="DG780" s="104"/>
      <c r="DH780" s="104"/>
      <c r="DI780" s="104"/>
      <c r="DJ780" s="104"/>
      <c r="DK780" s="104"/>
      <c r="DL780" s="104"/>
      <c r="DM780" s="104"/>
      <c r="DN780" s="104"/>
      <c r="DO780" s="104"/>
      <c r="DP780" s="104"/>
      <c r="DQ780" s="104"/>
      <c r="DR780" s="104"/>
      <c r="DS780" s="104"/>
      <c r="DT780" s="104"/>
      <c r="DU780" s="104"/>
      <c r="DV780" s="104"/>
      <c r="DW780" s="104"/>
      <c r="DX780" s="104"/>
      <c r="DY780" s="104"/>
      <c r="DZ780" s="104"/>
      <c r="EA780" s="104"/>
    </row>
    <row r="781" spans="108:131" ht="12.75" customHeight="1" x14ac:dyDescent="0.15">
      <c r="DD781" s="117"/>
      <c r="DE781" s="104"/>
      <c r="DF781" s="104"/>
      <c r="DG781" s="104"/>
      <c r="DH781" s="104"/>
      <c r="DI781" s="104"/>
      <c r="DJ781" s="104"/>
      <c r="DK781" s="104"/>
      <c r="DL781" s="104"/>
      <c r="DM781" s="104"/>
      <c r="DN781" s="104"/>
      <c r="DO781" s="104"/>
      <c r="DP781" s="104"/>
      <c r="DQ781" s="104"/>
      <c r="DR781" s="104"/>
      <c r="DS781" s="104"/>
      <c r="DT781" s="104"/>
      <c r="DU781" s="104"/>
      <c r="DV781" s="104"/>
      <c r="DW781" s="104"/>
      <c r="DX781" s="104"/>
      <c r="DY781" s="104"/>
      <c r="DZ781" s="104"/>
      <c r="EA781" s="104"/>
    </row>
    <row r="782" spans="108:131" ht="12.75" customHeight="1" x14ac:dyDescent="0.15">
      <c r="DD782" s="117"/>
      <c r="DE782" s="104"/>
      <c r="DF782" s="104"/>
      <c r="DG782" s="104"/>
      <c r="DH782" s="104"/>
      <c r="DI782" s="104"/>
      <c r="DJ782" s="104"/>
      <c r="DK782" s="104"/>
      <c r="DL782" s="104"/>
      <c r="DM782" s="104"/>
      <c r="DN782" s="104"/>
      <c r="DO782" s="104"/>
      <c r="DP782" s="104"/>
      <c r="DQ782" s="104"/>
      <c r="DR782" s="104"/>
      <c r="DS782" s="104"/>
      <c r="DT782" s="104"/>
      <c r="DU782" s="104"/>
      <c r="DV782" s="104"/>
      <c r="DW782" s="104"/>
      <c r="DX782" s="104"/>
      <c r="DY782" s="104"/>
      <c r="DZ782" s="104"/>
      <c r="EA782" s="104"/>
    </row>
    <row r="783" spans="108:131" ht="12.75" customHeight="1" x14ac:dyDescent="0.15">
      <c r="DD783" s="117"/>
      <c r="DE783" s="104"/>
      <c r="DF783" s="104"/>
      <c r="DG783" s="104"/>
      <c r="DH783" s="104"/>
      <c r="DI783" s="104"/>
      <c r="DJ783" s="104"/>
      <c r="DK783" s="104"/>
      <c r="DL783" s="104"/>
      <c r="DM783" s="104"/>
      <c r="DN783" s="104"/>
      <c r="DO783" s="104"/>
      <c r="DP783" s="104"/>
      <c r="DQ783" s="104"/>
      <c r="DR783" s="104"/>
      <c r="DS783" s="104"/>
      <c r="DT783" s="104"/>
      <c r="DU783" s="104"/>
      <c r="DV783" s="104"/>
      <c r="DW783" s="104"/>
      <c r="DX783" s="104"/>
      <c r="DY783" s="104"/>
      <c r="DZ783" s="104"/>
      <c r="EA783" s="104"/>
    </row>
    <row r="784" spans="108:131" ht="12.75" customHeight="1" x14ac:dyDescent="0.15">
      <c r="DD784" s="117"/>
      <c r="DE784" s="104"/>
      <c r="DF784" s="104"/>
      <c r="DG784" s="104"/>
      <c r="DH784" s="104"/>
      <c r="DI784" s="104"/>
      <c r="DJ784" s="104"/>
      <c r="DK784" s="104"/>
      <c r="DL784" s="104"/>
      <c r="DM784" s="104"/>
      <c r="DN784" s="104"/>
      <c r="DO784" s="104"/>
      <c r="DP784" s="104"/>
      <c r="DQ784" s="104"/>
      <c r="DR784" s="104"/>
      <c r="DS784" s="104"/>
      <c r="DT784" s="104"/>
      <c r="DU784" s="104"/>
      <c r="DV784" s="104"/>
      <c r="DW784" s="104"/>
      <c r="DX784" s="104"/>
      <c r="DY784" s="104"/>
      <c r="DZ784" s="104"/>
      <c r="EA784" s="104"/>
    </row>
    <row r="785" spans="108:131" ht="12.75" customHeight="1" x14ac:dyDescent="0.15">
      <c r="DD785" s="117"/>
      <c r="DE785" s="104"/>
      <c r="DF785" s="104"/>
      <c r="DG785" s="104"/>
      <c r="DH785" s="104"/>
      <c r="DI785" s="104"/>
      <c r="DJ785" s="104"/>
      <c r="DK785" s="104"/>
      <c r="DL785" s="104"/>
      <c r="DM785" s="104"/>
      <c r="DN785" s="104"/>
      <c r="DO785" s="104"/>
      <c r="DP785" s="104"/>
      <c r="DQ785" s="104"/>
      <c r="DR785" s="104"/>
      <c r="DS785" s="104"/>
      <c r="DT785" s="104"/>
      <c r="DU785" s="104"/>
      <c r="DV785" s="104"/>
      <c r="DW785" s="104"/>
      <c r="DX785" s="104"/>
      <c r="DY785" s="104"/>
      <c r="DZ785" s="104"/>
      <c r="EA785" s="104"/>
    </row>
    <row r="786" spans="108:131" ht="12.75" customHeight="1" x14ac:dyDescent="0.15">
      <c r="DD786" s="117"/>
      <c r="DE786" s="104"/>
      <c r="DF786" s="104"/>
      <c r="DG786" s="104"/>
      <c r="DH786" s="104"/>
      <c r="DI786" s="104"/>
      <c r="DJ786" s="104"/>
      <c r="DK786" s="104"/>
      <c r="DL786" s="104"/>
      <c r="DM786" s="104"/>
      <c r="DN786" s="104"/>
      <c r="DO786" s="104"/>
      <c r="DP786" s="104"/>
      <c r="DQ786" s="104"/>
      <c r="DR786" s="104"/>
      <c r="DS786" s="104"/>
      <c r="DT786" s="104"/>
      <c r="DU786" s="104"/>
      <c r="DV786" s="104"/>
      <c r="DW786" s="104"/>
      <c r="DX786" s="104"/>
      <c r="DY786" s="104"/>
      <c r="DZ786" s="104"/>
      <c r="EA786" s="104"/>
    </row>
    <row r="787" spans="108:131" ht="12.75" customHeight="1" x14ac:dyDescent="0.15">
      <c r="DD787" s="117"/>
      <c r="DE787" s="104"/>
      <c r="DF787" s="104"/>
      <c r="DG787" s="104"/>
      <c r="DH787" s="104"/>
      <c r="DI787" s="104"/>
      <c r="DJ787" s="104"/>
      <c r="DK787" s="104"/>
      <c r="DL787" s="104"/>
      <c r="DM787" s="104"/>
      <c r="DN787" s="104"/>
      <c r="DO787" s="104"/>
      <c r="DP787" s="104"/>
      <c r="DQ787" s="104"/>
      <c r="DR787" s="104"/>
      <c r="DS787" s="104"/>
      <c r="DT787" s="104"/>
      <c r="DU787" s="104"/>
      <c r="DV787" s="104"/>
      <c r="DW787" s="104"/>
      <c r="DX787" s="104"/>
      <c r="DY787" s="104"/>
      <c r="DZ787" s="104"/>
      <c r="EA787" s="104"/>
    </row>
    <row r="788" spans="108:131" ht="12.75" customHeight="1" x14ac:dyDescent="0.15">
      <c r="DD788" s="117"/>
      <c r="DE788" s="104"/>
      <c r="DF788" s="104"/>
      <c r="DG788" s="104"/>
      <c r="DH788" s="104"/>
      <c r="DI788" s="104"/>
      <c r="DJ788" s="104"/>
      <c r="DK788" s="104"/>
      <c r="DL788" s="104"/>
      <c r="DM788" s="104"/>
      <c r="DN788" s="104"/>
      <c r="DO788" s="104"/>
      <c r="DP788" s="104"/>
      <c r="DQ788" s="104"/>
      <c r="DR788" s="104"/>
      <c r="DS788" s="104"/>
      <c r="DT788" s="104"/>
      <c r="DU788" s="104"/>
      <c r="DV788" s="104"/>
      <c r="DW788" s="104"/>
      <c r="DX788" s="104"/>
      <c r="DY788" s="104"/>
      <c r="DZ788" s="104"/>
      <c r="EA788" s="104"/>
    </row>
    <row r="789" spans="108:131" ht="12.75" customHeight="1" x14ac:dyDescent="0.15">
      <c r="DD789" s="117"/>
      <c r="DE789" s="104"/>
      <c r="DF789" s="104"/>
      <c r="DG789" s="104"/>
      <c r="DH789" s="104"/>
      <c r="DI789" s="104"/>
      <c r="DJ789" s="104"/>
      <c r="DK789" s="104"/>
      <c r="DL789" s="104"/>
      <c r="DM789" s="104"/>
      <c r="DN789" s="104"/>
      <c r="DO789" s="104"/>
      <c r="DP789" s="104"/>
      <c r="DQ789" s="104"/>
      <c r="DR789" s="104"/>
      <c r="DS789" s="104"/>
      <c r="DT789" s="104"/>
      <c r="DU789" s="104"/>
      <c r="DV789" s="104"/>
      <c r="DW789" s="104"/>
      <c r="DX789" s="104"/>
      <c r="DY789" s="104"/>
      <c r="DZ789" s="104"/>
      <c r="EA789" s="104"/>
    </row>
    <row r="790" spans="108:131" ht="12.75" customHeight="1" x14ac:dyDescent="0.15">
      <c r="DD790" s="117"/>
      <c r="DE790" s="104"/>
      <c r="DF790" s="104"/>
      <c r="DG790" s="104"/>
      <c r="DH790" s="104"/>
      <c r="DI790" s="104"/>
      <c r="DJ790" s="104"/>
      <c r="DK790" s="104"/>
      <c r="DL790" s="104"/>
      <c r="DM790" s="104"/>
      <c r="DN790" s="104"/>
      <c r="DO790" s="104"/>
      <c r="DP790" s="104"/>
      <c r="DQ790" s="104"/>
      <c r="DR790" s="104"/>
      <c r="DS790" s="104"/>
      <c r="DT790" s="104"/>
      <c r="DU790" s="104"/>
      <c r="DV790" s="104"/>
      <c r="DW790" s="104"/>
      <c r="DX790" s="104"/>
      <c r="DY790" s="104"/>
      <c r="DZ790" s="104"/>
      <c r="EA790" s="104"/>
    </row>
    <row r="791" spans="108:131" ht="12.75" customHeight="1" x14ac:dyDescent="0.15">
      <c r="DD791" s="117"/>
      <c r="DE791" s="104"/>
      <c r="DF791" s="104"/>
      <c r="DG791" s="104"/>
      <c r="DH791" s="104"/>
      <c r="DI791" s="104"/>
      <c r="DJ791" s="104"/>
      <c r="DK791" s="104"/>
      <c r="DL791" s="104"/>
      <c r="DM791" s="104"/>
      <c r="DN791" s="104"/>
      <c r="DO791" s="104"/>
      <c r="DP791" s="104"/>
      <c r="DQ791" s="104"/>
      <c r="DR791" s="104"/>
      <c r="DS791" s="104"/>
      <c r="DT791" s="104"/>
      <c r="DU791" s="104"/>
      <c r="DV791" s="104"/>
      <c r="DW791" s="104"/>
      <c r="DX791" s="104"/>
      <c r="DY791" s="104"/>
      <c r="DZ791" s="104"/>
      <c r="EA791" s="104"/>
    </row>
    <row r="792" spans="108:131" ht="12.75" customHeight="1" x14ac:dyDescent="0.15">
      <c r="DD792" s="117"/>
      <c r="DE792" s="104"/>
      <c r="DF792" s="104"/>
      <c r="DG792" s="104"/>
      <c r="DH792" s="104"/>
      <c r="DI792" s="104"/>
      <c r="DJ792" s="104"/>
      <c r="DK792" s="104"/>
      <c r="DL792" s="104"/>
      <c r="DM792" s="104"/>
      <c r="DN792" s="104"/>
      <c r="DO792" s="104"/>
      <c r="DP792" s="104"/>
      <c r="DQ792" s="104"/>
      <c r="DR792" s="104"/>
      <c r="DS792" s="104"/>
      <c r="DT792" s="104"/>
      <c r="DU792" s="104"/>
      <c r="DV792" s="104"/>
      <c r="DW792" s="104"/>
      <c r="DX792" s="104"/>
      <c r="DY792" s="104"/>
      <c r="DZ792" s="104"/>
      <c r="EA792" s="104"/>
    </row>
    <row r="793" spans="108:131" ht="12.75" customHeight="1" x14ac:dyDescent="0.15">
      <c r="DD793" s="117"/>
      <c r="DE793" s="104"/>
      <c r="DF793" s="104"/>
      <c r="DG793" s="104"/>
      <c r="DH793" s="104"/>
      <c r="DI793" s="104"/>
      <c r="DJ793" s="104"/>
      <c r="DK793" s="104"/>
      <c r="DL793" s="104"/>
      <c r="DM793" s="104"/>
      <c r="DN793" s="104"/>
      <c r="DO793" s="104"/>
      <c r="DP793" s="104"/>
      <c r="DQ793" s="104"/>
      <c r="DR793" s="104"/>
      <c r="DS793" s="104"/>
      <c r="DT793" s="104"/>
      <c r="DU793" s="104"/>
      <c r="DV793" s="104"/>
      <c r="DW793" s="104"/>
      <c r="DX793" s="104"/>
      <c r="DY793" s="104"/>
      <c r="DZ793" s="104"/>
      <c r="EA793" s="104"/>
    </row>
    <row r="794" spans="108:131" ht="12.75" customHeight="1" x14ac:dyDescent="0.15">
      <c r="DD794" s="117"/>
      <c r="DE794" s="104"/>
      <c r="DF794" s="104"/>
      <c r="DG794" s="104"/>
      <c r="DH794" s="104"/>
      <c r="DI794" s="104"/>
      <c r="DJ794" s="104"/>
      <c r="DK794" s="104"/>
      <c r="DL794" s="104"/>
      <c r="DM794" s="104"/>
      <c r="DN794" s="104"/>
      <c r="DO794" s="104"/>
      <c r="DP794" s="104"/>
      <c r="DQ794" s="104"/>
      <c r="DR794" s="104"/>
      <c r="DS794" s="104"/>
      <c r="DT794" s="104"/>
      <c r="DU794" s="104"/>
      <c r="DV794" s="104"/>
      <c r="DW794" s="104"/>
      <c r="DX794" s="104"/>
      <c r="DY794" s="104"/>
      <c r="DZ794" s="104"/>
      <c r="EA794" s="104"/>
    </row>
    <row r="795" spans="108:131" ht="12.75" customHeight="1" x14ac:dyDescent="0.15">
      <c r="DD795" s="117"/>
      <c r="DE795" s="104"/>
      <c r="DF795" s="104"/>
      <c r="DG795" s="104"/>
      <c r="DH795" s="104"/>
      <c r="DI795" s="104"/>
      <c r="DJ795" s="104"/>
      <c r="DK795" s="104"/>
      <c r="DL795" s="104"/>
      <c r="DM795" s="104"/>
      <c r="DN795" s="104"/>
      <c r="DO795" s="104"/>
      <c r="DP795" s="104"/>
      <c r="DQ795" s="104"/>
      <c r="DR795" s="104"/>
      <c r="DS795" s="104"/>
      <c r="DT795" s="104"/>
      <c r="DU795" s="104"/>
      <c r="DV795" s="104"/>
      <c r="DW795" s="104"/>
      <c r="DX795" s="104"/>
      <c r="DY795" s="104"/>
      <c r="DZ795" s="104"/>
      <c r="EA795" s="104"/>
    </row>
    <row r="796" spans="108:131" ht="12.75" customHeight="1" x14ac:dyDescent="0.15">
      <c r="DD796" s="117"/>
      <c r="DE796" s="104"/>
      <c r="DF796" s="104"/>
      <c r="DG796" s="104"/>
      <c r="DH796" s="104"/>
      <c r="DI796" s="104"/>
      <c r="DJ796" s="104"/>
      <c r="DK796" s="104"/>
      <c r="DL796" s="104"/>
      <c r="DM796" s="104"/>
      <c r="DN796" s="104"/>
      <c r="DO796" s="104"/>
      <c r="DP796" s="104"/>
      <c r="DQ796" s="104"/>
      <c r="DR796" s="104"/>
      <c r="DS796" s="104"/>
      <c r="DT796" s="104"/>
      <c r="DU796" s="104"/>
      <c r="DV796" s="104"/>
      <c r="DW796" s="104"/>
      <c r="DX796" s="104"/>
      <c r="DY796" s="104"/>
      <c r="DZ796" s="104"/>
      <c r="EA796" s="104"/>
    </row>
    <row r="797" spans="108:131" ht="12.75" customHeight="1" x14ac:dyDescent="0.15">
      <c r="DD797" s="117"/>
      <c r="DE797" s="104"/>
      <c r="DF797" s="104"/>
      <c r="DG797" s="104"/>
      <c r="DH797" s="104"/>
      <c r="DI797" s="104"/>
      <c r="DJ797" s="104"/>
      <c r="DK797" s="104"/>
      <c r="DL797" s="104"/>
      <c r="DM797" s="104"/>
      <c r="DN797" s="104"/>
      <c r="DO797" s="104"/>
      <c r="DP797" s="104"/>
      <c r="DQ797" s="104"/>
      <c r="DR797" s="104"/>
      <c r="DS797" s="104"/>
      <c r="DT797" s="104"/>
      <c r="DU797" s="104"/>
      <c r="DV797" s="104"/>
      <c r="DW797" s="104"/>
      <c r="DX797" s="104"/>
      <c r="DY797" s="104"/>
      <c r="DZ797" s="104"/>
      <c r="EA797" s="104"/>
    </row>
    <row r="798" spans="108:131" ht="12.75" customHeight="1" x14ac:dyDescent="0.15">
      <c r="DD798" s="117"/>
      <c r="DE798" s="104"/>
      <c r="DF798" s="104"/>
      <c r="DG798" s="104"/>
      <c r="DH798" s="104"/>
      <c r="DI798" s="104"/>
      <c r="DJ798" s="104"/>
      <c r="DK798" s="104"/>
      <c r="DL798" s="104"/>
      <c r="DM798" s="104"/>
      <c r="DN798" s="104"/>
      <c r="DO798" s="104"/>
      <c r="DP798" s="104"/>
      <c r="DQ798" s="104"/>
      <c r="DR798" s="104"/>
      <c r="DS798" s="104"/>
      <c r="DT798" s="104"/>
      <c r="DU798" s="104"/>
      <c r="DV798" s="104"/>
      <c r="DW798" s="104"/>
      <c r="DX798" s="104"/>
      <c r="DY798" s="104"/>
      <c r="DZ798" s="104"/>
      <c r="EA798" s="104"/>
    </row>
    <row r="799" spans="108:131" ht="12.75" customHeight="1" x14ac:dyDescent="0.15">
      <c r="DD799" s="117"/>
      <c r="DE799" s="104"/>
      <c r="DF799" s="104"/>
      <c r="DG799" s="104"/>
      <c r="DH799" s="104"/>
      <c r="DI799" s="104"/>
      <c r="DJ799" s="104"/>
      <c r="DK799" s="104"/>
      <c r="DL799" s="104"/>
      <c r="DM799" s="104"/>
      <c r="DN799" s="104"/>
      <c r="DO799" s="104"/>
      <c r="DP799" s="104"/>
      <c r="DQ799" s="104"/>
      <c r="DR799" s="104"/>
      <c r="DS799" s="104"/>
      <c r="DT799" s="104"/>
      <c r="DU799" s="104"/>
      <c r="DV799" s="104"/>
      <c r="DW799" s="104"/>
      <c r="DX799" s="104"/>
      <c r="DY799" s="104"/>
      <c r="DZ799" s="104"/>
      <c r="EA799" s="104"/>
    </row>
    <row r="800" spans="108:131" ht="12.75" customHeight="1" x14ac:dyDescent="0.15">
      <c r="DD800" s="117"/>
      <c r="DE800" s="104"/>
      <c r="DF800" s="104"/>
      <c r="DG800" s="104"/>
      <c r="DH800" s="104"/>
      <c r="DI800" s="104"/>
      <c r="DJ800" s="104"/>
      <c r="DK800" s="104"/>
      <c r="DL800" s="104"/>
      <c r="DM800" s="104"/>
      <c r="DN800" s="104"/>
      <c r="DO800" s="104"/>
      <c r="DP800" s="104"/>
      <c r="DQ800" s="104"/>
      <c r="DR800" s="104"/>
      <c r="DS800" s="104"/>
      <c r="DT800" s="104"/>
      <c r="DU800" s="104"/>
      <c r="DV800" s="104"/>
      <c r="DW800" s="104"/>
      <c r="DX800" s="104"/>
      <c r="DY800" s="104"/>
      <c r="DZ800" s="104"/>
      <c r="EA800" s="104"/>
    </row>
    <row r="801" spans="108:131" ht="12.75" customHeight="1" x14ac:dyDescent="0.15">
      <c r="DD801" s="117"/>
      <c r="DE801" s="104"/>
      <c r="DF801" s="104"/>
      <c r="DG801" s="104"/>
      <c r="DH801" s="104"/>
      <c r="DI801" s="104"/>
      <c r="DJ801" s="104"/>
      <c r="DK801" s="104"/>
      <c r="DL801" s="104"/>
      <c r="DM801" s="104"/>
      <c r="DN801" s="104"/>
      <c r="DO801" s="104"/>
      <c r="DP801" s="104"/>
      <c r="DQ801" s="104"/>
      <c r="DR801" s="104"/>
      <c r="DS801" s="104"/>
      <c r="DT801" s="104"/>
      <c r="DU801" s="104"/>
      <c r="DV801" s="104"/>
      <c r="DW801" s="104"/>
      <c r="DX801" s="104"/>
      <c r="DY801" s="104"/>
      <c r="DZ801" s="104"/>
      <c r="EA801" s="104"/>
    </row>
    <row r="802" spans="108:131" ht="12.75" customHeight="1" x14ac:dyDescent="0.15">
      <c r="DD802" s="117"/>
      <c r="DE802" s="104"/>
      <c r="DF802" s="104"/>
      <c r="DG802" s="104"/>
      <c r="DH802" s="104"/>
      <c r="DI802" s="104"/>
      <c r="DJ802" s="104"/>
      <c r="DK802" s="104"/>
      <c r="DL802" s="104"/>
      <c r="DM802" s="104"/>
      <c r="DN802" s="104"/>
      <c r="DO802" s="104"/>
      <c r="DP802" s="104"/>
      <c r="DQ802" s="104"/>
      <c r="DR802" s="104"/>
      <c r="DS802" s="104"/>
      <c r="DT802" s="104"/>
      <c r="DU802" s="104"/>
      <c r="DV802" s="104"/>
      <c r="DW802" s="104"/>
      <c r="DX802" s="104"/>
      <c r="DY802" s="104"/>
      <c r="DZ802" s="104"/>
      <c r="EA802" s="104"/>
    </row>
    <row r="803" spans="108:131" ht="12.75" customHeight="1" x14ac:dyDescent="0.15">
      <c r="DD803" s="117"/>
      <c r="DE803" s="104"/>
      <c r="DF803" s="104"/>
      <c r="DG803" s="104"/>
      <c r="DH803" s="104"/>
      <c r="DI803" s="104"/>
      <c r="DJ803" s="104"/>
      <c r="DK803" s="104"/>
      <c r="DL803" s="104"/>
      <c r="DM803" s="104"/>
      <c r="DN803" s="104"/>
      <c r="DO803" s="104"/>
      <c r="DP803" s="104"/>
      <c r="DQ803" s="104"/>
      <c r="DR803" s="104"/>
      <c r="DS803" s="104"/>
      <c r="DT803" s="104"/>
      <c r="DU803" s="104"/>
      <c r="DV803" s="104"/>
      <c r="DW803" s="104"/>
      <c r="DX803" s="104"/>
      <c r="DY803" s="104"/>
      <c r="DZ803" s="104"/>
      <c r="EA803" s="104"/>
    </row>
    <row r="804" spans="108:131" ht="12.75" customHeight="1" x14ac:dyDescent="0.15">
      <c r="DD804" s="117"/>
      <c r="DE804" s="104"/>
      <c r="DF804" s="104"/>
      <c r="DG804" s="104"/>
      <c r="DH804" s="104"/>
      <c r="DI804" s="104"/>
      <c r="DJ804" s="104"/>
      <c r="DK804" s="104"/>
      <c r="DL804" s="104"/>
      <c r="DM804" s="104"/>
      <c r="DN804" s="104"/>
      <c r="DO804" s="104"/>
      <c r="DP804" s="104"/>
      <c r="DQ804" s="104"/>
      <c r="DR804" s="104"/>
      <c r="DS804" s="104"/>
      <c r="DT804" s="104"/>
      <c r="DU804" s="104"/>
      <c r="DV804" s="104"/>
      <c r="DW804" s="104"/>
      <c r="DX804" s="104"/>
      <c r="DY804" s="104"/>
      <c r="DZ804" s="104"/>
      <c r="EA804" s="104"/>
    </row>
    <row r="805" spans="108:131" ht="12.75" customHeight="1" x14ac:dyDescent="0.15">
      <c r="DD805" s="117"/>
      <c r="DE805" s="104"/>
      <c r="DF805" s="104"/>
      <c r="DG805" s="104"/>
      <c r="DH805" s="104"/>
      <c r="DI805" s="104"/>
      <c r="DJ805" s="104"/>
      <c r="DK805" s="104"/>
      <c r="DL805" s="104"/>
      <c r="DM805" s="104"/>
      <c r="DN805" s="104"/>
      <c r="DO805" s="104"/>
      <c r="DP805" s="104"/>
      <c r="DQ805" s="104"/>
      <c r="DR805" s="104"/>
      <c r="DS805" s="104"/>
      <c r="DT805" s="104"/>
      <c r="DU805" s="104"/>
      <c r="DV805" s="104"/>
      <c r="DW805" s="104"/>
      <c r="DX805" s="104"/>
      <c r="DY805" s="104"/>
      <c r="DZ805" s="104"/>
      <c r="EA805" s="104"/>
    </row>
    <row r="806" spans="108:131" ht="12.75" customHeight="1" x14ac:dyDescent="0.15">
      <c r="DD806" s="117"/>
      <c r="DE806" s="104"/>
      <c r="DF806" s="104"/>
      <c r="DG806" s="104"/>
      <c r="DH806" s="104"/>
      <c r="DI806" s="104"/>
      <c r="DJ806" s="104"/>
      <c r="DK806" s="104"/>
      <c r="DL806" s="104"/>
      <c r="DM806" s="104"/>
      <c r="DN806" s="104"/>
      <c r="DO806" s="104"/>
      <c r="DP806" s="104"/>
      <c r="DQ806" s="104"/>
      <c r="DR806" s="104"/>
      <c r="DS806" s="104"/>
      <c r="DT806" s="104"/>
      <c r="DU806" s="104"/>
      <c r="DV806" s="104"/>
      <c r="DW806" s="104"/>
      <c r="DX806" s="104"/>
      <c r="DY806" s="104"/>
      <c r="DZ806" s="104"/>
      <c r="EA806" s="104"/>
    </row>
    <row r="807" spans="108:131" ht="12.75" customHeight="1" x14ac:dyDescent="0.15">
      <c r="DD807" s="117"/>
      <c r="DE807" s="104"/>
      <c r="DF807" s="104"/>
      <c r="DG807" s="104"/>
      <c r="DH807" s="104"/>
      <c r="DI807" s="104"/>
      <c r="DJ807" s="104"/>
      <c r="DK807" s="104"/>
      <c r="DL807" s="104"/>
      <c r="DM807" s="104"/>
      <c r="DN807" s="104"/>
      <c r="DO807" s="104"/>
      <c r="DP807" s="104"/>
      <c r="DQ807" s="104"/>
      <c r="DR807" s="104"/>
      <c r="DS807" s="104"/>
      <c r="DT807" s="104"/>
      <c r="DU807" s="104"/>
      <c r="DV807" s="104"/>
      <c r="DW807" s="104"/>
      <c r="DX807" s="104"/>
      <c r="DY807" s="104"/>
      <c r="DZ807" s="104"/>
      <c r="EA807" s="104"/>
    </row>
    <row r="808" spans="108:131" ht="12.75" customHeight="1" x14ac:dyDescent="0.15">
      <c r="DD808" s="117"/>
      <c r="DE808" s="104"/>
      <c r="DF808" s="104"/>
      <c r="DG808" s="104"/>
      <c r="DH808" s="104"/>
      <c r="DI808" s="104"/>
      <c r="DJ808" s="104"/>
      <c r="DK808" s="104"/>
      <c r="DL808" s="104"/>
      <c r="DM808" s="104"/>
      <c r="DN808" s="104"/>
      <c r="DO808" s="104"/>
      <c r="DP808" s="104"/>
      <c r="DQ808" s="104"/>
      <c r="DR808" s="104"/>
      <c r="DS808" s="104"/>
      <c r="DT808" s="104"/>
      <c r="DU808" s="104"/>
      <c r="DV808" s="104"/>
      <c r="DW808" s="104"/>
      <c r="DX808" s="104"/>
      <c r="DY808" s="104"/>
      <c r="DZ808" s="104"/>
      <c r="EA808" s="104"/>
    </row>
    <row r="809" spans="108:131" ht="12.75" customHeight="1" x14ac:dyDescent="0.15">
      <c r="DD809" s="117"/>
      <c r="DE809" s="104"/>
      <c r="DF809" s="104"/>
      <c r="DG809" s="104"/>
      <c r="DH809" s="104"/>
      <c r="DI809" s="104"/>
      <c r="DJ809" s="104"/>
      <c r="DK809" s="104"/>
      <c r="DL809" s="104"/>
      <c r="DM809" s="104"/>
      <c r="DN809" s="104"/>
      <c r="DO809" s="104"/>
      <c r="DP809" s="104"/>
      <c r="DQ809" s="104"/>
      <c r="DR809" s="104"/>
      <c r="DS809" s="104"/>
      <c r="DT809" s="104"/>
      <c r="DU809" s="104"/>
      <c r="DV809" s="104"/>
      <c r="DW809" s="104"/>
      <c r="DX809" s="104"/>
      <c r="DY809" s="104"/>
      <c r="DZ809" s="104"/>
      <c r="EA809" s="104"/>
    </row>
    <row r="810" spans="108:131" ht="12.75" customHeight="1" x14ac:dyDescent="0.15">
      <c r="DD810" s="117"/>
      <c r="DE810" s="104"/>
      <c r="DF810" s="104"/>
      <c r="DG810" s="104"/>
      <c r="DH810" s="104"/>
      <c r="DI810" s="104"/>
      <c r="DJ810" s="104"/>
      <c r="DK810" s="104"/>
      <c r="DL810" s="104"/>
      <c r="DM810" s="104"/>
      <c r="DN810" s="104"/>
      <c r="DO810" s="104"/>
      <c r="DP810" s="104"/>
      <c r="DQ810" s="104"/>
      <c r="DR810" s="104"/>
      <c r="DS810" s="104"/>
      <c r="DT810" s="104"/>
      <c r="DU810" s="104"/>
      <c r="DV810" s="104"/>
      <c r="DW810" s="104"/>
      <c r="DX810" s="104"/>
      <c r="DY810" s="104"/>
      <c r="DZ810" s="104"/>
      <c r="EA810" s="104"/>
    </row>
    <row r="811" spans="108:131" ht="12.75" customHeight="1" x14ac:dyDescent="0.15">
      <c r="DD811" s="117"/>
      <c r="DE811" s="104"/>
      <c r="DF811" s="104"/>
      <c r="DG811" s="104"/>
      <c r="DH811" s="104"/>
      <c r="DI811" s="104"/>
      <c r="DJ811" s="104"/>
      <c r="DK811" s="104"/>
      <c r="DL811" s="104"/>
      <c r="DM811" s="104"/>
      <c r="DN811" s="104"/>
      <c r="DO811" s="104"/>
      <c r="DP811" s="104"/>
      <c r="DQ811" s="104"/>
      <c r="DR811" s="104"/>
      <c r="DS811" s="104"/>
      <c r="DT811" s="104"/>
      <c r="DU811" s="104"/>
      <c r="DV811" s="104"/>
      <c r="DW811" s="104"/>
      <c r="DX811" s="104"/>
      <c r="DY811" s="104"/>
      <c r="DZ811" s="104"/>
      <c r="EA811" s="104"/>
    </row>
    <row r="812" spans="108:131" ht="12.75" customHeight="1" x14ac:dyDescent="0.15">
      <c r="DD812" s="117"/>
      <c r="DE812" s="104"/>
      <c r="DF812" s="104"/>
      <c r="DG812" s="104"/>
      <c r="DH812" s="104"/>
      <c r="DI812" s="104"/>
      <c r="DJ812" s="104"/>
      <c r="DK812" s="104"/>
      <c r="DL812" s="104"/>
      <c r="DM812" s="104"/>
      <c r="DN812" s="104"/>
      <c r="DO812" s="104"/>
      <c r="DP812" s="104"/>
      <c r="DQ812" s="104"/>
      <c r="DR812" s="104"/>
      <c r="DS812" s="104"/>
      <c r="DT812" s="104"/>
      <c r="DU812" s="104"/>
      <c r="DV812" s="104"/>
      <c r="DW812" s="104"/>
      <c r="DX812" s="104"/>
      <c r="DY812" s="104"/>
      <c r="DZ812" s="104"/>
      <c r="EA812" s="104"/>
    </row>
    <row r="813" spans="108:131" ht="12.75" customHeight="1" x14ac:dyDescent="0.15">
      <c r="DD813" s="117"/>
      <c r="DE813" s="104"/>
      <c r="DF813" s="104"/>
      <c r="DG813" s="104"/>
      <c r="DH813" s="104"/>
      <c r="DI813" s="104"/>
      <c r="DJ813" s="104"/>
      <c r="DK813" s="104"/>
      <c r="DL813" s="104"/>
      <c r="DM813" s="104"/>
      <c r="DN813" s="104"/>
      <c r="DO813" s="104"/>
      <c r="DP813" s="104"/>
      <c r="DQ813" s="104"/>
      <c r="DR813" s="104"/>
      <c r="DS813" s="104"/>
      <c r="DT813" s="104"/>
      <c r="DU813" s="104"/>
      <c r="DV813" s="104"/>
      <c r="DW813" s="104"/>
      <c r="DX813" s="104"/>
      <c r="DY813" s="104"/>
      <c r="DZ813" s="104"/>
      <c r="EA813" s="104"/>
    </row>
    <row r="814" spans="108:131" ht="12.75" customHeight="1" x14ac:dyDescent="0.15">
      <c r="DD814" s="117"/>
      <c r="DE814" s="104"/>
      <c r="DF814" s="104"/>
      <c r="DG814" s="104"/>
      <c r="DH814" s="104"/>
      <c r="DI814" s="104"/>
      <c r="DJ814" s="104"/>
      <c r="DK814" s="104"/>
      <c r="DL814" s="104"/>
      <c r="DM814" s="104"/>
      <c r="DN814" s="104"/>
      <c r="DO814" s="104"/>
      <c r="DP814" s="104"/>
      <c r="DQ814" s="104"/>
      <c r="DR814" s="104"/>
      <c r="DS814" s="104"/>
      <c r="DT814" s="104"/>
      <c r="DU814" s="104"/>
      <c r="DV814" s="104"/>
      <c r="DW814" s="104"/>
      <c r="DX814" s="104"/>
      <c r="DY814" s="104"/>
      <c r="DZ814" s="104"/>
      <c r="EA814" s="104"/>
    </row>
    <row r="815" spans="108:131" ht="12.75" customHeight="1" x14ac:dyDescent="0.15">
      <c r="DD815" s="117"/>
      <c r="DE815" s="104"/>
      <c r="DF815" s="104"/>
      <c r="DG815" s="104"/>
      <c r="DH815" s="104"/>
      <c r="DI815" s="104"/>
      <c r="DJ815" s="104"/>
      <c r="DK815" s="104"/>
      <c r="DL815" s="104"/>
      <c r="DM815" s="104"/>
      <c r="DN815" s="104"/>
      <c r="DO815" s="104"/>
      <c r="DP815" s="104"/>
      <c r="DQ815" s="104"/>
      <c r="DR815" s="104"/>
      <c r="DS815" s="104"/>
      <c r="DT815" s="104"/>
      <c r="DU815" s="104"/>
      <c r="DV815" s="104"/>
      <c r="DW815" s="104"/>
      <c r="DX815" s="104"/>
      <c r="DY815" s="104"/>
      <c r="DZ815" s="104"/>
      <c r="EA815" s="104"/>
    </row>
    <row r="816" spans="108:131" ht="12.75" customHeight="1" x14ac:dyDescent="0.15">
      <c r="DD816" s="117"/>
      <c r="DE816" s="104"/>
      <c r="DF816" s="104"/>
      <c r="DG816" s="104"/>
      <c r="DH816" s="104"/>
      <c r="DI816" s="104"/>
      <c r="DJ816" s="104"/>
      <c r="DK816" s="104"/>
      <c r="DL816" s="104"/>
      <c r="DM816" s="104"/>
      <c r="DN816" s="104"/>
      <c r="DO816" s="104"/>
      <c r="DP816" s="104"/>
      <c r="DQ816" s="104"/>
      <c r="DR816" s="104"/>
      <c r="DS816" s="104"/>
      <c r="DT816" s="104"/>
      <c r="DU816" s="104"/>
      <c r="DV816" s="104"/>
      <c r="DW816" s="104"/>
      <c r="DX816" s="104"/>
      <c r="DY816" s="104"/>
      <c r="DZ816" s="104"/>
      <c r="EA816" s="104"/>
    </row>
    <row r="817" spans="108:131" ht="12.75" customHeight="1" x14ac:dyDescent="0.15">
      <c r="DD817" s="117"/>
      <c r="DE817" s="104"/>
      <c r="DF817" s="104"/>
      <c r="DG817" s="104"/>
      <c r="DH817" s="104"/>
      <c r="DI817" s="104"/>
      <c r="DJ817" s="104"/>
      <c r="DK817" s="104"/>
      <c r="DL817" s="104"/>
      <c r="DM817" s="104"/>
      <c r="DN817" s="104"/>
      <c r="DO817" s="104"/>
      <c r="DP817" s="104"/>
      <c r="DQ817" s="104"/>
      <c r="DR817" s="104"/>
      <c r="DS817" s="104"/>
      <c r="DT817" s="104"/>
      <c r="DU817" s="104"/>
      <c r="DV817" s="104"/>
      <c r="DW817" s="104"/>
      <c r="DX817" s="104"/>
      <c r="DY817" s="104"/>
      <c r="DZ817" s="104"/>
      <c r="EA817" s="104"/>
    </row>
    <row r="818" spans="108:131" ht="12.75" customHeight="1" x14ac:dyDescent="0.15">
      <c r="DD818" s="117"/>
      <c r="DE818" s="104"/>
      <c r="DF818" s="104"/>
      <c r="DG818" s="104"/>
      <c r="DH818" s="104"/>
      <c r="DI818" s="104"/>
      <c r="DJ818" s="104"/>
      <c r="DK818" s="104"/>
      <c r="DL818" s="104"/>
      <c r="DM818" s="104"/>
      <c r="DN818" s="104"/>
      <c r="DO818" s="104"/>
      <c r="DP818" s="104"/>
      <c r="DQ818" s="104"/>
      <c r="DR818" s="104"/>
      <c r="DS818" s="104"/>
      <c r="DT818" s="104"/>
      <c r="DU818" s="104"/>
      <c r="DV818" s="104"/>
      <c r="DW818" s="104"/>
      <c r="DX818" s="104"/>
      <c r="DY818" s="104"/>
      <c r="DZ818" s="104"/>
      <c r="EA818" s="104"/>
    </row>
    <row r="819" spans="108:131" ht="12.75" customHeight="1" x14ac:dyDescent="0.15">
      <c r="DD819" s="117"/>
      <c r="DE819" s="104"/>
      <c r="DF819" s="104"/>
      <c r="DG819" s="104"/>
      <c r="DH819" s="104"/>
      <c r="DI819" s="104"/>
      <c r="DJ819" s="104"/>
      <c r="DK819" s="104"/>
      <c r="DL819" s="104"/>
      <c r="DM819" s="104"/>
      <c r="DN819" s="104"/>
      <c r="DO819" s="104"/>
      <c r="DP819" s="104"/>
      <c r="DQ819" s="104"/>
      <c r="DR819" s="104"/>
      <c r="DS819" s="104"/>
      <c r="DT819" s="104"/>
      <c r="DU819" s="104"/>
      <c r="DV819" s="104"/>
      <c r="DW819" s="104"/>
      <c r="DX819" s="104"/>
      <c r="DY819" s="104"/>
      <c r="DZ819" s="104"/>
      <c r="EA819" s="104"/>
    </row>
    <row r="820" spans="108:131" ht="12.75" customHeight="1" x14ac:dyDescent="0.15">
      <c r="DD820" s="117"/>
      <c r="DE820" s="104"/>
      <c r="DF820" s="104"/>
      <c r="DG820" s="104"/>
      <c r="DH820" s="104"/>
      <c r="DI820" s="104"/>
      <c r="DJ820" s="104"/>
      <c r="DK820" s="104"/>
      <c r="DL820" s="104"/>
      <c r="DM820" s="104"/>
      <c r="DN820" s="104"/>
      <c r="DO820" s="104"/>
      <c r="DP820" s="104"/>
      <c r="DQ820" s="104"/>
      <c r="DR820" s="104"/>
      <c r="DS820" s="104"/>
      <c r="DT820" s="104"/>
      <c r="DU820" s="104"/>
      <c r="DV820" s="104"/>
      <c r="DW820" s="104"/>
      <c r="DX820" s="104"/>
      <c r="DY820" s="104"/>
      <c r="DZ820" s="104"/>
      <c r="EA820" s="104"/>
    </row>
    <row r="821" spans="108:131" ht="12.75" customHeight="1" x14ac:dyDescent="0.15">
      <c r="DD821" s="117"/>
      <c r="DE821" s="104"/>
      <c r="DF821" s="104"/>
      <c r="DG821" s="104"/>
      <c r="DH821" s="104"/>
      <c r="DI821" s="104"/>
      <c r="DJ821" s="104"/>
      <c r="DK821" s="104"/>
      <c r="DL821" s="104"/>
      <c r="DM821" s="104"/>
      <c r="DN821" s="104"/>
      <c r="DO821" s="104"/>
      <c r="DP821" s="104"/>
      <c r="DQ821" s="104"/>
      <c r="DR821" s="104"/>
      <c r="DS821" s="104"/>
      <c r="DT821" s="104"/>
      <c r="DU821" s="104"/>
      <c r="DV821" s="104"/>
      <c r="DW821" s="104"/>
      <c r="DX821" s="104"/>
      <c r="DY821" s="104"/>
      <c r="DZ821" s="104"/>
      <c r="EA821" s="104"/>
    </row>
    <row r="822" spans="108:131" ht="12.75" customHeight="1" x14ac:dyDescent="0.15">
      <c r="DD822" s="117"/>
      <c r="DE822" s="104"/>
      <c r="DF822" s="104"/>
      <c r="DG822" s="104"/>
      <c r="DH822" s="104"/>
      <c r="DI822" s="104"/>
      <c r="DJ822" s="104"/>
      <c r="DK822" s="104"/>
      <c r="DL822" s="104"/>
      <c r="DM822" s="104"/>
      <c r="DN822" s="104"/>
      <c r="DO822" s="104"/>
      <c r="DP822" s="104"/>
      <c r="DQ822" s="104"/>
      <c r="DR822" s="104"/>
      <c r="DS822" s="104"/>
      <c r="DT822" s="104"/>
      <c r="DU822" s="104"/>
      <c r="DV822" s="104"/>
      <c r="DW822" s="104"/>
      <c r="DX822" s="104"/>
      <c r="DY822" s="104"/>
      <c r="DZ822" s="104"/>
      <c r="EA822" s="104"/>
    </row>
    <row r="823" spans="108:131" ht="12.75" customHeight="1" x14ac:dyDescent="0.15">
      <c r="DD823" s="117"/>
      <c r="DE823" s="104"/>
      <c r="DF823" s="104"/>
      <c r="DG823" s="104"/>
      <c r="DH823" s="104"/>
      <c r="DI823" s="104"/>
      <c r="DJ823" s="104"/>
      <c r="DK823" s="104"/>
      <c r="DL823" s="104"/>
      <c r="DM823" s="104"/>
      <c r="DN823" s="104"/>
      <c r="DO823" s="104"/>
      <c r="DP823" s="104"/>
      <c r="DQ823" s="104"/>
      <c r="DR823" s="104"/>
      <c r="DS823" s="104"/>
      <c r="DT823" s="104"/>
      <c r="DU823" s="104"/>
      <c r="DV823" s="104"/>
      <c r="DW823" s="104"/>
      <c r="DX823" s="104"/>
      <c r="DY823" s="104"/>
      <c r="DZ823" s="104"/>
      <c r="EA823" s="104"/>
    </row>
    <row r="824" spans="108:131" ht="12.75" customHeight="1" x14ac:dyDescent="0.15">
      <c r="DD824" s="117"/>
      <c r="DE824" s="104"/>
      <c r="DF824" s="104"/>
      <c r="DG824" s="104"/>
      <c r="DH824" s="104"/>
      <c r="DI824" s="104"/>
      <c r="DJ824" s="104"/>
      <c r="DK824" s="104"/>
      <c r="DL824" s="104"/>
      <c r="DM824" s="104"/>
      <c r="DN824" s="104"/>
      <c r="DO824" s="104"/>
      <c r="DP824" s="104"/>
      <c r="DQ824" s="104"/>
      <c r="DR824" s="104"/>
      <c r="DS824" s="104"/>
      <c r="DT824" s="104"/>
      <c r="DU824" s="104"/>
      <c r="DV824" s="104"/>
      <c r="DW824" s="104"/>
      <c r="DX824" s="104"/>
      <c r="DY824" s="104"/>
      <c r="DZ824" s="104"/>
      <c r="EA824" s="104"/>
    </row>
    <row r="825" spans="108:131" ht="12.75" customHeight="1" x14ac:dyDescent="0.15">
      <c r="DD825" s="117"/>
      <c r="DE825" s="104"/>
      <c r="DF825" s="104"/>
      <c r="DG825" s="104"/>
      <c r="DH825" s="104"/>
      <c r="DI825" s="104"/>
      <c r="DJ825" s="104"/>
      <c r="DK825" s="104"/>
      <c r="DL825" s="104"/>
      <c r="DM825" s="104"/>
      <c r="DN825" s="104"/>
      <c r="DO825" s="104"/>
      <c r="DP825" s="104"/>
      <c r="DQ825" s="104"/>
      <c r="DR825" s="104"/>
      <c r="DS825" s="104"/>
      <c r="DT825" s="104"/>
      <c r="DU825" s="104"/>
      <c r="DV825" s="104"/>
      <c r="DW825" s="104"/>
      <c r="DX825" s="104"/>
      <c r="DY825" s="104"/>
      <c r="DZ825" s="104"/>
      <c r="EA825" s="104"/>
    </row>
    <row r="826" spans="108:131" ht="12.75" customHeight="1" x14ac:dyDescent="0.15">
      <c r="DD826" s="117"/>
      <c r="DE826" s="104"/>
      <c r="DF826" s="104"/>
      <c r="DG826" s="104"/>
      <c r="DH826" s="104"/>
      <c r="DI826" s="104"/>
      <c r="DJ826" s="104"/>
      <c r="DK826" s="104"/>
      <c r="DL826" s="104"/>
      <c r="DM826" s="104"/>
      <c r="DN826" s="104"/>
      <c r="DO826" s="104"/>
      <c r="DP826" s="104"/>
      <c r="DQ826" s="104"/>
      <c r="DR826" s="104"/>
      <c r="DS826" s="104"/>
      <c r="DT826" s="104"/>
      <c r="DU826" s="104"/>
      <c r="DV826" s="104"/>
      <c r="DW826" s="104"/>
      <c r="DX826" s="104"/>
      <c r="DY826" s="104"/>
      <c r="DZ826" s="104"/>
      <c r="EA826" s="104"/>
    </row>
    <row r="827" spans="108:131" ht="12.75" customHeight="1" x14ac:dyDescent="0.15">
      <c r="DD827" s="117"/>
      <c r="DE827" s="104"/>
      <c r="DF827" s="104"/>
      <c r="DG827" s="104"/>
      <c r="DH827" s="104"/>
      <c r="DI827" s="104"/>
      <c r="DJ827" s="104"/>
      <c r="DK827" s="104"/>
      <c r="DL827" s="104"/>
      <c r="DM827" s="104"/>
      <c r="DN827" s="104"/>
      <c r="DO827" s="104"/>
      <c r="DP827" s="104"/>
      <c r="DQ827" s="104"/>
      <c r="DR827" s="104"/>
      <c r="DS827" s="104"/>
      <c r="DT827" s="104"/>
      <c r="DU827" s="104"/>
      <c r="DV827" s="104"/>
      <c r="DW827" s="104"/>
      <c r="DX827" s="104"/>
      <c r="DY827" s="104"/>
      <c r="DZ827" s="104"/>
      <c r="EA827" s="104"/>
    </row>
    <row r="828" spans="108:131" ht="12.75" customHeight="1" x14ac:dyDescent="0.15">
      <c r="DD828" s="117"/>
      <c r="DE828" s="104"/>
      <c r="DF828" s="104"/>
      <c r="DG828" s="104"/>
      <c r="DH828" s="104"/>
      <c r="DI828" s="104"/>
      <c r="DJ828" s="104"/>
      <c r="DK828" s="104"/>
      <c r="DL828" s="104"/>
      <c r="DM828" s="104"/>
      <c r="DN828" s="104"/>
      <c r="DO828" s="104"/>
      <c r="DP828" s="104"/>
      <c r="DQ828" s="104"/>
      <c r="DR828" s="104"/>
      <c r="DS828" s="104"/>
      <c r="DT828" s="104"/>
      <c r="DU828" s="104"/>
      <c r="DV828" s="104"/>
      <c r="DW828" s="104"/>
      <c r="DX828" s="104"/>
      <c r="DY828" s="104"/>
      <c r="DZ828" s="104"/>
      <c r="EA828" s="104"/>
    </row>
    <row r="829" spans="108:131" ht="12.75" customHeight="1" x14ac:dyDescent="0.15">
      <c r="DD829" s="117"/>
      <c r="DE829" s="104"/>
      <c r="DF829" s="104"/>
      <c r="DG829" s="104"/>
      <c r="DH829" s="104"/>
      <c r="DI829" s="104"/>
      <c r="DJ829" s="104"/>
      <c r="DK829" s="104"/>
      <c r="DL829" s="104"/>
      <c r="DM829" s="104"/>
      <c r="DN829" s="104"/>
      <c r="DO829" s="104"/>
      <c r="DP829" s="104"/>
      <c r="DQ829" s="104"/>
      <c r="DR829" s="104"/>
      <c r="DS829" s="104"/>
      <c r="DT829" s="104"/>
      <c r="DU829" s="104"/>
      <c r="DV829" s="104"/>
      <c r="DW829" s="104"/>
      <c r="DX829" s="104"/>
      <c r="DY829" s="104"/>
      <c r="DZ829" s="104"/>
      <c r="EA829" s="104"/>
    </row>
    <row r="830" spans="108:131" ht="12.75" customHeight="1" x14ac:dyDescent="0.15">
      <c r="DD830" s="117"/>
      <c r="DE830" s="104"/>
      <c r="DF830" s="104"/>
      <c r="DG830" s="104"/>
      <c r="DH830" s="104"/>
      <c r="DI830" s="104"/>
      <c r="DJ830" s="104"/>
      <c r="DK830" s="104"/>
      <c r="DL830" s="104"/>
      <c r="DM830" s="104"/>
      <c r="DN830" s="104"/>
      <c r="DO830" s="104"/>
      <c r="DP830" s="104"/>
      <c r="DQ830" s="104"/>
      <c r="DR830" s="104"/>
      <c r="DS830" s="104"/>
      <c r="DT830" s="104"/>
      <c r="DU830" s="104"/>
      <c r="DV830" s="104"/>
      <c r="DW830" s="104"/>
      <c r="DX830" s="104"/>
      <c r="DY830" s="104"/>
      <c r="DZ830" s="104"/>
      <c r="EA830" s="104"/>
    </row>
    <row r="831" spans="108:131" ht="12.75" customHeight="1" x14ac:dyDescent="0.15">
      <c r="DD831" s="117"/>
      <c r="DE831" s="104"/>
      <c r="DF831" s="104"/>
      <c r="DG831" s="104"/>
      <c r="DH831" s="104"/>
      <c r="DI831" s="104"/>
      <c r="DJ831" s="104"/>
      <c r="DK831" s="104"/>
      <c r="DL831" s="104"/>
      <c r="DM831" s="104"/>
      <c r="DN831" s="104"/>
      <c r="DO831" s="104"/>
      <c r="DP831" s="104"/>
      <c r="DQ831" s="104"/>
      <c r="DR831" s="104"/>
      <c r="DS831" s="104"/>
      <c r="DT831" s="104"/>
      <c r="DU831" s="104"/>
      <c r="DV831" s="104"/>
      <c r="DW831" s="104"/>
      <c r="DX831" s="104"/>
      <c r="DY831" s="104"/>
      <c r="DZ831" s="104"/>
      <c r="EA831" s="104"/>
    </row>
    <row r="832" spans="108:131" ht="12.75" customHeight="1" x14ac:dyDescent="0.15">
      <c r="DD832" s="117"/>
      <c r="DE832" s="104"/>
      <c r="DF832" s="104"/>
      <c r="DG832" s="104"/>
      <c r="DH832" s="104"/>
      <c r="DI832" s="104"/>
      <c r="DJ832" s="104"/>
      <c r="DK832" s="104"/>
      <c r="DL832" s="104"/>
      <c r="DM832" s="104"/>
      <c r="DN832" s="104"/>
      <c r="DO832" s="104"/>
      <c r="DP832" s="104"/>
      <c r="DQ832" s="104"/>
      <c r="DR832" s="104"/>
      <c r="DS832" s="104"/>
      <c r="DT832" s="104"/>
      <c r="DU832" s="104"/>
      <c r="DV832" s="104"/>
      <c r="DW832" s="104"/>
      <c r="DX832" s="104"/>
      <c r="DY832" s="104"/>
      <c r="DZ832" s="104"/>
      <c r="EA832" s="104"/>
    </row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</sheetData>
  <mergeCells count="50">
    <mergeCell ref="BD4:BE4"/>
    <mergeCell ref="BD5:BD6"/>
    <mergeCell ref="BE5:BE6"/>
    <mergeCell ref="BF5:BF6"/>
    <mergeCell ref="BG5:BG6"/>
    <mergeCell ref="BF4:BG4"/>
    <mergeCell ref="R4:V4"/>
    <mergeCell ref="CX1:DB2"/>
    <mergeCell ref="DJ1:DO2"/>
    <mergeCell ref="H3:K3"/>
    <mergeCell ref="L3:R3"/>
    <mergeCell ref="S3:Z3"/>
    <mergeCell ref="DK3:DL3"/>
    <mergeCell ref="DM3:DN3"/>
    <mergeCell ref="BT1:BX2"/>
    <mergeCell ref="BY1:CC2"/>
    <mergeCell ref="CD1:CH2"/>
    <mergeCell ref="CI1:CM2"/>
    <mergeCell ref="CN1:CR2"/>
    <mergeCell ref="CS1:CW2"/>
    <mergeCell ref="W4:AA4"/>
    <mergeCell ref="AB4:AF4"/>
    <mergeCell ref="A4:A6"/>
    <mergeCell ref="B4:B6"/>
    <mergeCell ref="C4:G4"/>
    <mergeCell ref="H4:L4"/>
    <mergeCell ref="M4:Q4"/>
    <mergeCell ref="AG4:AK4"/>
    <mergeCell ref="AM4:AR4"/>
    <mergeCell ref="AT4:AY4"/>
    <mergeCell ref="DE14:DZ14"/>
    <mergeCell ref="BI4:BL4"/>
    <mergeCell ref="BM4:BM6"/>
    <mergeCell ref="AR5:AR6"/>
    <mergeCell ref="AT5:AV5"/>
    <mergeCell ref="AW5:AY5"/>
    <mergeCell ref="BI5:BJ5"/>
    <mergeCell ref="BK5:BL5"/>
    <mergeCell ref="DE5:DG5"/>
    <mergeCell ref="DI5:DK5"/>
    <mergeCell ref="DN5:DP5"/>
    <mergeCell ref="DE7:DZ7"/>
    <mergeCell ref="BB4:BC4"/>
    <mergeCell ref="DE42:DZ42"/>
    <mergeCell ref="DE49:DZ49"/>
    <mergeCell ref="BB5:BB6"/>
    <mergeCell ref="BC5:BC6"/>
    <mergeCell ref="DE21:DZ21"/>
    <mergeCell ref="DE28:DZ28"/>
    <mergeCell ref="DE35:DZ35"/>
  </mergeCells>
  <conditionalFormatting sqref="C7:AK96">
    <cfRule type="expression" dxfId="137" priority="12" stopIfTrue="1">
      <formula>C7="non"</formula>
    </cfRule>
    <cfRule type="containsText" dxfId="136" priority="133" operator="containsText" text="vt">
      <formula>NOT(ISERROR(SEARCH("vt",C7)))</formula>
    </cfRule>
    <cfRule type="containsText" dxfId="135" priority="136" operator="containsText" text="F">
      <formula>NOT(ISERROR(SEARCH("F",C7)))</formula>
    </cfRule>
    <cfRule type="containsText" dxfId="134" priority="152" operator="containsText" text="V">
      <formula>NOT(ISERROR(SEARCH("V",C7)))</formula>
    </cfRule>
    <cfRule type="expression" dxfId="133" priority="161" stopIfTrue="1">
      <formula>C7="G"</formula>
    </cfRule>
  </conditionalFormatting>
  <conditionalFormatting sqref="AZ8:AZ96 A7:B96 W7:AK96">
    <cfRule type="expression" dxfId="132" priority="160" stopIfTrue="1">
      <formula>$B7=$B$3</formula>
    </cfRule>
  </conditionalFormatting>
  <conditionalFormatting sqref="E102:F102 O102:P102 T102:U102 Y102:Z102 AD102:AE102 AI102:AJ102">
    <cfRule type="expression" dxfId="131" priority="159">
      <formula>E$102=""</formula>
    </cfRule>
  </conditionalFormatting>
  <conditionalFormatting sqref="J7:K96 O7:P96 T7:U96 AI7:AJ96 C7:F96 Y7:Z96 AD7:AE96">
    <cfRule type="expression" dxfId="130" priority="149">
      <formula>C$104="ok"</formula>
    </cfRule>
  </conditionalFormatting>
  <conditionalFormatting sqref="AZ8:AZ96">
    <cfRule type="expression" dxfId="129" priority="150">
      <formula>AZ8="G"</formula>
    </cfRule>
    <cfRule type="expression" dxfId="128" priority="151">
      <formula>AZ$101=AZ$100</formula>
    </cfRule>
  </conditionalFormatting>
  <conditionalFormatting sqref="AD35:AD47">
    <cfRule type="expression" dxfId="127" priority="148">
      <formula>AD$104="ok"</formula>
    </cfRule>
  </conditionalFormatting>
  <conditionalFormatting sqref="Y36:Y47">
    <cfRule type="expression" dxfId="126" priority="147">
      <formula>Y$104="ok"</formula>
    </cfRule>
  </conditionalFormatting>
  <conditionalFormatting sqref="Z35:Z47">
    <cfRule type="expression" dxfId="125" priority="146">
      <formula>Z$104="ok"</formula>
    </cfRule>
  </conditionalFormatting>
  <conditionalFormatting sqref="AJ35:AJ47">
    <cfRule type="expression" dxfId="124" priority="145">
      <formula>AJ$104="ok"</formula>
    </cfRule>
  </conditionalFormatting>
  <conditionalFormatting sqref="AI35:AI47">
    <cfRule type="expression" dxfId="123" priority="143">
      <formula>AI$104="ok"</formula>
    </cfRule>
  </conditionalFormatting>
  <conditionalFormatting sqref="A7">
    <cfRule type="expression" dxfId="122" priority="144" stopIfTrue="1">
      <formula>$B7=$B$3</formula>
    </cfRule>
  </conditionalFormatting>
  <conditionalFormatting sqref="J7:K96 O7:P96 T7:U96 AI7:AJ96 C7:F96 Y7:Z96 AD7:AE96">
    <cfRule type="expression" dxfId="121" priority="142">
      <formula>C$102="ok"</formula>
    </cfRule>
  </conditionalFormatting>
  <conditionalFormatting sqref="AD48:AD96">
    <cfRule type="expression" dxfId="120" priority="141">
      <formula>AD$104="ok"</formula>
    </cfRule>
  </conditionalFormatting>
  <conditionalFormatting sqref="Y48:Y96">
    <cfRule type="expression" dxfId="119" priority="140">
      <formula>Y$104="ok"</formula>
    </cfRule>
  </conditionalFormatting>
  <conditionalFormatting sqref="Z48:Z96">
    <cfRule type="expression" dxfId="118" priority="139">
      <formula>Z$104="ok"</formula>
    </cfRule>
  </conditionalFormatting>
  <conditionalFormatting sqref="AJ48:AJ96">
    <cfRule type="expression" dxfId="117" priority="138">
      <formula>AJ$104="ok"</formula>
    </cfRule>
  </conditionalFormatting>
  <conditionalFormatting sqref="AI48:AI96">
    <cfRule type="expression" dxfId="116" priority="137">
      <formula>AI$104="ok"</formula>
    </cfRule>
  </conditionalFormatting>
  <conditionalFormatting sqref="AZ8:AZ96">
    <cfRule type="expression" dxfId="115" priority="163">
      <formula>AZ8="G"</formula>
    </cfRule>
    <cfRule type="expression" dxfId="114" priority="164">
      <formula>AZ$100=AZ$98</formula>
    </cfRule>
  </conditionalFormatting>
  <conditionalFormatting sqref="M7:M96">
    <cfRule type="expression" dxfId="113" priority="135">
      <formula>M$104="ok"</formula>
    </cfRule>
  </conditionalFormatting>
  <conditionalFormatting sqref="M7:M96">
    <cfRule type="expression" dxfId="112" priority="134">
      <formula>M$102="ok"</formula>
    </cfRule>
  </conditionalFormatting>
  <conditionalFormatting sqref="N7:N96">
    <cfRule type="expression" dxfId="111" priority="132">
      <formula>N$104="ok"</formula>
    </cfRule>
  </conditionalFormatting>
  <conditionalFormatting sqref="N7:N96">
    <cfRule type="expression" dxfId="110" priority="131">
      <formula>N$102="ok"</formula>
    </cfRule>
  </conditionalFormatting>
  <conditionalFormatting sqref="H7:H96">
    <cfRule type="expression" dxfId="109" priority="130">
      <formula>H$104="ok"</formula>
    </cfRule>
  </conditionalFormatting>
  <conditionalFormatting sqref="H7:H96">
    <cfRule type="expression" dxfId="108" priority="129">
      <formula>H$102="ok"</formula>
    </cfRule>
  </conditionalFormatting>
  <conditionalFormatting sqref="I7:I96">
    <cfRule type="expression" dxfId="107" priority="128">
      <formula>I$104="ok"</formula>
    </cfRule>
  </conditionalFormatting>
  <conditionalFormatting sqref="I7:I96">
    <cfRule type="expression" dxfId="106" priority="127">
      <formula>I$102="ok"</formula>
    </cfRule>
  </conditionalFormatting>
  <conditionalFormatting sqref="N7:N96">
    <cfRule type="expression" dxfId="105" priority="126">
      <formula>N$104="ok"</formula>
    </cfRule>
  </conditionalFormatting>
  <conditionalFormatting sqref="N7:N96">
    <cfRule type="expression" dxfId="104" priority="125">
      <formula>N$102="ok"</formula>
    </cfRule>
  </conditionalFormatting>
  <conditionalFormatting sqref="R7:R96">
    <cfRule type="expression" dxfId="103" priority="124">
      <formula>R$104="ok"</formula>
    </cfRule>
  </conditionalFormatting>
  <conditionalFormatting sqref="R7:R96">
    <cfRule type="expression" dxfId="102" priority="123">
      <formula>R$102="ok"</formula>
    </cfRule>
  </conditionalFormatting>
  <conditionalFormatting sqref="S7:S96">
    <cfRule type="expression" dxfId="101" priority="122">
      <formula>S$104="ok"</formula>
    </cfRule>
  </conditionalFormatting>
  <conditionalFormatting sqref="S7:S96">
    <cfRule type="expression" dxfId="100" priority="121">
      <formula>S$102="ok"</formula>
    </cfRule>
  </conditionalFormatting>
  <conditionalFormatting sqref="W7:W96">
    <cfRule type="expression" dxfId="99" priority="120">
      <formula>W$104="ok"</formula>
    </cfRule>
  </conditionalFormatting>
  <conditionalFormatting sqref="W7:W96">
    <cfRule type="expression" dxfId="98" priority="119">
      <formula>W$102="ok"</formula>
    </cfRule>
  </conditionalFormatting>
  <conditionalFormatting sqref="X7:X96">
    <cfRule type="expression" dxfId="97" priority="118">
      <formula>X$104="ok"</formula>
    </cfRule>
  </conditionalFormatting>
  <conditionalFormatting sqref="X7:X96">
    <cfRule type="expression" dxfId="96" priority="117">
      <formula>X$102="ok"</formula>
    </cfRule>
  </conditionalFormatting>
  <conditionalFormatting sqref="AB7:AB96">
    <cfRule type="expression" dxfId="95" priority="116">
      <formula>AB$104="ok"</formula>
    </cfRule>
  </conditionalFormatting>
  <conditionalFormatting sqref="AB7:AB96">
    <cfRule type="expression" dxfId="94" priority="115">
      <formula>AB$102="ok"</formula>
    </cfRule>
  </conditionalFormatting>
  <conditionalFormatting sqref="AC7:AC96">
    <cfRule type="expression" dxfId="93" priority="114">
      <formula>AC$104="ok"</formula>
    </cfRule>
  </conditionalFormatting>
  <conditionalFormatting sqref="AC7:AC96">
    <cfRule type="expression" dxfId="92" priority="113">
      <formula>AC$102="ok"</formula>
    </cfRule>
  </conditionalFormatting>
  <conditionalFormatting sqref="AG7:AG96">
    <cfRule type="expression" dxfId="91" priority="112">
      <formula>AG$104="ok"</formula>
    </cfRule>
  </conditionalFormatting>
  <conditionalFormatting sqref="AG7:AG96">
    <cfRule type="expression" dxfId="90" priority="111">
      <formula>AG$102="ok"</formula>
    </cfRule>
  </conditionalFormatting>
  <conditionalFormatting sqref="AH7:AH96">
    <cfRule type="expression" dxfId="89" priority="110">
      <formula>AH$104="ok"</formula>
    </cfRule>
  </conditionalFormatting>
  <conditionalFormatting sqref="AH7:AH96">
    <cfRule type="expression" dxfId="88" priority="23">
      <formula>AH$102="ok"</formula>
    </cfRule>
  </conditionalFormatting>
  <conditionalFormatting sqref="AZ7">
    <cfRule type="expression" dxfId="87" priority="106" stopIfTrue="1">
      <formula>$B7=$B$3</formula>
    </cfRule>
  </conditionalFormatting>
  <conditionalFormatting sqref="AZ7">
    <cfRule type="expression" dxfId="86" priority="104">
      <formula>AZ7="G"</formula>
    </cfRule>
    <cfRule type="expression" dxfId="85" priority="105">
      <formula>AZ$101=AZ$100</formula>
    </cfRule>
  </conditionalFormatting>
  <conditionalFormatting sqref="AZ7">
    <cfRule type="expression" dxfId="84" priority="103" stopIfTrue="1">
      <formula>$B7=$B$3</formula>
    </cfRule>
  </conditionalFormatting>
  <conditionalFormatting sqref="AZ7">
    <cfRule type="expression" dxfId="83" priority="101">
      <formula>AZ7="G"</formula>
    </cfRule>
    <cfRule type="expression" dxfId="82" priority="102">
      <formula>AZ$101=AZ$100</formula>
    </cfRule>
  </conditionalFormatting>
  <conditionalFormatting sqref="AZ7">
    <cfRule type="expression" dxfId="81" priority="108">
      <formula>AZ7="G"</formula>
    </cfRule>
    <cfRule type="expression" dxfId="80" priority="109">
      <formula>AZ$100=AZ$98</formula>
    </cfRule>
  </conditionalFormatting>
  <conditionalFormatting sqref="DZ25 DZ32 DZ39 DZ46 DZ18 DX11:DZ11 DZ53">
    <cfRule type="containsText" dxfId="79" priority="100" stopIfTrue="1" operator="containsText" text="G-">
      <formula>NOT(ISERROR(SEARCH("G-",DX11)))</formula>
    </cfRule>
  </conditionalFormatting>
  <conditionalFormatting sqref="DX10:DZ10 DZ17 DZ24 DZ38 DZ45 DZ31 DZ52">
    <cfRule type="containsText" dxfId="78" priority="99" stopIfTrue="1" operator="containsText" text="G-">
      <formula>NOT(ISERROR(SEARCH("G-",DX10)))</formula>
    </cfRule>
  </conditionalFormatting>
  <conditionalFormatting sqref="DH10">
    <cfRule type="expression" dxfId="77" priority="98">
      <formula>$DD10&gt;=3</formula>
    </cfRule>
  </conditionalFormatting>
  <conditionalFormatting sqref="DG10">
    <cfRule type="expression" dxfId="76" priority="97">
      <formula>$DD10&gt;=2</formula>
    </cfRule>
  </conditionalFormatting>
  <conditionalFormatting sqref="DH11">
    <cfRule type="expression" dxfId="75" priority="96">
      <formula>$DD11&gt;=3</formula>
    </cfRule>
  </conditionalFormatting>
  <conditionalFormatting sqref="DG11">
    <cfRule type="expression" dxfId="74" priority="95">
      <formula>$DD11&gt;=2</formula>
    </cfRule>
  </conditionalFormatting>
  <conditionalFormatting sqref="DI11">
    <cfRule type="expression" dxfId="73" priority="94">
      <formula>$DD11&gt;=4</formula>
    </cfRule>
  </conditionalFormatting>
  <conditionalFormatting sqref="DJ11">
    <cfRule type="expression" dxfId="72" priority="93">
      <formula>$DD11&gt;=5</formula>
    </cfRule>
  </conditionalFormatting>
  <conditionalFormatting sqref="DF8:DY12">
    <cfRule type="expression" dxfId="71" priority="92">
      <formula>DF8="Lesbegueries"</formula>
    </cfRule>
  </conditionalFormatting>
  <conditionalFormatting sqref="DX18:DY18">
    <cfRule type="containsText" dxfId="70" priority="91" stopIfTrue="1" operator="containsText" text="G-">
      <formula>NOT(ISERROR(SEARCH("G-",DX18)))</formula>
    </cfRule>
  </conditionalFormatting>
  <conditionalFormatting sqref="DX17:DY17">
    <cfRule type="containsText" dxfId="69" priority="90" stopIfTrue="1" operator="containsText" text="G-">
      <formula>NOT(ISERROR(SEARCH("G-",DX17)))</formula>
    </cfRule>
  </conditionalFormatting>
  <conditionalFormatting sqref="DF19:DY19 DH15:DY16 DK17:DY18">
    <cfRule type="expression" dxfId="68" priority="89">
      <formula>DF15="Lesbegueries"</formula>
    </cfRule>
  </conditionalFormatting>
  <conditionalFormatting sqref="DX25:DY25">
    <cfRule type="containsText" dxfId="67" priority="88" stopIfTrue="1" operator="containsText" text="G-">
      <formula>NOT(ISERROR(SEARCH("G-",DX25)))</formula>
    </cfRule>
  </conditionalFormatting>
  <conditionalFormatting sqref="DX24:DY24">
    <cfRule type="containsText" dxfId="66" priority="87" stopIfTrue="1" operator="containsText" text="G-">
      <formula>NOT(ISERROR(SEARCH("G-",DX24)))</formula>
    </cfRule>
  </conditionalFormatting>
  <conditionalFormatting sqref="DF26:DY26 DH22:DY23 DK24:DY25">
    <cfRule type="expression" dxfId="65" priority="86">
      <formula>DF22="Lesbegueries"</formula>
    </cfRule>
  </conditionalFormatting>
  <conditionalFormatting sqref="DX32:DY32">
    <cfRule type="containsText" dxfId="64" priority="85" stopIfTrue="1" operator="containsText" text="G-">
      <formula>NOT(ISERROR(SEARCH("G-",DX32)))</formula>
    </cfRule>
  </conditionalFormatting>
  <conditionalFormatting sqref="DX31:DY31">
    <cfRule type="containsText" dxfId="63" priority="84" stopIfTrue="1" operator="containsText" text="G-">
      <formula>NOT(ISERROR(SEARCH("G-",DX31)))</formula>
    </cfRule>
  </conditionalFormatting>
  <conditionalFormatting sqref="DF33:DY33 DH29:DY30 DK31:DY32">
    <cfRule type="expression" dxfId="62" priority="83">
      <formula>DF29="Lesbegueries"</formula>
    </cfRule>
  </conditionalFormatting>
  <conditionalFormatting sqref="DX39:DY39">
    <cfRule type="containsText" dxfId="61" priority="82" stopIfTrue="1" operator="containsText" text="G-">
      <formula>NOT(ISERROR(SEARCH("G-",DX39)))</formula>
    </cfRule>
  </conditionalFormatting>
  <conditionalFormatting sqref="DX38:DY38">
    <cfRule type="containsText" dxfId="60" priority="81" stopIfTrue="1" operator="containsText" text="G-">
      <formula>NOT(ISERROR(SEARCH("G-",DX38)))</formula>
    </cfRule>
  </conditionalFormatting>
  <conditionalFormatting sqref="DF40:DY40 DH36:DY37 DK38:DY39">
    <cfRule type="expression" dxfId="59" priority="80">
      <formula>DF36="Lesbegueries"</formula>
    </cfRule>
  </conditionalFormatting>
  <conditionalFormatting sqref="DX46:DY46">
    <cfRule type="containsText" dxfId="58" priority="79" stopIfTrue="1" operator="containsText" text="G-">
      <formula>NOT(ISERROR(SEARCH("G-",DX46)))</formula>
    </cfRule>
  </conditionalFormatting>
  <conditionalFormatting sqref="DX45:DY45">
    <cfRule type="containsText" dxfId="57" priority="78" stopIfTrue="1" operator="containsText" text="G-">
      <formula>NOT(ISERROR(SEARCH("G-",DX45)))</formula>
    </cfRule>
  </conditionalFormatting>
  <conditionalFormatting sqref="DF43:DY44 DF47:DY47 DK45:DY46">
    <cfRule type="expression" dxfId="56" priority="77">
      <formula>DF43="Lesbegueries"</formula>
    </cfRule>
  </conditionalFormatting>
  <conditionalFormatting sqref="DX53:DY53">
    <cfRule type="containsText" dxfId="55" priority="76" stopIfTrue="1" operator="containsText" text="G-">
      <formula>NOT(ISERROR(SEARCH("G-",DX53)))</formula>
    </cfRule>
  </conditionalFormatting>
  <conditionalFormatting sqref="DX52:DY52">
    <cfRule type="containsText" dxfId="54" priority="75" stopIfTrue="1" operator="containsText" text="G-">
      <formula>NOT(ISERROR(SEARCH("G-",DX52)))</formula>
    </cfRule>
  </conditionalFormatting>
  <conditionalFormatting sqref="DF50:DY51 DF54:DY54 DK52:DY53">
    <cfRule type="expression" dxfId="53" priority="74">
      <formula>DF50="Lesbegueries"</formula>
    </cfRule>
  </conditionalFormatting>
  <conditionalFormatting sqref="DF15:DG16">
    <cfRule type="expression" dxfId="52" priority="73">
      <formula>DF15="Lesbegueries"</formula>
    </cfRule>
  </conditionalFormatting>
  <conditionalFormatting sqref="DF22:DG23">
    <cfRule type="expression" dxfId="51" priority="72">
      <formula>DF22="Lesbegueries"</formula>
    </cfRule>
  </conditionalFormatting>
  <conditionalFormatting sqref="DF29:DG30">
    <cfRule type="expression" dxfId="50" priority="71">
      <formula>DF29="Lesbegueries"</formula>
    </cfRule>
  </conditionalFormatting>
  <conditionalFormatting sqref="DF36:DG37">
    <cfRule type="expression" dxfId="49" priority="70">
      <formula>DF36="Lesbegueries"</formula>
    </cfRule>
  </conditionalFormatting>
  <conditionalFormatting sqref="DF15:DG16">
    <cfRule type="expression" dxfId="48" priority="69">
      <formula>DF15="Lesbegueries"</formula>
    </cfRule>
  </conditionalFormatting>
  <conditionalFormatting sqref="DF22:DG23">
    <cfRule type="expression" dxfId="47" priority="68">
      <formula>DF22="Lesbegueries"</formula>
    </cfRule>
  </conditionalFormatting>
  <conditionalFormatting sqref="DF29:DG30">
    <cfRule type="expression" dxfId="46" priority="67">
      <formula>DF29="Lesbegueries"</formula>
    </cfRule>
  </conditionalFormatting>
  <conditionalFormatting sqref="DF36:DG37">
    <cfRule type="expression" dxfId="45" priority="66">
      <formula>DF36="Lesbegueries"</formula>
    </cfRule>
  </conditionalFormatting>
  <conditionalFormatting sqref="DH17">
    <cfRule type="expression" dxfId="44" priority="65">
      <formula>$DD17&gt;=3</formula>
    </cfRule>
  </conditionalFormatting>
  <conditionalFormatting sqref="DG17">
    <cfRule type="expression" dxfId="43" priority="64">
      <formula>$DD17&gt;=2</formula>
    </cfRule>
  </conditionalFormatting>
  <conditionalFormatting sqref="DH18">
    <cfRule type="expression" dxfId="42" priority="63">
      <formula>$DD18&gt;=3</formula>
    </cfRule>
  </conditionalFormatting>
  <conditionalFormatting sqref="DG18">
    <cfRule type="expression" dxfId="41" priority="62">
      <formula>$DD18&gt;=2</formula>
    </cfRule>
  </conditionalFormatting>
  <conditionalFormatting sqref="DI18">
    <cfRule type="expression" dxfId="40" priority="61">
      <formula>$DD18&gt;=4</formula>
    </cfRule>
  </conditionalFormatting>
  <conditionalFormatting sqref="DJ18">
    <cfRule type="expression" dxfId="39" priority="60">
      <formula>$DD18&gt;=5</formula>
    </cfRule>
  </conditionalFormatting>
  <conditionalFormatting sqref="DF17:DJ18">
    <cfRule type="expression" dxfId="38" priority="59">
      <formula>DF17="Lesbegueries"</formula>
    </cfRule>
  </conditionalFormatting>
  <conditionalFormatting sqref="DH24">
    <cfRule type="expression" dxfId="37" priority="58">
      <formula>$DD24&gt;=3</formula>
    </cfRule>
  </conditionalFormatting>
  <conditionalFormatting sqref="DG24">
    <cfRule type="expression" dxfId="36" priority="57">
      <formula>$DD24&gt;=2</formula>
    </cfRule>
  </conditionalFormatting>
  <conditionalFormatting sqref="DH25">
    <cfRule type="expression" dxfId="35" priority="56">
      <formula>$DD25&gt;=3</formula>
    </cfRule>
  </conditionalFormatting>
  <conditionalFormatting sqref="DG25">
    <cfRule type="expression" dxfId="34" priority="55">
      <formula>$DD25&gt;=2</formula>
    </cfRule>
  </conditionalFormatting>
  <conditionalFormatting sqref="DI25">
    <cfRule type="expression" dxfId="33" priority="54">
      <formula>$DD25&gt;=4</formula>
    </cfRule>
  </conditionalFormatting>
  <conditionalFormatting sqref="DJ25">
    <cfRule type="expression" dxfId="32" priority="53">
      <formula>$DD25&gt;=5</formula>
    </cfRule>
  </conditionalFormatting>
  <conditionalFormatting sqref="DF24:DJ25">
    <cfRule type="expression" dxfId="31" priority="52">
      <formula>DF24="Lesbegueries"</formula>
    </cfRule>
  </conditionalFormatting>
  <conditionalFormatting sqref="DH31">
    <cfRule type="expression" dxfId="30" priority="51">
      <formula>$DD31&gt;=3</formula>
    </cfRule>
  </conditionalFormatting>
  <conditionalFormatting sqref="DG31">
    <cfRule type="expression" dxfId="29" priority="50">
      <formula>$DD31&gt;=2</formula>
    </cfRule>
  </conditionalFormatting>
  <conditionalFormatting sqref="DH32">
    <cfRule type="expression" dxfId="28" priority="49">
      <formula>$DD32&gt;=3</formula>
    </cfRule>
  </conditionalFormatting>
  <conditionalFormatting sqref="DG32">
    <cfRule type="expression" dxfId="27" priority="48">
      <formula>$DD32&gt;=2</formula>
    </cfRule>
  </conditionalFormatting>
  <conditionalFormatting sqref="DI32">
    <cfRule type="expression" dxfId="26" priority="47">
      <formula>$DD32&gt;=4</formula>
    </cfRule>
  </conditionalFormatting>
  <conditionalFormatting sqref="DJ32">
    <cfRule type="expression" dxfId="25" priority="46">
      <formula>$DD32&gt;=5</formula>
    </cfRule>
  </conditionalFormatting>
  <conditionalFormatting sqref="DF31:DJ32">
    <cfRule type="expression" dxfId="24" priority="45">
      <formula>DF31="Lesbegueries"</formula>
    </cfRule>
  </conditionalFormatting>
  <conditionalFormatting sqref="DH38">
    <cfRule type="expression" dxfId="23" priority="44">
      <formula>$DD38&gt;=3</formula>
    </cfRule>
  </conditionalFormatting>
  <conditionalFormatting sqref="DG38">
    <cfRule type="expression" dxfId="22" priority="43">
      <formula>$DD38&gt;=2</formula>
    </cfRule>
  </conditionalFormatting>
  <conditionalFormatting sqref="DH39">
    <cfRule type="expression" dxfId="21" priority="42">
      <formula>$DD39&gt;=3</formula>
    </cfRule>
  </conditionalFormatting>
  <conditionalFormatting sqref="DG39">
    <cfRule type="expression" dxfId="20" priority="41">
      <formula>$DD39&gt;=2</formula>
    </cfRule>
  </conditionalFormatting>
  <conditionalFormatting sqref="DI39">
    <cfRule type="expression" dxfId="19" priority="40">
      <formula>$DD39&gt;=4</formula>
    </cfRule>
  </conditionalFormatting>
  <conditionalFormatting sqref="DJ39">
    <cfRule type="expression" dxfId="18" priority="39">
      <formula>$DD39&gt;=5</formula>
    </cfRule>
  </conditionalFormatting>
  <conditionalFormatting sqref="DF38:DJ39">
    <cfRule type="expression" dxfId="17" priority="38">
      <formula>DF38="Lesbegueries"</formula>
    </cfRule>
  </conditionalFormatting>
  <conditionalFormatting sqref="DH45">
    <cfRule type="expression" dxfId="16" priority="37">
      <formula>$DD45&gt;=3</formula>
    </cfRule>
  </conditionalFormatting>
  <conditionalFormatting sqref="DG45">
    <cfRule type="expression" dxfId="15" priority="36">
      <formula>$DD45&gt;=2</formula>
    </cfRule>
  </conditionalFormatting>
  <conditionalFormatting sqref="DH46">
    <cfRule type="expression" dxfId="14" priority="35">
      <formula>$DD46&gt;=3</formula>
    </cfRule>
  </conditionalFormatting>
  <conditionalFormatting sqref="DG46">
    <cfRule type="expression" dxfId="13" priority="34">
      <formula>$DD46&gt;=2</formula>
    </cfRule>
  </conditionalFormatting>
  <conditionalFormatting sqref="DI46">
    <cfRule type="expression" dxfId="12" priority="33">
      <formula>$DD46&gt;=4</formula>
    </cfRule>
  </conditionalFormatting>
  <conditionalFormatting sqref="DJ46">
    <cfRule type="expression" dxfId="11" priority="32">
      <formula>$DD46&gt;=5</formula>
    </cfRule>
  </conditionalFormatting>
  <conditionalFormatting sqref="DF45:DJ46">
    <cfRule type="expression" dxfId="10" priority="31">
      <formula>DF45="Lesbegueries"</formula>
    </cfRule>
  </conditionalFormatting>
  <conditionalFormatting sqref="DH52">
    <cfRule type="expression" dxfId="9" priority="30">
      <formula>$DD52&gt;=3</formula>
    </cfRule>
  </conditionalFormatting>
  <conditionalFormatting sqref="DG52">
    <cfRule type="expression" dxfId="8" priority="29">
      <formula>$DD52&gt;=2</formula>
    </cfRule>
  </conditionalFormatting>
  <conditionalFormatting sqref="DH53">
    <cfRule type="expression" dxfId="7" priority="28">
      <formula>$DD53&gt;=3</formula>
    </cfRule>
  </conditionalFormatting>
  <conditionalFormatting sqref="DG53">
    <cfRule type="expression" dxfId="6" priority="27">
      <formula>$DD53&gt;=2</formula>
    </cfRule>
  </conditionalFormatting>
  <conditionalFormatting sqref="DI53">
    <cfRule type="expression" dxfId="5" priority="26">
      <formula>$DD53&gt;=4</formula>
    </cfRule>
  </conditionalFormatting>
  <conditionalFormatting sqref="DJ53">
    <cfRule type="expression" dxfId="4" priority="25">
      <formula>$DD53&gt;=5</formula>
    </cfRule>
  </conditionalFormatting>
  <conditionalFormatting sqref="DF52:DJ53">
    <cfRule type="expression" dxfId="3" priority="24">
      <formula>DF52="Lesbegueries"</formula>
    </cfRule>
  </conditionalFormatting>
  <conditionalFormatting sqref="J102:K102">
    <cfRule type="expression" dxfId="2" priority="3">
      <formula>J$102=""</formula>
    </cfRule>
  </conditionalFormatting>
  <conditionalFormatting sqref="A7:AY96">
    <cfRule type="expression" dxfId="1" priority="1">
      <formula>$BA7="OK"</formula>
    </cfRule>
    <cfRule type="expression" dxfId="0" priority="2">
      <formula>$BA7="O"</formula>
    </cfRule>
  </conditionalFormatting>
  <pageMargins left="0.70000000000000007" right="0.70000000000000007" top="0.75000000000000011" bottom="0.75000000000000011" header="0.30000000000000004" footer="0.30000000000000004"/>
  <pageSetup paperSize="8" scale="76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5" enableFormatConditionsCalculation="0"/>
  <dimension ref="A1:FD63"/>
  <sheetViews>
    <sheetView workbookViewId="0">
      <selection activeCell="W1" sqref="W1:Y1048576"/>
    </sheetView>
  </sheetViews>
  <sheetFormatPr baseColWidth="10" defaultColWidth="10.83203125" defaultRowHeight="16" x14ac:dyDescent="0.15"/>
  <cols>
    <col min="1" max="1" width="20.1640625" style="151" customWidth="1"/>
    <col min="2" max="17" width="5.83203125" style="151" customWidth="1"/>
    <col min="18" max="18" width="6.5" style="151" customWidth="1"/>
    <col min="19" max="20" width="5.83203125" style="151" customWidth="1"/>
    <col min="21" max="21" width="6.5" style="151" customWidth="1"/>
    <col min="22" max="23" width="5.83203125" style="151" customWidth="1"/>
    <col min="24" max="24" width="6.5" style="151" customWidth="1"/>
    <col min="25" max="160" width="5.83203125" style="151" customWidth="1"/>
    <col min="161" max="16384" width="10.83203125" style="151"/>
  </cols>
  <sheetData>
    <row r="1" spans="1:160" ht="17" thickBot="1" x14ac:dyDescent="0.2"/>
    <row r="2" spans="1:160" x14ac:dyDescent="0.15">
      <c r="A2" s="293" t="s">
        <v>128</v>
      </c>
      <c r="B2" s="384" t="s">
        <v>18</v>
      </c>
      <c r="C2" s="385" t="s">
        <v>16</v>
      </c>
      <c r="D2" s="386" t="s">
        <v>129</v>
      </c>
      <c r="E2" s="381">
        <v>1</v>
      </c>
      <c r="F2" s="382"/>
      <c r="G2" s="383"/>
      <c r="H2" s="381">
        <f>E2+1</f>
        <v>2</v>
      </c>
      <c r="I2" s="382"/>
      <c r="J2" s="383"/>
      <c r="K2" s="381">
        <f t="shared" ref="K2" si="0">H2+1</f>
        <v>3</v>
      </c>
      <c r="L2" s="382"/>
      <c r="M2" s="383"/>
      <c r="N2" s="381">
        <f t="shared" ref="N2" si="1">K2+1</f>
        <v>4</v>
      </c>
      <c r="O2" s="382"/>
      <c r="P2" s="383"/>
      <c r="Q2" s="381">
        <f t="shared" ref="Q2" si="2">N2+1</f>
        <v>5</v>
      </c>
      <c r="R2" s="382"/>
      <c r="S2" s="383"/>
      <c r="T2" s="381">
        <f t="shared" ref="T2" si="3">Q2+1</f>
        <v>6</v>
      </c>
      <c r="U2" s="382"/>
      <c r="V2" s="383"/>
      <c r="W2" s="381">
        <f t="shared" ref="W2" si="4">T2+1</f>
        <v>7</v>
      </c>
      <c r="X2" s="382"/>
      <c r="Y2" s="383"/>
      <c r="Z2" s="381">
        <f t="shared" ref="Z2" si="5">W2+1</f>
        <v>8</v>
      </c>
      <c r="AA2" s="382"/>
      <c r="AB2" s="383"/>
      <c r="AC2" s="381">
        <f t="shared" ref="AC2" si="6">Z2+1</f>
        <v>9</v>
      </c>
      <c r="AD2" s="382"/>
      <c r="AE2" s="383"/>
      <c r="AF2" s="381">
        <f>AC2+1</f>
        <v>10</v>
      </c>
      <c r="AG2" s="382"/>
      <c r="AH2" s="383"/>
      <c r="AI2" s="381">
        <f t="shared" ref="AI2" si="7">AF2+1</f>
        <v>11</v>
      </c>
      <c r="AJ2" s="382"/>
      <c r="AK2" s="383"/>
      <c r="AL2" s="381">
        <f t="shared" ref="AL2" si="8">AI2+1</f>
        <v>12</v>
      </c>
      <c r="AM2" s="382"/>
      <c r="AN2" s="383"/>
      <c r="AO2" s="381">
        <f t="shared" ref="AO2" si="9">AL2+1</f>
        <v>13</v>
      </c>
      <c r="AP2" s="382"/>
      <c r="AQ2" s="383"/>
      <c r="AR2" s="381">
        <f t="shared" ref="AR2" si="10">AO2+1</f>
        <v>14</v>
      </c>
      <c r="AS2" s="382"/>
      <c r="AT2" s="383"/>
      <c r="AU2" s="381">
        <f t="shared" ref="AU2" si="11">AR2+1</f>
        <v>15</v>
      </c>
      <c r="AV2" s="382"/>
      <c r="AW2" s="383"/>
      <c r="AX2" s="381">
        <f t="shared" ref="AX2" si="12">AU2+1</f>
        <v>16</v>
      </c>
      <c r="AY2" s="382"/>
      <c r="AZ2" s="383"/>
      <c r="BA2" s="381">
        <f t="shared" ref="BA2" si="13">AX2+1</f>
        <v>17</v>
      </c>
      <c r="BB2" s="382"/>
      <c r="BC2" s="383"/>
      <c r="BD2" s="381">
        <f>BA2+1</f>
        <v>18</v>
      </c>
      <c r="BE2" s="382"/>
      <c r="BF2" s="383"/>
      <c r="BG2" s="381">
        <f t="shared" ref="BG2" si="14">BD2+1</f>
        <v>19</v>
      </c>
      <c r="BH2" s="382"/>
      <c r="BI2" s="383"/>
      <c r="BJ2" s="381">
        <f t="shared" ref="BJ2" si="15">BG2+1</f>
        <v>20</v>
      </c>
      <c r="BK2" s="382"/>
      <c r="BL2" s="383"/>
      <c r="BM2" s="381">
        <f t="shared" ref="BM2" si="16">BJ2+1</f>
        <v>21</v>
      </c>
      <c r="BN2" s="382"/>
      <c r="BO2" s="383"/>
      <c r="BP2" s="381">
        <f t="shared" ref="BP2" si="17">BM2+1</f>
        <v>22</v>
      </c>
      <c r="BQ2" s="382"/>
      <c r="BR2" s="383"/>
      <c r="BS2" s="381">
        <f t="shared" ref="BS2" si="18">BP2+1</f>
        <v>23</v>
      </c>
      <c r="BT2" s="382"/>
      <c r="BU2" s="383"/>
      <c r="BV2" s="381">
        <f>BS2+1</f>
        <v>24</v>
      </c>
      <c r="BW2" s="382"/>
      <c r="BX2" s="383"/>
      <c r="BY2" s="381">
        <f t="shared" ref="BY2" si="19">BV2+1</f>
        <v>25</v>
      </c>
      <c r="BZ2" s="382"/>
      <c r="CA2" s="383"/>
      <c r="CB2" s="381">
        <f t="shared" ref="CB2" si="20">BY2+1</f>
        <v>26</v>
      </c>
      <c r="CC2" s="382"/>
      <c r="CD2" s="383"/>
      <c r="CE2" s="381">
        <f t="shared" ref="CE2" si="21">CB2+1</f>
        <v>27</v>
      </c>
      <c r="CF2" s="382"/>
      <c r="CG2" s="383"/>
      <c r="CH2" s="381">
        <f t="shared" ref="CH2" si="22">CE2+1</f>
        <v>28</v>
      </c>
      <c r="CI2" s="382"/>
      <c r="CJ2" s="383"/>
      <c r="CK2" s="381">
        <f t="shared" ref="CK2" si="23">CH2+1</f>
        <v>29</v>
      </c>
      <c r="CL2" s="382"/>
      <c r="CM2" s="383"/>
      <c r="CN2" s="381">
        <f>CK2+1</f>
        <v>30</v>
      </c>
      <c r="CO2" s="382"/>
      <c r="CP2" s="383"/>
      <c r="CQ2" s="381">
        <f t="shared" ref="CQ2" si="24">CN2+1</f>
        <v>31</v>
      </c>
      <c r="CR2" s="382"/>
      <c r="CS2" s="383"/>
      <c r="CT2" s="381">
        <f t="shared" ref="CT2" si="25">CQ2+1</f>
        <v>32</v>
      </c>
      <c r="CU2" s="382"/>
      <c r="CV2" s="383"/>
      <c r="CW2" s="381">
        <f t="shared" ref="CW2" si="26">CT2+1</f>
        <v>33</v>
      </c>
      <c r="CX2" s="382"/>
      <c r="CY2" s="383"/>
      <c r="CZ2" s="381">
        <f t="shared" ref="CZ2" si="27">CW2+1</f>
        <v>34</v>
      </c>
      <c r="DA2" s="382"/>
      <c r="DB2" s="383"/>
      <c r="DC2" s="381">
        <f t="shared" ref="DC2" si="28">CZ2+1</f>
        <v>35</v>
      </c>
      <c r="DD2" s="382"/>
      <c r="DE2" s="383"/>
      <c r="DF2" s="381">
        <f>DC2+1</f>
        <v>36</v>
      </c>
      <c r="DG2" s="382"/>
      <c r="DH2" s="383"/>
      <c r="DI2" s="381">
        <f t="shared" ref="DI2" si="29">DF2+1</f>
        <v>37</v>
      </c>
      <c r="DJ2" s="382"/>
      <c r="DK2" s="383"/>
      <c r="DL2" s="381">
        <f t="shared" ref="DL2" si="30">DI2+1</f>
        <v>38</v>
      </c>
      <c r="DM2" s="382"/>
      <c r="DN2" s="383"/>
      <c r="DO2" s="381">
        <f t="shared" ref="DO2" si="31">DL2+1</f>
        <v>39</v>
      </c>
      <c r="DP2" s="382"/>
      <c r="DQ2" s="383"/>
      <c r="DR2" s="381">
        <f t="shared" ref="DR2" si="32">DO2+1</f>
        <v>40</v>
      </c>
      <c r="DS2" s="382"/>
      <c r="DT2" s="383"/>
      <c r="DU2" s="381">
        <f t="shared" ref="DU2" si="33">DR2+1</f>
        <v>41</v>
      </c>
      <c r="DV2" s="382"/>
      <c r="DW2" s="383"/>
      <c r="DX2" s="381">
        <f>DU2+1</f>
        <v>42</v>
      </c>
      <c r="DY2" s="382"/>
      <c r="DZ2" s="383"/>
      <c r="EA2" s="381">
        <f t="shared" ref="EA2" si="34">DX2+1</f>
        <v>43</v>
      </c>
      <c r="EB2" s="382"/>
      <c r="EC2" s="383"/>
      <c r="ED2" s="381">
        <f t="shared" ref="ED2" si="35">EA2+1</f>
        <v>44</v>
      </c>
      <c r="EE2" s="382"/>
      <c r="EF2" s="383"/>
      <c r="EG2" s="381">
        <f t="shared" ref="EG2" si="36">ED2+1</f>
        <v>45</v>
      </c>
      <c r="EH2" s="382"/>
      <c r="EI2" s="383"/>
      <c r="EJ2" s="381">
        <f t="shared" ref="EJ2" si="37">EG2+1</f>
        <v>46</v>
      </c>
      <c r="EK2" s="382"/>
      <c r="EL2" s="383"/>
      <c r="EM2" s="381">
        <f t="shared" ref="EM2" si="38">EJ2+1</f>
        <v>47</v>
      </c>
      <c r="EN2" s="382"/>
      <c r="EO2" s="383"/>
      <c r="EP2" s="381">
        <f>EM2+1</f>
        <v>48</v>
      </c>
      <c r="EQ2" s="382"/>
      <c r="ER2" s="383"/>
      <c r="ES2" s="381">
        <f t="shared" ref="ES2" si="39">EP2+1</f>
        <v>49</v>
      </c>
      <c r="ET2" s="382"/>
      <c r="EU2" s="383"/>
      <c r="EV2" s="381">
        <f t="shared" ref="EV2" si="40">ES2+1</f>
        <v>50</v>
      </c>
      <c r="EW2" s="382"/>
      <c r="EX2" s="383"/>
      <c r="EY2" s="381">
        <f t="shared" ref="EY2" si="41">EV2+1</f>
        <v>51</v>
      </c>
      <c r="EZ2" s="382"/>
      <c r="FA2" s="383"/>
      <c r="FB2" s="381">
        <f t="shared" ref="FB2" si="42">EY2+1</f>
        <v>52</v>
      </c>
      <c r="FC2" s="382"/>
      <c r="FD2" s="383"/>
    </row>
    <row r="3" spans="1:160" ht="17" thickBot="1" x14ac:dyDescent="0.2">
      <c r="A3" s="294"/>
      <c r="B3" s="158" t="s">
        <v>42</v>
      </c>
      <c r="C3" s="159" t="s">
        <v>16</v>
      </c>
      <c r="D3" s="160" t="s">
        <v>130</v>
      </c>
      <c r="E3" s="155" t="s">
        <v>42</v>
      </c>
      <c r="F3" s="156" t="s">
        <v>16</v>
      </c>
      <c r="G3" s="157" t="s">
        <v>130</v>
      </c>
      <c r="H3" s="155" t="s">
        <v>42</v>
      </c>
      <c r="I3" s="156" t="s">
        <v>16</v>
      </c>
      <c r="J3" s="157" t="s">
        <v>130</v>
      </c>
      <c r="K3" s="155" t="s">
        <v>42</v>
      </c>
      <c r="L3" s="156" t="s">
        <v>16</v>
      </c>
      <c r="M3" s="157" t="s">
        <v>130</v>
      </c>
      <c r="N3" s="155" t="s">
        <v>42</v>
      </c>
      <c r="O3" s="156" t="s">
        <v>16</v>
      </c>
      <c r="P3" s="157" t="s">
        <v>130</v>
      </c>
      <c r="Q3" s="155" t="s">
        <v>42</v>
      </c>
      <c r="R3" s="156" t="s">
        <v>16</v>
      </c>
      <c r="S3" s="157" t="s">
        <v>130</v>
      </c>
      <c r="T3" s="155" t="s">
        <v>42</v>
      </c>
      <c r="U3" s="156" t="s">
        <v>16</v>
      </c>
      <c r="V3" s="157" t="s">
        <v>130</v>
      </c>
      <c r="W3" s="155" t="s">
        <v>42</v>
      </c>
      <c r="X3" s="156" t="s">
        <v>16</v>
      </c>
      <c r="Y3" s="157" t="s">
        <v>130</v>
      </c>
      <c r="Z3" s="155" t="s">
        <v>42</v>
      </c>
      <c r="AA3" s="156" t="s">
        <v>16</v>
      </c>
      <c r="AB3" s="157" t="s">
        <v>130</v>
      </c>
      <c r="AC3" s="155" t="s">
        <v>42</v>
      </c>
      <c r="AD3" s="156" t="s">
        <v>16</v>
      </c>
      <c r="AE3" s="157" t="s">
        <v>130</v>
      </c>
      <c r="AF3" s="155" t="s">
        <v>42</v>
      </c>
      <c r="AG3" s="156" t="s">
        <v>16</v>
      </c>
      <c r="AH3" s="157" t="s">
        <v>130</v>
      </c>
      <c r="AI3" s="155" t="s">
        <v>42</v>
      </c>
      <c r="AJ3" s="156" t="s">
        <v>16</v>
      </c>
      <c r="AK3" s="157" t="s">
        <v>130</v>
      </c>
      <c r="AL3" s="155" t="s">
        <v>42</v>
      </c>
      <c r="AM3" s="156" t="s">
        <v>16</v>
      </c>
      <c r="AN3" s="157" t="s">
        <v>130</v>
      </c>
      <c r="AO3" s="155" t="s">
        <v>42</v>
      </c>
      <c r="AP3" s="156" t="s">
        <v>16</v>
      </c>
      <c r="AQ3" s="157" t="s">
        <v>130</v>
      </c>
      <c r="AR3" s="155" t="s">
        <v>42</v>
      </c>
      <c r="AS3" s="156" t="s">
        <v>16</v>
      </c>
      <c r="AT3" s="157" t="s">
        <v>130</v>
      </c>
      <c r="AU3" s="155" t="s">
        <v>42</v>
      </c>
      <c r="AV3" s="156" t="s">
        <v>16</v>
      </c>
      <c r="AW3" s="157" t="s">
        <v>130</v>
      </c>
      <c r="AX3" s="155" t="s">
        <v>42</v>
      </c>
      <c r="AY3" s="156" t="s">
        <v>16</v>
      </c>
      <c r="AZ3" s="157" t="s">
        <v>130</v>
      </c>
      <c r="BA3" s="155" t="s">
        <v>42</v>
      </c>
      <c r="BB3" s="156" t="s">
        <v>16</v>
      </c>
      <c r="BC3" s="157" t="s">
        <v>130</v>
      </c>
      <c r="BD3" s="155" t="s">
        <v>42</v>
      </c>
      <c r="BE3" s="156" t="s">
        <v>16</v>
      </c>
      <c r="BF3" s="157" t="s">
        <v>130</v>
      </c>
      <c r="BG3" s="155" t="s">
        <v>42</v>
      </c>
      <c r="BH3" s="156" t="s">
        <v>16</v>
      </c>
      <c r="BI3" s="157" t="s">
        <v>130</v>
      </c>
      <c r="BJ3" s="155" t="s">
        <v>42</v>
      </c>
      <c r="BK3" s="156" t="s">
        <v>16</v>
      </c>
      <c r="BL3" s="157" t="s">
        <v>130</v>
      </c>
      <c r="BM3" s="155" t="s">
        <v>42</v>
      </c>
      <c r="BN3" s="156" t="s">
        <v>16</v>
      </c>
      <c r="BO3" s="157" t="s">
        <v>130</v>
      </c>
      <c r="BP3" s="155" t="s">
        <v>42</v>
      </c>
      <c r="BQ3" s="156" t="s">
        <v>16</v>
      </c>
      <c r="BR3" s="157" t="s">
        <v>130</v>
      </c>
      <c r="BS3" s="155" t="s">
        <v>42</v>
      </c>
      <c r="BT3" s="156" t="s">
        <v>16</v>
      </c>
      <c r="BU3" s="157" t="s">
        <v>130</v>
      </c>
      <c r="BV3" s="155" t="s">
        <v>42</v>
      </c>
      <c r="BW3" s="156" t="s">
        <v>16</v>
      </c>
      <c r="BX3" s="157" t="s">
        <v>130</v>
      </c>
      <c r="BY3" s="155" t="s">
        <v>42</v>
      </c>
      <c r="BZ3" s="156" t="s">
        <v>16</v>
      </c>
      <c r="CA3" s="157" t="s">
        <v>130</v>
      </c>
      <c r="CB3" s="155" t="s">
        <v>42</v>
      </c>
      <c r="CC3" s="156" t="s">
        <v>16</v>
      </c>
      <c r="CD3" s="157" t="s">
        <v>130</v>
      </c>
      <c r="CE3" s="155" t="s">
        <v>42</v>
      </c>
      <c r="CF3" s="156" t="s">
        <v>16</v>
      </c>
      <c r="CG3" s="157" t="s">
        <v>130</v>
      </c>
      <c r="CH3" s="155" t="s">
        <v>42</v>
      </c>
      <c r="CI3" s="156" t="s">
        <v>16</v>
      </c>
      <c r="CJ3" s="157" t="s">
        <v>130</v>
      </c>
      <c r="CK3" s="155" t="s">
        <v>42</v>
      </c>
      <c r="CL3" s="156" t="s">
        <v>16</v>
      </c>
      <c r="CM3" s="157" t="s">
        <v>130</v>
      </c>
      <c r="CN3" s="155" t="s">
        <v>42</v>
      </c>
      <c r="CO3" s="156" t="s">
        <v>16</v>
      </c>
      <c r="CP3" s="157" t="s">
        <v>130</v>
      </c>
      <c r="CQ3" s="155" t="s">
        <v>42</v>
      </c>
      <c r="CR3" s="156" t="s">
        <v>16</v>
      </c>
      <c r="CS3" s="157" t="s">
        <v>130</v>
      </c>
      <c r="CT3" s="155" t="s">
        <v>42</v>
      </c>
      <c r="CU3" s="156" t="s">
        <v>16</v>
      </c>
      <c r="CV3" s="157" t="s">
        <v>130</v>
      </c>
      <c r="CW3" s="155" t="s">
        <v>42</v>
      </c>
      <c r="CX3" s="156" t="s">
        <v>16</v>
      </c>
      <c r="CY3" s="157" t="s">
        <v>130</v>
      </c>
      <c r="CZ3" s="155" t="s">
        <v>42</v>
      </c>
      <c r="DA3" s="156" t="s">
        <v>16</v>
      </c>
      <c r="DB3" s="157" t="s">
        <v>130</v>
      </c>
      <c r="DC3" s="155" t="s">
        <v>42</v>
      </c>
      <c r="DD3" s="156" t="s">
        <v>16</v>
      </c>
      <c r="DE3" s="157" t="s">
        <v>130</v>
      </c>
      <c r="DF3" s="155" t="s">
        <v>42</v>
      </c>
      <c r="DG3" s="156" t="s">
        <v>16</v>
      </c>
      <c r="DH3" s="157" t="s">
        <v>130</v>
      </c>
      <c r="DI3" s="155" t="s">
        <v>42</v>
      </c>
      <c r="DJ3" s="156" t="s">
        <v>16</v>
      </c>
      <c r="DK3" s="157" t="s">
        <v>130</v>
      </c>
      <c r="DL3" s="155" t="s">
        <v>42</v>
      </c>
      <c r="DM3" s="156" t="s">
        <v>16</v>
      </c>
      <c r="DN3" s="157" t="s">
        <v>130</v>
      </c>
      <c r="DO3" s="155" t="s">
        <v>42</v>
      </c>
      <c r="DP3" s="156" t="s">
        <v>16</v>
      </c>
      <c r="DQ3" s="157" t="s">
        <v>130</v>
      </c>
      <c r="DR3" s="155" t="s">
        <v>42</v>
      </c>
      <c r="DS3" s="156" t="s">
        <v>16</v>
      </c>
      <c r="DT3" s="157" t="s">
        <v>130</v>
      </c>
      <c r="DU3" s="155" t="s">
        <v>42</v>
      </c>
      <c r="DV3" s="156" t="s">
        <v>16</v>
      </c>
      <c r="DW3" s="157" t="s">
        <v>130</v>
      </c>
      <c r="DX3" s="155" t="s">
        <v>42</v>
      </c>
      <c r="DY3" s="156" t="s">
        <v>16</v>
      </c>
      <c r="DZ3" s="157" t="s">
        <v>130</v>
      </c>
      <c r="EA3" s="155" t="s">
        <v>42</v>
      </c>
      <c r="EB3" s="156" t="s">
        <v>16</v>
      </c>
      <c r="EC3" s="157" t="s">
        <v>130</v>
      </c>
      <c r="ED3" s="155" t="s">
        <v>42</v>
      </c>
      <c r="EE3" s="156" t="s">
        <v>16</v>
      </c>
      <c r="EF3" s="157" t="s">
        <v>130</v>
      </c>
      <c r="EG3" s="155" t="s">
        <v>42</v>
      </c>
      <c r="EH3" s="156" t="s">
        <v>16</v>
      </c>
      <c r="EI3" s="157" t="s">
        <v>130</v>
      </c>
      <c r="EJ3" s="155" t="s">
        <v>42</v>
      </c>
      <c r="EK3" s="156" t="s">
        <v>16</v>
      </c>
      <c r="EL3" s="157" t="s">
        <v>130</v>
      </c>
      <c r="EM3" s="155" t="s">
        <v>42</v>
      </c>
      <c r="EN3" s="156" t="s">
        <v>16</v>
      </c>
      <c r="EO3" s="157" t="s">
        <v>130</v>
      </c>
      <c r="EP3" s="155" t="s">
        <v>42</v>
      </c>
      <c r="EQ3" s="156" t="s">
        <v>16</v>
      </c>
      <c r="ER3" s="157" t="s">
        <v>130</v>
      </c>
      <c r="ES3" s="155" t="s">
        <v>42</v>
      </c>
      <c r="ET3" s="156" t="s">
        <v>16</v>
      </c>
      <c r="EU3" s="157" t="s">
        <v>130</v>
      </c>
      <c r="EV3" s="155" t="s">
        <v>42</v>
      </c>
      <c r="EW3" s="156" t="s">
        <v>16</v>
      </c>
      <c r="EX3" s="157" t="s">
        <v>130</v>
      </c>
      <c r="EY3" s="155" t="s">
        <v>42</v>
      </c>
      <c r="EZ3" s="156" t="s">
        <v>16</v>
      </c>
      <c r="FA3" s="157" t="s">
        <v>130</v>
      </c>
      <c r="FB3" s="155" t="s">
        <v>42</v>
      </c>
      <c r="FC3" s="156" t="s">
        <v>16</v>
      </c>
      <c r="FD3" s="157" t="s">
        <v>130</v>
      </c>
    </row>
    <row r="4" spans="1:160" x14ac:dyDescent="0.15">
      <c r="A4" s="152" t="s">
        <v>82</v>
      </c>
      <c r="B4" s="226">
        <f t="shared" ref="B4:D23" si="43">SUMIF($E$3:$FD$3,B$3,$E4:$FD4)</f>
        <v>0</v>
      </c>
      <c r="C4" s="227">
        <f t="shared" si="43"/>
        <v>0</v>
      </c>
      <c r="D4" s="228">
        <f t="shared" si="43"/>
        <v>0</v>
      </c>
      <c r="E4" s="229">
        <v>0</v>
      </c>
      <c r="F4" s="230"/>
      <c r="G4" s="231"/>
      <c r="H4" s="229">
        <v>0</v>
      </c>
      <c r="I4" s="230"/>
      <c r="J4" s="231"/>
      <c r="K4" s="229">
        <v>0</v>
      </c>
      <c r="L4" s="230"/>
      <c r="M4" s="231"/>
      <c r="N4" s="229">
        <v>0</v>
      </c>
      <c r="O4" s="230"/>
      <c r="P4" s="231"/>
      <c r="Q4" s="229">
        <f>IFERROR(VLOOKUP($A4,'05'!$A$4:$BH$96,54,FALSE),0)</f>
        <v>0</v>
      </c>
      <c r="R4" s="229">
        <f>IFERROR(VLOOKUP($A4,'05'!$A$4:$BH$96,55,FALSE),0)</f>
        <v>0</v>
      </c>
      <c r="S4" s="231">
        <f>IFERROR(VLOOKUP($A4,'05'!$A$4:$BH$96,56,FALSE),0)</f>
        <v>0</v>
      </c>
      <c r="T4" s="229">
        <f>IFERROR(VLOOKUP($A4,'06'!$A$4:$BK$96,54,FALSE),0)</f>
        <v>0</v>
      </c>
      <c r="U4" s="229">
        <f>IFERROR(VLOOKUP($A4,'06'!$A$4:$BK$96,56,FALSE),0)</f>
        <v>0</v>
      </c>
      <c r="V4" s="231">
        <f>IFERROR(VLOOKUP($A4,'06'!$A$4:$BK$96,58,FALSE),0)</f>
        <v>0</v>
      </c>
      <c r="W4" s="229">
        <f>IFERROR(VLOOKUP($A4,'06'!$A$4:$BK$96,54,FALSE),0)</f>
        <v>0</v>
      </c>
      <c r="X4" s="229">
        <f>IFERROR(VLOOKUP($A4,'06'!$A$4:$BK$96,56,FALSE),0)</f>
        <v>0</v>
      </c>
      <c r="Y4" s="231">
        <f>IFERROR(VLOOKUP($A4,'06'!$A$4:$BK$96,58,FALSE),0)</f>
        <v>0</v>
      </c>
      <c r="Z4" s="229"/>
      <c r="AA4" s="230"/>
      <c r="AB4" s="231"/>
      <c r="AC4" s="229"/>
      <c r="AD4" s="230"/>
      <c r="AE4" s="231"/>
      <c r="AF4" s="229"/>
      <c r="AG4" s="230"/>
      <c r="AH4" s="231"/>
      <c r="AI4" s="229"/>
      <c r="AJ4" s="230"/>
      <c r="AK4" s="231"/>
      <c r="AL4" s="229"/>
      <c r="AM4" s="230"/>
      <c r="AN4" s="231"/>
      <c r="AO4" s="229"/>
      <c r="AP4" s="230"/>
      <c r="AQ4" s="231"/>
      <c r="AR4" s="229"/>
      <c r="AS4" s="230"/>
      <c r="AT4" s="231"/>
      <c r="AU4" s="229"/>
      <c r="AV4" s="230"/>
      <c r="AW4" s="231"/>
      <c r="AX4" s="229"/>
      <c r="AY4" s="230"/>
      <c r="AZ4" s="231"/>
      <c r="BA4" s="229"/>
      <c r="BB4" s="230"/>
      <c r="BC4" s="231"/>
      <c r="BD4" s="229"/>
      <c r="BE4" s="230"/>
      <c r="BF4" s="231"/>
      <c r="BG4" s="229"/>
      <c r="BH4" s="230"/>
      <c r="BI4" s="231"/>
      <c r="BJ4" s="229"/>
      <c r="BK4" s="230"/>
      <c r="BL4" s="231"/>
      <c r="BM4" s="229"/>
      <c r="BN4" s="230"/>
      <c r="BO4" s="231"/>
      <c r="BP4" s="229"/>
      <c r="BQ4" s="230"/>
      <c r="BR4" s="231"/>
      <c r="BS4" s="229"/>
      <c r="BT4" s="230"/>
      <c r="BU4" s="231"/>
      <c r="BV4" s="229"/>
      <c r="BW4" s="230"/>
      <c r="BX4" s="231"/>
      <c r="BY4" s="229"/>
      <c r="BZ4" s="230"/>
      <c r="CA4" s="231"/>
      <c r="CB4" s="229"/>
      <c r="CC4" s="230"/>
      <c r="CD4" s="231"/>
      <c r="CE4" s="229"/>
      <c r="CF4" s="230"/>
      <c r="CG4" s="231"/>
      <c r="CH4" s="229"/>
      <c r="CI4" s="230"/>
      <c r="CJ4" s="231"/>
      <c r="CK4" s="229"/>
      <c r="CL4" s="230"/>
      <c r="CM4" s="231"/>
      <c r="CN4" s="229"/>
      <c r="CO4" s="230"/>
      <c r="CP4" s="231"/>
      <c r="CQ4" s="229"/>
      <c r="CR4" s="230"/>
      <c r="CS4" s="231"/>
      <c r="CT4" s="229"/>
      <c r="CU4" s="230"/>
      <c r="CV4" s="231"/>
      <c r="CW4" s="229"/>
      <c r="CX4" s="230"/>
      <c r="CY4" s="231"/>
      <c r="CZ4" s="229"/>
      <c r="DA4" s="230"/>
      <c r="DB4" s="231"/>
      <c r="DC4" s="229"/>
      <c r="DD4" s="230"/>
      <c r="DE4" s="231"/>
      <c r="DF4" s="229"/>
      <c r="DG4" s="230"/>
      <c r="DH4" s="231"/>
      <c r="DI4" s="229"/>
      <c r="DJ4" s="230"/>
      <c r="DK4" s="231"/>
      <c r="DL4" s="229"/>
      <c r="DM4" s="230"/>
      <c r="DN4" s="231"/>
      <c r="DO4" s="229"/>
      <c r="DP4" s="230"/>
      <c r="DQ4" s="231"/>
      <c r="DR4" s="229"/>
      <c r="DS4" s="230"/>
      <c r="DT4" s="231"/>
      <c r="DU4" s="229"/>
      <c r="DV4" s="230"/>
      <c r="DW4" s="231"/>
      <c r="DX4" s="229"/>
      <c r="DY4" s="230"/>
      <c r="DZ4" s="231"/>
      <c r="EA4" s="229"/>
      <c r="EB4" s="230"/>
      <c r="EC4" s="231"/>
      <c r="ED4" s="229"/>
      <c r="EE4" s="230"/>
      <c r="EF4" s="231"/>
      <c r="EG4" s="229"/>
      <c r="EH4" s="230"/>
      <c r="EI4" s="231"/>
      <c r="EJ4" s="229"/>
      <c r="EK4" s="230"/>
      <c r="EL4" s="231"/>
      <c r="EM4" s="229"/>
      <c r="EN4" s="230"/>
      <c r="EO4" s="231"/>
      <c r="EP4" s="229"/>
      <c r="EQ4" s="230"/>
      <c r="ER4" s="231"/>
      <c r="ES4" s="229"/>
      <c r="ET4" s="230"/>
      <c r="EU4" s="231"/>
      <c r="EV4" s="229"/>
      <c r="EW4" s="230"/>
      <c r="EX4" s="231"/>
      <c r="EY4" s="229"/>
      <c r="EZ4" s="230"/>
      <c r="FA4" s="231"/>
      <c r="FB4" s="229"/>
      <c r="FC4" s="230"/>
      <c r="FD4" s="231"/>
    </row>
    <row r="5" spans="1:160" x14ac:dyDescent="0.15">
      <c r="A5" s="153" t="s">
        <v>116</v>
      </c>
      <c r="B5" s="232">
        <f t="shared" si="43"/>
        <v>4</v>
      </c>
      <c r="C5" s="233">
        <f t="shared" si="43"/>
        <v>1</v>
      </c>
      <c r="D5" s="234">
        <f t="shared" si="43"/>
        <v>0</v>
      </c>
      <c r="E5" s="235">
        <v>2</v>
      </c>
      <c r="F5" s="236"/>
      <c r="G5" s="237"/>
      <c r="H5" s="235">
        <v>1</v>
      </c>
      <c r="I5" s="236"/>
      <c r="J5" s="237"/>
      <c r="K5" s="235">
        <v>0</v>
      </c>
      <c r="L5" s="236"/>
      <c r="M5" s="237"/>
      <c r="N5" s="235">
        <v>0</v>
      </c>
      <c r="O5" s="236"/>
      <c r="P5" s="237"/>
      <c r="Q5" s="229">
        <f>IFERROR(VLOOKUP($A5,'05'!$A$4:$BH$96,54,FALSE),0)</f>
        <v>1</v>
      </c>
      <c r="R5" s="236">
        <f>IFERROR(VLOOKUP($A5,'05'!$A$4:$BH$96,55,FALSE),0)</f>
        <v>1</v>
      </c>
      <c r="S5" s="237">
        <f>IFERROR(VLOOKUP($A5,'05'!$A$4:$BH$96,56,FALSE),0)</f>
        <v>0</v>
      </c>
      <c r="T5" s="229">
        <f>IFERROR(VLOOKUP($A5,'06'!$A$4:$BK$96,54,FALSE),0)</f>
        <v>0</v>
      </c>
      <c r="U5" s="236">
        <f>IFERROR(VLOOKUP($A5,'06'!$A$4:$BK$96,56,FALSE),0)</f>
        <v>0</v>
      </c>
      <c r="V5" s="237">
        <f>IFERROR(VLOOKUP($A5,'06'!$A$4:$BK$96,58,FALSE),0)</f>
        <v>0</v>
      </c>
      <c r="W5" s="229">
        <f>IFERROR(VLOOKUP($A5,'06'!$A$4:$BK$96,54,FALSE),0)</f>
        <v>0</v>
      </c>
      <c r="X5" s="236">
        <f>IFERROR(VLOOKUP($A5,'06'!$A$4:$BK$96,56,FALSE),0)</f>
        <v>0</v>
      </c>
      <c r="Y5" s="237">
        <f>IFERROR(VLOOKUP($A5,'06'!$A$4:$BK$96,58,FALSE),0)</f>
        <v>0</v>
      </c>
      <c r="Z5" s="235"/>
      <c r="AA5" s="236"/>
      <c r="AB5" s="237"/>
      <c r="AC5" s="235"/>
      <c r="AD5" s="236"/>
      <c r="AE5" s="237"/>
      <c r="AF5" s="235"/>
      <c r="AG5" s="236"/>
      <c r="AH5" s="237"/>
      <c r="AI5" s="235"/>
      <c r="AJ5" s="236"/>
      <c r="AK5" s="237"/>
      <c r="AL5" s="235"/>
      <c r="AM5" s="236"/>
      <c r="AN5" s="237"/>
      <c r="AO5" s="235"/>
      <c r="AP5" s="236"/>
      <c r="AQ5" s="237"/>
      <c r="AR5" s="235"/>
      <c r="AS5" s="236"/>
      <c r="AT5" s="237"/>
      <c r="AU5" s="235"/>
      <c r="AV5" s="236"/>
      <c r="AW5" s="237"/>
      <c r="AX5" s="235"/>
      <c r="AY5" s="236"/>
      <c r="AZ5" s="237"/>
      <c r="BA5" s="235"/>
      <c r="BB5" s="236"/>
      <c r="BC5" s="237"/>
      <c r="BD5" s="235"/>
      <c r="BE5" s="236"/>
      <c r="BF5" s="237"/>
      <c r="BG5" s="235"/>
      <c r="BH5" s="236"/>
      <c r="BI5" s="237"/>
      <c r="BJ5" s="235"/>
      <c r="BK5" s="236"/>
      <c r="BL5" s="237"/>
      <c r="BM5" s="235"/>
      <c r="BN5" s="236"/>
      <c r="BO5" s="237"/>
      <c r="BP5" s="235"/>
      <c r="BQ5" s="236"/>
      <c r="BR5" s="237"/>
      <c r="BS5" s="235"/>
      <c r="BT5" s="236"/>
      <c r="BU5" s="237"/>
      <c r="BV5" s="235"/>
      <c r="BW5" s="236"/>
      <c r="BX5" s="237"/>
      <c r="BY5" s="235"/>
      <c r="BZ5" s="236"/>
      <c r="CA5" s="237"/>
      <c r="CB5" s="235"/>
      <c r="CC5" s="236"/>
      <c r="CD5" s="237"/>
      <c r="CE5" s="235"/>
      <c r="CF5" s="236"/>
      <c r="CG5" s="237"/>
      <c r="CH5" s="235"/>
      <c r="CI5" s="236"/>
      <c r="CJ5" s="237"/>
      <c r="CK5" s="235"/>
      <c r="CL5" s="236"/>
      <c r="CM5" s="237"/>
      <c r="CN5" s="235"/>
      <c r="CO5" s="236"/>
      <c r="CP5" s="237"/>
      <c r="CQ5" s="235"/>
      <c r="CR5" s="236"/>
      <c r="CS5" s="237"/>
      <c r="CT5" s="235"/>
      <c r="CU5" s="236"/>
      <c r="CV5" s="237"/>
      <c r="CW5" s="235"/>
      <c r="CX5" s="236"/>
      <c r="CY5" s="237"/>
      <c r="CZ5" s="235"/>
      <c r="DA5" s="236"/>
      <c r="DB5" s="237"/>
      <c r="DC5" s="235"/>
      <c r="DD5" s="236"/>
      <c r="DE5" s="237"/>
      <c r="DF5" s="235"/>
      <c r="DG5" s="236"/>
      <c r="DH5" s="237"/>
      <c r="DI5" s="235"/>
      <c r="DJ5" s="236"/>
      <c r="DK5" s="237"/>
      <c r="DL5" s="235"/>
      <c r="DM5" s="236"/>
      <c r="DN5" s="237"/>
      <c r="DO5" s="235"/>
      <c r="DP5" s="236"/>
      <c r="DQ5" s="237"/>
      <c r="DR5" s="235"/>
      <c r="DS5" s="236"/>
      <c r="DT5" s="237"/>
      <c r="DU5" s="235"/>
      <c r="DV5" s="236"/>
      <c r="DW5" s="237"/>
      <c r="DX5" s="235"/>
      <c r="DY5" s="236"/>
      <c r="DZ5" s="237"/>
      <c r="EA5" s="235"/>
      <c r="EB5" s="236"/>
      <c r="EC5" s="237"/>
      <c r="ED5" s="235"/>
      <c r="EE5" s="236"/>
      <c r="EF5" s="237"/>
      <c r="EG5" s="235"/>
      <c r="EH5" s="236"/>
      <c r="EI5" s="237"/>
      <c r="EJ5" s="235"/>
      <c r="EK5" s="236"/>
      <c r="EL5" s="237"/>
      <c r="EM5" s="235"/>
      <c r="EN5" s="236"/>
      <c r="EO5" s="237"/>
      <c r="EP5" s="235"/>
      <c r="EQ5" s="236"/>
      <c r="ER5" s="237"/>
      <c r="ES5" s="235"/>
      <c r="ET5" s="236"/>
      <c r="EU5" s="237"/>
      <c r="EV5" s="235"/>
      <c r="EW5" s="236"/>
      <c r="EX5" s="237"/>
      <c r="EY5" s="235"/>
      <c r="EZ5" s="236"/>
      <c r="FA5" s="237"/>
      <c r="FB5" s="235"/>
      <c r="FC5" s="236"/>
      <c r="FD5" s="237"/>
    </row>
    <row r="6" spans="1:160" x14ac:dyDescent="0.15">
      <c r="A6" s="153" t="s">
        <v>89</v>
      </c>
      <c r="B6" s="232">
        <f t="shared" si="43"/>
        <v>1</v>
      </c>
      <c r="C6" s="233">
        <f t="shared" si="43"/>
        <v>0</v>
      </c>
      <c r="D6" s="234">
        <f t="shared" si="43"/>
        <v>0</v>
      </c>
      <c r="E6" s="235">
        <v>0</v>
      </c>
      <c r="F6" s="236"/>
      <c r="G6" s="237"/>
      <c r="H6" s="235">
        <v>0</v>
      </c>
      <c r="I6" s="236"/>
      <c r="J6" s="237"/>
      <c r="K6" s="235">
        <v>0</v>
      </c>
      <c r="L6" s="236"/>
      <c r="M6" s="237"/>
      <c r="N6" s="235">
        <v>1</v>
      </c>
      <c r="O6" s="236"/>
      <c r="P6" s="237"/>
      <c r="Q6" s="229">
        <f>IFERROR(VLOOKUP($A6,'05'!$A$4:$BH$96,54,FALSE),0)</f>
        <v>0</v>
      </c>
      <c r="R6" s="236">
        <f>IFERROR(VLOOKUP($A6,'05'!$A$4:$BH$96,55,FALSE),0)</f>
        <v>0</v>
      </c>
      <c r="S6" s="237">
        <f>IFERROR(VLOOKUP($A6,'05'!$A$4:$BH$96,56,FALSE),0)</f>
        <v>0</v>
      </c>
      <c r="T6" s="229">
        <f>IFERROR(VLOOKUP($A6,'06'!$A$4:$BK$96,54,FALSE),0)</f>
        <v>0</v>
      </c>
      <c r="U6" s="236">
        <f>IFERROR(VLOOKUP($A6,'06'!$A$4:$BK$96,56,FALSE),0)</f>
        <v>0</v>
      </c>
      <c r="V6" s="237">
        <f>IFERROR(VLOOKUP($A6,'06'!$A$4:$BK$96,58,FALSE),0)</f>
        <v>0</v>
      </c>
      <c r="W6" s="229">
        <f>IFERROR(VLOOKUP($A6,'06'!$A$4:$BK$96,54,FALSE),0)</f>
        <v>0</v>
      </c>
      <c r="X6" s="236">
        <f>IFERROR(VLOOKUP($A6,'06'!$A$4:$BK$96,56,FALSE),0)</f>
        <v>0</v>
      </c>
      <c r="Y6" s="237">
        <f>IFERROR(VLOOKUP($A6,'06'!$A$4:$BK$96,58,FALSE),0)</f>
        <v>0</v>
      </c>
      <c r="Z6" s="235"/>
      <c r="AA6" s="236"/>
      <c r="AB6" s="237"/>
      <c r="AC6" s="235"/>
      <c r="AD6" s="236"/>
      <c r="AE6" s="237"/>
      <c r="AF6" s="235"/>
      <c r="AG6" s="236"/>
      <c r="AH6" s="237"/>
      <c r="AI6" s="235"/>
      <c r="AJ6" s="236"/>
      <c r="AK6" s="237"/>
      <c r="AL6" s="235"/>
      <c r="AM6" s="236"/>
      <c r="AN6" s="237"/>
      <c r="AO6" s="235"/>
      <c r="AP6" s="236"/>
      <c r="AQ6" s="237"/>
      <c r="AR6" s="235"/>
      <c r="AS6" s="236"/>
      <c r="AT6" s="237"/>
      <c r="AU6" s="235"/>
      <c r="AV6" s="236"/>
      <c r="AW6" s="237"/>
      <c r="AX6" s="235"/>
      <c r="AY6" s="236"/>
      <c r="AZ6" s="237"/>
      <c r="BA6" s="235"/>
      <c r="BB6" s="236"/>
      <c r="BC6" s="237"/>
      <c r="BD6" s="235"/>
      <c r="BE6" s="236"/>
      <c r="BF6" s="237"/>
      <c r="BG6" s="235"/>
      <c r="BH6" s="236"/>
      <c r="BI6" s="237"/>
      <c r="BJ6" s="235"/>
      <c r="BK6" s="236"/>
      <c r="BL6" s="237"/>
      <c r="BM6" s="235"/>
      <c r="BN6" s="236"/>
      <c r="BO6" s="237"/>
      <c r="BP6" s="235"/>
      <c r="BQ6" s="236"/>
      <c r="BR6" s="237"/>
      <c r="BS6" s="235"/>
      <c r="BT6" s="236"/>
      <c r="BU6" s="237"/>
      <c r="BV6" s="235"/>
      <c r="BW6" s="236"/>
      <c r="BX6" s="237"/>
      <c r="BY6" s="235"/>
      <c r="BZ6" s="236"/>
      <c r="CA6" s="237"/>
      <c r="CB6" s="235"/>
      <c r="CC6" s="236"/>
      <c r="CD6" s="237"/>
      <c r="CE6" s="235"/>
      <c r="CF6" s="236"/>
      <c r="CG6" s="237"/>
      <c r="CH6" s="235"/>
      <c r="CI6" s="236"/>
      <c r="CJ6" s="237"/>
      <c r="CK6" s="235"/>
      <c r="CL6" s="236"/>
      <c r="CM6" s="237"/>
      <c r="CN6" s="235"/>
      <c r="CO6" s="236"/>
      <c r="CP6" s="237"/>
      <c r="CQ6" s="235"/>
      <c r="CR6" s="236"/>
      <c r="CS6" s="237"/>
      <c r="CT6" s="235"/>
      <c r="CU6" s="236"/>
      <c r="CV6" s="237"/>
      <c r="CW6" s="235"/>
      <c r="CX6" s="236"/>
      <c r="CY6" s="237"/>
      <c r="CZ6" s="235"/>
      <c r="DA6" s="236"/>
      <c r="DB6" s="237"/>
      <c r="DC6" s="235"/>
      <c r="DD6" s="236"/>
      <c r="DE6" s="237"/>
      <c r="DF6" s="235"/>
      <c r="DG6" s="236"/>
      <c r="DH6" s="237"/>
      <c r="DI6" s="235"/>
      <c r="DJ6" s="236"/>
      <c r="DK6" s="237"/>
      <c r="DL6" s="235"/>
      <c r="DM6" s="236"/>
      <c r="DN6" s="237"/>
      <c r="DO6" s="235"/>
      <c r="DP6" s="236"/>
      <c r="DQ6" s="237"/>
      <c r="DR6" s="235"/>
      <c r="DS6" s="236"/>
      <c r="DT6" s="237"/>
      <c r="DU6" s="235"/>
      <c r="DV6" s="236"/>
      <c r="DW6" s="237"/>
      <c r="DX6" s="235"/>
      <c r="DY6" s="236"/>
      <c r="DZ6" s="237"/>
      <c r="EA6" s="235"/>
      <c r="EB6" s="236"/>
      <c r="EC6" s="237"/>
      <c r="ED6" s="235"/>
      <c r="EE6" s="236"/>
      <c r="EF6" s="237"/>
      <c r="EG6" s="235"/>
      <c r="EH6" s="236"/>
      <c r="EI6" s="237"/>
      <c r="EJ6" s="235"/>
      <c r="EK6" s="236"/>
      <c r="EL6" s="237"/>
      <c r="EM6" s="235"/>
      <c r="EN6" s="236"/>
      <c r="EO6" s="237"/>
      <c r="EP6" s="235"/>
      <c r="EQ6" s="236"/>
      <c r="ER6" s="237"/>
      <c r="ES6" s="235"/>
      <c r="ET6" s="236"/>
      <c r="EU6" s="237"/>
      <c r="EV6" s="235"/>
      <c r="EW6" s="236"/>
      <c r="EX6" s="237"/>
      <c r="EY6" s="235"/>
      <c r="EZ6" s="236"/>
      <c r="FA6" s="237"/>
      <c r="FB6" s="235"/>
      <c r="FC6" s="236"/>
      <c r="FD6" s="237"/>
    </row>
    <row r="7" spans="1:160" x14ac:dyDescent="0.15">
      <c r="A7" s="153" t="s">
        <v>126</v>
      </c>
      <c r="B7" s="232">
        <f t="shared" si="43"/>
        <v>13</v>
      </c>
      <c r="C7" s="233">
        <f t="shared" si="43"/>
        <v>2</v>
      </c>
      <c r="D7" s="234">
        <f t="shared" si="43"/>
        <v>0</v>
      </c>
      <c r="E7" s="235">
        <v>0</v>
      </c>
      <c r="F7" s="236"/>
      <c r="G7" s="237"/>
      <c r="H7" s="235">
        <v>3</v>
      </c>
      <c r="I7" s="236"/>
      <c r="J7" s="237"/>
      <c r="K7" s="235">
        <v>3</v>
      </c>
      <c r="L7" s="236"/>
      <c r="M7" s="237"/>
      <c r="N7" s="235">
        <v>2</v>
      </c>
      <c r="O7" s="236"/>
      <c r="P7" s="237"/>
      <c r="Q7" s="229">
        <f>IFERROR(VLOOKUP($A7,'05'!$A$4:$BH$96,54,FALSE),0)</f>
        <v>5</v>
      </c>
      <c r="R7" s="236">
        <f>IFERROR(VLOOKUP($A7,'05'!$A$4:$BH$96,55,FALSE),0)</f>
        <v>2</v>
      </c>
      <c r="S7" s="237">
        <f>IFERROR(VLOOKUP($A7,'05'!$A$4:$BH$96,56,FALSE),0)</f>
        <v>0</v>
      </c>
      <c r="T7" s="229">
        <f>IFERROR(VLOOKUP($A7,'06'!$A$4:$BK$96,54,FALSE),0)</f>
        <v>0</v>
      </c>
      <c r="U7" s="236">
        <f>IFERROR(VLOOKUP($A7,'06'!$A$4:$BK$96,56,FALSE),0)</f>
        <v>0</v>
      </c>
      <c r="V7" s="237">
        <f>IFERROR(VLOOKUP($A7,'06'!$A$4:$BK$96,58,FALSE),0)</f>
        <v>0</v>
      </c>
      <c r="W7" s="229">
        <f>IFERROR(VLOOKUP($A7,'06'!$A$4:$BK$96,54,FALSE),0)</f>
        <v>0</v>
      </c>
      <c r="X7" s="236">
        <f>IFERROR(VLOOKUP($A7,'06'!$A$4:$BK$96,56,FALSE),0)</f>
        <v>0</v>
      </c>
      <c r="Y7" s="237">
        <f>IFERROR(VLOOKUP($A7,'06'!$A$4:$BK$96,58,FALSE),0)</f>
        <v>0</v>
      </c>
      <c r="Z7" s="235"/>
      <c r="AA7" s="236"/>
      <c r="AB7" s="237"/>
      <c r="AC7" s="235"/>
      <c r="AD7" s="236"/>
      <c r="AE7" s="237"/>
      <c r="AF7" s="235"/>
      <c r="AG7" s="236"/>
      <c r="AH7" s="237"/>
      <c r="AI7" s="235"/>
      <c r="AJ7" s="236"/>
      <c r="AK7" s="237"/>
      <c r="AL7" s="235"/>
      <c r="AM7" s="236"/>
      <c r="AN7" s="237"/>
      <c r="AO7" s="235"/>
      <c r="AP7" s="236"/>
      <c r="AQ7" s="237"/>
      <c r="AR7" s="235"/>
      <c r="AS7" s="236"/>
      <c r="AT7" s="237"/>
      <c r="AU7" s="235"/>
      <c r="AV7" s="236"/>
      <c r="AW7" s="237"/>
      <c r="AX7" s="235"/>
      <c r="AY7" s="236"/>
      <c r="AZ7" s="237"/>
      <c r="BA7" s="235"/>
      <c r="BB7" s="236"/>
      <c r="BC7" s="237"/>
      <c r="BD7" s="235"/>
      <c r="BE7" s="236"/>
      <c r="BF7" s="237"/>
      <c r="BG7" s="235"/>
      <c r="BH7" s="236"/>
      <c r="BI7" s="237"/>
      <c r="BJ7" s="235"/>
      <c r="BK7" s="236"/>
      <c r="BL7" s="237"/>
      <c r="BM7" s="235"/>
      <c r="BN7" s="236"/>
      <c r="BO7" s="237"/>
      <c r="BP7" s="235"/>
      <c r="BQ7" s="236"/>
      <c r="BR7" s="237"/>
      <c r="BS7" s="235"/>
      <c r="BT7" s="236"/>
      <c r="BU7" s="237"/>
      <c r="BV7" s="235"/>
      <c r="BW7" s="236"/>
      <c r="BX7" s="237"/>
      <c r="BY7" s="235"/>
      <c r="BZ7" s="236"/>
      <c r="CA7" s="237"/>
      <c r="CB7" s="235"/>
      <c r="CC7" s="236"/>
      <c r="CD7" s="237"/>
      <c r="CE7" s="235"/>
      <c r="CF7" s="236"/>
      <c r="CG7" s="237"/>
      <c r="CH7" s="235"/>
      <c r="CI7" s="236"/>
      <c r="CJ7" s="237"/>
      <c r="CK7" s="235"/>
      <c r="CL7" s="236"/>
      <c r="CM7" s="237"/>
      <c r="CN7" s="235"/>
      <c r="CO7" s="236"/>
      <c r="CP7" s="237"/>
      <c r="CQ7" s="235"/>
      <c r="CR7" s="236"/>
      <c r="CS7" s="237"/>
      <c r="CT7" s="235"/>
      <c r="CU7" s="236"/>
      <c r="CV7" s="237"/>
      <c r="CW7" s="235"/>
      <c r="CX7" s="236"/>
      <c r="CY7" s="237"/>
      <c r="CZ7" s="235"/>
      <c r="DA7" s="236"/>
      <c r="DB7" s="237"/>
      <c r="DC7" s="235"/>
      <c r="DD7" s="236"/>
      <c r="DE7" s="237"/>
      <c r="DF7" s="235"/>
      <c r="DG7" s="236"/>
      <c r="DH7" s="237"/>
      <c r="DI7" s="235"/>
      <c r="DJ7" s="236"/>
      <c r="DK7" s="237"/>
      <c r="DL7" s="235"/>
      <c r="DM7" s="236"/>
      <c r="DN7" s="237"/>
      <c r="DO7" s="235"/>
      <c r="DP7" s="236"/>
      <c r="DQ7" s="237"/>
      <c r="DR7" s="235"/>
      <c r="DS7" s="236"/>
      <c r="DT7" s="237"/>
      <c r="DU7" s="235"/>
      <c r="DV7" s="236"/>
      <c r="DW7" s="237"/>
      <c r="DX7" s="235"/>
      <c r="DY7" s="236"/>
      <c r="DZ7" s="237"/>
      <c r="EA7" s="235"/>
      <c r="EB7" s="236"/>
      <c r="EC7" s="237"/>
      <c r="ED7" s="235"/>
      <c r="EE7" s="236"/>
      <c r="EF7" s="237"/>
      <c r="EG7" s="235"/>
      <c r="EH7" s="236"/>
      <c r="EI7" s="237"/>
      <c r="EJ7" s="235"/>
      <c r="EK7" s="236"/>
      <c r="EL7" s="237"/>
      <c r="EM7" s="235"/>
      <c r="EN7" s="236"/>
      <c r="EO7" s="237"/>
      <c r="EP7" s="235"/>
      <c r="EQ7" s="236"/>
      <c r="ER7" s="237"/>
      <c r="ES7" s="235"/>
      <c r="ET7" s="236"/>
      <c r="EU7" s="237"/>
      <c r="EV7" s="235"/>
      <c r="EW7" s="236"/>
      <c r="EX7" s="237"/>
      <c r="EY7" s="235"/>
      <c r="EZ7" s="236"/>
      <c r="FA7" s="237"/>
      <c r="FB7" s="235"/>
      <c r="FC7" s="236"/>
      <c r="FD7" s="237"/>
    </row>
    <row r="8" spans="1:160" x14ac:dyDescent="0.15">
      <c r="A8" s="153" t="s">
        <v>107</v>
      </c>
      <c r="B8" s="232">
        <f t="shared" si="43"/>
        <v>3</v>
      </c>
      <c r="C8" s="233">
        <f t="shared" si="43"/>
        <v>0</v>
      </c>
      <c r="D8" s="234">
        <f t="shared" si="43"/>
        <v>1</v>
      </c>
      <c r="E8" s="235">
        <v>1</v>
      </c>
      <c r="F8" s="236"/>
      <c r="G8" s="237"/>
      <c r="H8" s="235">
        <v>0</v>
      </c>
      <c r="I8" s="236"/>
      <c r="J8" s="237"/>
      <c r="K8" s="235">
        <v>1</v>
      </c>
      <c r="L8" s="236"/>
      <c r="M8" s="237"/>
      <c r="N8" s="235">
        <v>0</v>
      </c>
      <c r="O8" s="236"/>
      <c r="P8" s="237"/>
      <c r="Q8" s="229">
        <f>IFERROR(VLOOKUP($A8,'05'!$A$4:$BH$96,54,FALSE),0)</f>
        <v>1</v>
      </c>
      <c r="R8" s="236">
        <f>IFERROR(VLOOKUP($A8,'05'!$A$4:$BH$96,55,FALSE),0)</f>
        <v>0</v>
      </c>
      <c r="S8" s="237">
        <f>IFERROR(VLOOKUP($A8,'05'!$A$4:$BH$96,56,FALSE),0)</f>
        <v>1</v>
      </c>
      <c r="T8" s="229">
        <f>IFERROR(VLOOKUP($A8,'06'!$A$4:$BK$96,54,FALSE),0)</f>
        <v>0</v>
      </c>
      <c r="U8" s="236">
        <f>IFERROR(VLOOKUP($A8,'06'!$A$4:$BK$96,56,FALSE),0)</f>
        <v>0</v>
      </c>
      <c r="V8" s="237">
        <f>IFERROR(VLOOKUP($A8,'06'!$A$4:$BK$96,58,FALSE),0)</f>
        <v>0</v>
      </c>
      <c r="W8" s="229">
        <f>IFERROR(VLOOKUP($A8,'06'!$A$4:$BK$96,54,FALSE),0)</f>
        <v>0</v>
      </c>
      <c r="X8" s="236">
        <f>IFERROR(VLOOKUP($A8,'06'!$A$4:$BK$96,56,FALSE),0)</f>
        <v>0</v>
      </c>
      <c r="Y8" s="237">
        <f>IFERROR(VLOOKUP($A8,'06'!$A$4:$BK$96,58,FALSE),0)</f>
        <v>0</v>
      </c>
      <c r="Z8" s="235"/>
      <c r="AA8" s="236"/>
      <c r="AB8" s="237"/>
      <c r="AC8" s="235"/>
      <c r="AD8" s="236"/>
      <c r="AE8" s="237"/>
      <c r="AF8" s="235"/>
      <c r="AG8" s="236"/>
      <c r="AH8" s="237"/>
      <c r="AI8" s="235"/>
      <c r="AJ8" s="236"/>
      <c r="AK8" s="237"/>
      <c r="AL8" s="235"/>
      <c r="AM8" s="236"/>
      <c r="AN8" s="237"/>
      <c r="AO8" s="235"/>
      <c r="AP8" s="236"/>
      <c r="AQ8" s="237"/>
      <c r="AR8" s="235"/>
      <c r="AS8" s="236"/>
      <c r="AT8" s="237"/>
      <c r="AU8" s="235"/>
      <c r="AV8" s="236"/>
      <c r="AW8" s="237"/>
      <c r="AX8" s="235"/>
      <c r="AY8" s="236"/>
      <c r="AZ8" s="237"/>
      <c r="BA8" s="235"/>
      <c r="BB8" s="236"/>
      <c r="BC8" s="237"/>
      <c r="BD8" s="235"/>
      <c r="BE8" s="236"/>
      <c r="BF8" s="237"/>
      <c r="BG8" s="235"/>
      <c r="BH8" s="236"/>
      <c r="BI8" s="237"/>
      <c r="BJ8" s="235"/>
      <c r="BK8" s="236"/>
      <c r="BL8" s="237"/>
      <c r="BM8" s="235"/>
      <c r="BN8" s="236"/>
      <c r="BO8" s="237"/>
      <c r="BP8" s="235"/>
      <c r="BQ8" s="236"/>
      <c r="BR8" s="237"/>
      <c r="BS8" s="235"/>
      <c r="BT8" s="236"/>
      <c r="BU8" s="237"/>
      <c r="BV8" s="235"/>
      <c r="BW8" s="236"/>
      <c r="BX8" s="237"/>
      <c r="BY8" s="235"/>
      <c r="BZ8" s="236"/>
      <c r="CA8" s="237"/>
      <c r="CB8" s="235"/>
      <c r="CC8" s="236"/>
      <c r="CD8" s="237"/>
      <c r="CE8" s="235"/>
      <c r="CF8" s="236"/>
      <c r="CG8" s="237"/>
      <c r="CH8" s="235"/>
      <c r="CI8" s="236"/>
      <c r="CJ8" s="237"/>
      <c r="CK8" s="235"/>
      <c r="CL8" s="236"/>
      <c r="CM8" s="237"/>
      <c r="CN8" s="235"/>
      <c r="CO8" s="236"/>
      <c r="CP8" s="237"/>
      <c r="CQ8" s="235"/>
      <c r="CR8" s="236"/>
      <c r="CS8" s="237"/>
      <c r="CT8" s="235"/>
      <c r="CU8" s="236"/>
      <c r="CV8" s="237"/>
      <c r="CW8" s="235"/>
      <c r="CX8" s="236"/>
      <c r="CY8" s="237"/>
      <c r="CZ8" s="235"/>
      <c r="DA8" s="236"/>
      <c r="DB8" s="237"/>
      <c r="DC8" s="235"/>
      <c r="DD8" s="236"/>
      <c r="DE8" s="237"/>
      <c r="DF8" s="235"/>
      <c r="DG8" s="236"/>
      <c r="DH8" s="237"/>
      <c r="DI8" s="235"/>
      <c r="DJ8" s="236"/>
      <c r="DK8" s="237"/>
      <c r="DL8" s="235"/>
      <c r="DM8" s="236"/>
      <c r="DN8" s="237"/>
      <c r="DO8" s="235"/>
      <c r="DP8" s="236"/>
      <c r="DQ8" s="237"/>
      <c r="DR8" s="235"/>
      <c r="DS8" s="236"/>
      <c r="DT8" s="237"/>
      <c r="DU8" s="235"/>
      <c r="DV8" s="236"/>
      <c r="DW8" s="237"/>
      <c r="DX8" s="235"/>
      <c r="DY8" s="236"/>
      <c r="DZ8" s="237"/>
      <c r="EA8" s="235"/>
      <c r="EB8" s="236"/>
      <c r="EC8" s="237"/>
      <c r="ED8" s="235"/>
      <c r="EE8" s="236"/>
      <c r="EF8" s="237"/>
      <c r="EG8" s="235"/>
      <c r="EH8" s="236"/>
      <c r="EI8" s="237"/>
      <c r="EJ8" s="235"/>
      <c r="EK8" s="236"/>
      <c r="EL8" s="237"/>
      <c r="EM8" s="235"/>
      <c r="EN8" s="236"/>
      <c r="EO8" s="237"/>
      <c r="EP8" s="235"/>
      <c r="EQ8" s="236"/>
      <c r="ER8" s="237"/>
      <c r="ES8" s="235"/>
      <c r="ET8" s="236"/>
      <c r="EU8" s="237"/>
      <c r="EV8" s="235"/>
      <c r="EW8" s="236"/>
      <c r="EX8" s="237"/>
      <c r="EY8" s="235"/>
      <c r="EZ8" s="236"/>
      <c r="FA8" s="237"/>
      <c r="FB8" s="235"/>
      <c r="FC8" s="236"/>
      <c r="FD8" s="237"/>
    </row>
    <row r="9" spans="1:160" x14ac:dyDescent="0.15">
      <c r="A9" s="153" t="s">
        <v>111</v>
      </c>
      <c r="B9" s="232">
        <f t="shared" si="43"/>
        <v>4</v>
      </c>
      <c r="C9" s="233">
        <f t="shared" si="43"/>
        <v>0</v>
      </c>
      <c r="D9" s="234">
        <f t="shared" si="43"/>
        <v>0</v>
      </c>
      <c r="E9" s="235">
        <v>0</v>
      </c>
      <c r="F9" s="236"/>
      <c r="G9" s="237"/>
      <c r="H9" s="235">
        <v>1</v>
      </c>
      <c r="I9" s="236"/>
      <c r="J9" s="237"/>
      <c r="K9" s="235">
        <v>1</v>
      </c>
      <c r="L9" s="236"/>
      <c r="M9" s="237"/>
      <c r="N9" s="235">
        <v>1</v>
      </c>
      <c r="O9" s="236"/>
      <c r="P9" s="237"/>
      <c r="Q9" s="229">
        <f>IFERROR(VLOOKUP($A9,'05'!$A$4:$BH$96,54,FALSE),0)</f>
        <v>1</v>
      </c>
      <c r="R9" s="236">
        <f>IFERROR(VLOOKUP($A9,'05'!$A$4:$BH$96,55,FALSE),0)</f>
        <v>0</v>
      </c>
      <c r="S9" s="237">
        <f>IFERROR(VLOOKUP($A9,'05'!$A$4:$BH$96,56,FALSE),0)</f>
        <v>0</v>
      </c>
      <c r="T9" s="229">
        <f>IFERROR(VLOOKUP($A9,'06'!$A$4:$BK$96,54,FALSE),0)</f>
        <v>0</v>
      </c>
      <c r="U9" s="236">
        <f>IFERROR(VLOOKUP($A9,'06'!$A$4:$BK$96,56,FALSE),0)</f>
        <v>0</v>
      </c>
      <c r="V9" s="237">
        <f>IFERROR(VLOOKUP($A9,'06'!$A$4:$BK$96,58,FALSE),0)</f>
        <v>0</v>
      </c>
      <c r="W9" s="229">
        <f>IFERROR(VLOOKUP($A9,'06'!$A$4:$BK$96,54,FALSE),0)</f>
        <v>0</v>
      </c>
      <c r="X9" s="236">
        <f>IFERROR(VLOOKUP($A9,'06'!$A$4:$BK$96,56,FALSE),0)</f>
        <v>0</v>
      </c>
      <c r="Y9" s="237">
        <f>IFERROR(VLOOKUP($A9,'06'!$A$4:$BK$96,58,FALSE),0)</f>
        <v>0</v>
      </c>
      <c r="Z9" s="235"/>
      <c r="AA9" s="236"/>
      <c r="AB9" s="237"/>
      <c r="AC9" s="235"/>
      <c r="AD9" s="236"/>
      <c r="AE9" s="237"/>
      <c r="AF9" s="235"/>
      <c r="AG9" s="236"/>
      <c r="AH9" s="237"/>
      <c r="AI9" s="235"/>
      <c r="AJ9" s="236"/>
      <c r="AK9" s="237"/>
      <c r="AL9" s="235"/>
      <c r="AM9" s="236"/>
      <c r="AN9" s="237"/>
      <c r="AO9" s="235"/>
      <c r="AP9" s="236"/>
      <c r="AQ9" s="237"/>
      <c r="AR9" s="235"/>
      <c r="AS9" s="236"/>
      <c r="AT9" s="237"/>
      <c r="AU9" s="235"/>
      <c r="AV9" s="236"/>
      <c r="AW9" s="237"/>
      <c r="AX9" s="235"/>
      <c r="AY9" s="236"/>
      <c r="AZ9" s="237"/>
      <c r="BA9" s="235"/>
      <c r="BB9" s="236"/>
      <c r="BC9" s="237"/>
      <c r="BD9" s="235"/>
      <c r="BE9" s="236"/>
      <c r="BF9" s="237"/>
      <c r="BG9" s="235"/>
      <c r="BH9" s="236"/>
      <c r="BI9" s="237"/>
      <c r="BJ9" s="235"/>
      <c r="BK9" s="236"/>
      <c r="BL9" s="237"/>
      <c r="BM9" s="235"/>
      <c r="BN9" s="236"/>
      <c r="BO9" s="237"/>
      <c r="BP9" s="235"/>
      <c r="BQ9" s="236"/>
      <c r="BR9" s="237"/>
      <c r="BS9" s="235"/>
      <c r="BT9" s="236"/>
      <c r="BU9" s="237"/>
      <c r="BV9" s="235"/>
      <c r="BW9" s="236"/>
      <c r="BX9" s="237"/>
      <c r="BY9" s="235"/>
      <c r="BZ9" s="236"/>
      <c r="CA9" s="237"/>
      <c r="CB9" s="235"/>
      <c r="CC9" s="236"/>
      <c r="CD9" s="237"/>
      <c r="CE9" s="235"/>
      <c r="CF9" s="236"/>
      <c r="CG9" s="237"/>
      <c r="CH9" s="235"/>
      <c r="CI9" s="236"/>
      <c r="CJ9" s="237"/>
      <c r="CK9" s="235"/>
      <c r="CL9" s="236"/>
      <c r="CM9" s="237"/>
      <c r="CN9" s="235"/>
      <c r="CO9" s="236"/>
      <c r="CP9" s="237"/>
      <c r="CQ9" s="235"/>
      <c r="CR9" s="236"/>
      <c r="CS9" s="237"/>
      <c r="CT9" s="235"/>
      <c r="CU9" s="236"/>
      <c r="CV9" s="237"/>
      <c r="CW9" s="235"/>
      <c r="CX9" s="236"/>
      <c r="CY9" s="237"/>
      <c r="CZ9" s="235"/>
      <c r="DA9" s="236"/>
      <c r="DB9" s="237"/>
      <c r="DC9" s="235"/>
      <c r="DD9" s="236"/>
      <c r="DE9" s="237"/>
      <c r="DF9" s="235"/>
      <c r="DG9" s="236"/>
      <c r="DH9" s="237"/>
      <c r="DI9" s="235"/>
      <c r="DJ9" s="236"/>
      <c r="DK9" s="237"/>
      <c r="DL9" s="235"/>
      <c r="DM9" s="236"/>
      <c r="DN9" s="237"/>
      <c r="DO9" s="235"/>
      <c r="DP9" s="236"/>
      <c r="DQ9" s="237"/>
      <c r="DR9" s="235"/>
      <c r="DS9" s="236"/>
      <c r="DT9" s="237"/>
      <c r="DU9" s="235"/>
      <c r="DV9" s="236"/>
      <c r="DW9" s="237"/>
      <c r="DX9" s="235"/>
      <c r="DY9" s="236"/>
      <c r="DZ9" s="237"/>
      <c r="EA9" s="235"/>
      <c r="EB9" s="236"/>
      <c r="EC9" s="237"/>
      <c r="ED9" s="235"/>
      <c r="EE9" s="236"/>
      <c r="EF9" s="237"/>
      <c r="EG9" s="235"/>
      <c r="EH9" s="236"/>
      <c r="EI9" s="237"/>
      <c r="EJ9" s="235"/>
      <c r="EK9" s="236"/>
      <c r="EL9" s="237"/>
      <c r="EM9" s="235"/>
      <c r="EN9" s="236"/>
      <c r="EO9" s="237"/>
      <c r="EP9" s="235"/>
      <c r="EQ9" s="236"/>
      <c r="ER9" s="237"/>
      <c r="ES9" s="235"/>
      <c r="ET9" s="236"/>
      <c r="EU9" s="237"/>
      <c r="EV9" s="235"/>
      <c r="EW9" s="236"/>
      <c r="EX9" s="237"/>
      <c r="EY9" s="235"/>
      <c r="EZ9" s="236"/>
      <c r="FA9" s="237"/>
      <c r="FB9" s="235"/>
      <c r="FC9" s="236"/>
      <c r="FD9" s="237"/>
    </row>
    <row r="10" spans="1:160" x14ac:dyDescent="0.15">
      <c r="A10" s="153" t="s">
        <v>81</v>
      </c>
      <c r="B10" s="232">
        <f t="shared" si="43"/>
        <v>0</v>
      </c>
      <c r="C10" s="233">
        <f t="shared" si="43"/>
        <v>0</v>
      </c>
      <c r="D10" s="234">
        <f t="shared" si="43"/>
        <v>0</v>
      </c>
      <c r="E10" s="235">
        <v>0</v>
      </c>
      <c r="F10" s="236"/>
      <c r="G10" s="237"/>
      <c r="H10" s="235">
        <v>0</v>
      </c>
      <c r="I10" s="236"/>
      <c r="J10" s="237"/>
      <c r="K10" s="235">
        <v>0</v>
      </c>
      <c r="L10" s="236"/>
      <c r="M10" s="237"/>
      <c r="N10" s="235">
        <v>0</v>
      </c>
      <c r="O10" s="236"/>
      <c r="P10" s="237"/>
      <c r="Q10" s="229">
        <f>IFERROR(VLOOKUP($A10,'05'!$A$4:$BH$96,54,FALSE),0)</f>
        <v>0</v>
      </c>
      <c r="R10" s="236">
        <f>IFERROR(VLOOKUP($A10,'05'!$A$4:$BH$96,55,FALSE),0)</f>
        <v>0</v>
      </c>
      <c r="S10" s="237">
        <f>IFERROR(VLOOKUP($A10,'05'!$A$4:$BH$96,56,FALSE),0)</f>
        <v>0</v>
      </c>
      <c r="T10" s="229">
        <f>IFERROR(VLOOKUP($A10,'06'!$A$4:$BK$96,54,FALSE),0)</f>
        <v>0</v>
      </c>
      <c r="U10" s="236">
        <f>IFERROR(VLOOKUP($A10,'06'!$A$4:$BK$96,56,FALSE),0)</f>
        <v>0</v>
      </c>
      <c r="V10" s="237">
        <f>IFERROR(VLOOKUP($A10,'06'!$A$4:$BK$96,58,FALSE),0)</f>
        <v>0</v>
      </c>
      <c r="W10" s="229">
        <f>IFERROR(VLOOKUP($A10,'06'!$A$4:$BK$96,54,FALSE),0)</f>
        <v>0</v>
      </c>
      <c r="X10" s="236">
        <f>IFERROR(VLOOKUP($A10,'06'!$A$4:$BK$96,56,FALSE),0)</f>
        <v>0</v>
      </c>
      <c r="Y10" s="237">
        <f>IFERROR(VLOOKUP($A10,'06'!$A$4:$BK$96,58,FALSE),0)</f>
        <v>0</v>
      </c>
      <c r="Z10" s="235"/>
      <c r="AA10" s="236"/>
      <c r="AB10" s="237"/>
      <c r="AC10" s="235"/>
      <c r="AD10" s="236"/>
      <c r="AE10" s="237"/>
      <c r="AF10" s="235"/>
      <c r="AG10" s="236"/>
      <c r="AH10" s="237"/>
      <c r="AI10" s="235"/>
      <c r="AJ10" s="236"/>
      <c r="AK10" s="237"/>
      <c r="AL10" s="235"/>
      <c r="AM10" s="236"/>
      <c r="AN10" s="237"/>
      <c r="AO10" s="235"/>
      <c r="AP10" s="236"/>
      <c r="AQ10" s="237"/>
      <c r="AR10" s="235"/>
      <c r="AS10" s="236"/>
      <c r="AT10" s="237"/>
      <c r="AU10" s="235"/>
      <c r="AV10" s="236"/>
      <c r="AW10" s="237"/>
      <c r="AX10" s="235"/>
      <c r="AY10" s="236"/>
      <c r="AZ10" s="237"/>
      <c r="BA10" s="235"/>
      <c r="BB10" s="236"/>
      <c r="BC10" s="237"/>
      <c r="BD10" s="235"/>
      <c r="BE10" s="236"/>
      <c r="BF10" s="237"/>
      <c r="BG10" s="235"/>
      <c r="BH10" s="236"/>
      <c r="BI10" s="237"/>
      <c r="BJ10" s="235"/>
      <c r="BK10" s="236"/>
      <c r="BL10" s="237"/>
      <c r="BM10" s="235"/>
      <c r="BN10" s="236"/>
      <c r="BO10" s="237"/>
      <c r="BP10" s="235"/>
      <c r="BQ10" s="236"/>
      <c r="BR10" s="237"/>
      <c r="BS10" s="235"/>
      <c r="BT10" s="236"/>
      <c r="BU10" s="237"/>
      <c r="BV10" s="235"/>
      <c r="BW10" s="236"/>
      <c r="BX10" s="237"/>
      <c r="BY10" s="235"/>
      <c r="BZ10" s="236"/>
      <c r="CA10" s="237"/>
      <c r="CB10" s="235"/>
      <c r="CC10" s="236"/>
      <c r="CD10" s="237"/>
      <c r="CE10" s="235"/>
      <c r="CF10" s="236"/>
      <c r="CG10" s="237"/>
      <c r="CH10" s="235"/>
      <c r="CI10" s="236"/>
      <c r="CJ10" s="237"/>
      <c r="CK10" s="235"/>
      <c r="CL10" s="236"/>
      <c r="CM10" s="237"/>
      <c r="CN10" s="235"/>
      <c r="CO10" s="236"/>
      <c r="CP10" s="237"/>
      <c r="CQ10" s="235"/>
      <c r="CR10" s="236"/>
      <c r="CS10" s="237"/>
      <c r="CT10" s="235"/>
      <c r="CU10" s="236"/>
      <c r="CV10" s="237"/>
      <c r="CW10" s="235"/>
      <c r="CX10" s="236"/>
      <c r="CY10" s="237"/>
      <c r="CZ10" s="235"/>
      <c r="DA10" s="236"/>
      <c r="DB10" s="237"/>
      <c r="DC10" s="235"/>
      <c r="DD10" s="236"/>
      <c r="DE10" s="237"/>
      <c r="DF10" s="235"/>
      <c r="DG10" s="236"/>
      <c r="DH10" s="237"/>
      <c r="DI10" s="235"/>
      <c r="DJ10" s="236"/>
      <c r="DK10" s="237"/>
      <c r="DL10" s="235"/>
      <c r="DM10" s="236"/>
      <c r="DN10" s="237"/>
      <c r="DO10" s="235"/>
      <c r="DP10" s="236"/>
      <c r="DQ10" s="237"/>
      <c r="DR10" s="235"/>
      <c r="DS10" s="236"/>
      <c r="DT10" s="237"/>
      <c r="DU10" s="235"/>
      <c r="DV10" s="236"/>
      <c r="DW10" s="237"/>
      <c r="DX10" s="235"/>
      <c r="DY10" s="236"/>
      <c r="DZ10" s="237"/>
      <c r="EA10" s="235"/>
      <c r="EB10" s="236"/>
      <c r="EC10" s="237"/>
      <c r="ED10" s="235"/>
      <c r="EE10" s="236"/>
      <c r="EF10" s="237"/>
      <c r="EG10" s="235"/>
      <c r="EH10" s="236"/>
      <c r="EI10" s="237"/>
      <c r="EJ10" s="235"/>
      <c r="EK10" s="236"/>
      <c r="EL10" s="237"/>
      <c r="EM10" s="235"/>
      <c r="EN10" s="236"/>
      <c r="EO10" s="237"/>
      <c r="EP10" s="235"/>
      <c r="EQ10" s="236"/>
      <c r="ER10" s="237"/>
      <c r="ES10" s="235"/>
      <c r="ET10" s="236"/>
      <c r="EU10" s="237"/>
      <c r="EV10" s="235"/>
      <c r="EW10" s="236"/>
      <c r="EX10" s="237"/>
      <c r="EY10" s="235"/>
      <c r="EZ10" s="236"/>
      <c r="FA10" s="237"/>
      <c r="FB10" s="235"/>
      <c r="FC10" s="236"/>
      <c r="FD10" s="237"/>
    </row>
    <row r="11" spans="1:160" x14ac:dyDescent="0.15">
      <c r="A11" s="153" t="s">
        <v>80</v>
      </c>
      <c r="B11" s="232">
        <f t="shared" si="43"/>
        <v>0</v>
      </c>
      <c r="C11" s="233">
        <f t="shared" si="43"/>
        <v>0</v>
      </c>
      <c r="D11" s="234">
        <f t="shared" si="43"/>
        <v>0</v>
      </c>
      <c r="E11" s="235">
        <v>0</v>
      </c>
      <c r="F11" s="236"/>
      <c r="G11" s="237"/>
      <c r="H11" s="235">
        <v>0</v>
      </c>
      <c r="I11" s="236"/>
      <c r="J11" s="237"/>
      <c r="K11" s="235">
        <v>0</v>
      </c>
      <c r="L11" s="236"/>
      <c r="M11" s="237"/>
      <c r="N11" s="235">
        <v>0</v>
      </c>
      <c r="O11" s="236"/>
      <c r="P11" s="237"/>
      <c r="Q11" s="229">
        <f>IFERROR(VLOOKUP($A11,'05'!$A$4:$BH$96,54,FALSE),0)</f>
        <v>0</v>
      </c>
      <c r="R11" s="236">
        <f>IFERROR(VLOOKUP($A11,'05'!$A$4:$BH$96,55,FALSE),0)</f>
        <v>0</v>
      </c>
      <c r="S11" s="237">
        <f>IFERROR(VLOOKUP($A11,'05'!$A$4:$BH$96,56,FALSE),0)</f>
        <v>0</v>
      </c>
      <c r="T11" s="229">
        <f>IFERROR(VLOOKUP($A11,'06'!$A$4:$BK$96,54,FALSE),0)</f>
        <v>0</v>
      </c>
      <c r="U11" s="236">
        <f>IFERROR(VLOOKUP($A11,'06'!$A$4:$BK$96,56,FALSE),0)</f>
        <v>0</v>
      </c>
      <c r="V11" s="237">
        <f>IFERROR(VLOOKUP($A11,'06'!$A$4:$BK$96,58,FALSE),0)</f>
        <v>0</v>
      </c>
      <c r="W11" s="229">
        <f>IFERROR(VLOOKUP($A11,'06'!$A$4:$BK$96,54,FALSE),0)</f>
        <v>0</v>
      </c>
      <c r="X11" s="236">
        <f>IFERROR(VLOOKUP($A11,'06'!$A$4:$BK$96,56,FALSE),0)</f>
        <v>0</v>
      </c>
      <c r="Y11" s="237">
        <f>IFERROR(VLOOKUP($A11,'06'!$A$4:$BK$96,58,FALSE),0)</f>
        <v>0</v>
      </c>
      <c r="Z11" s="235"/>
      <c r="AA11" s="236"/>
      <c r="AB11" s="237"/>
      <c r="AC11" s="235"/>
      <c r="AD11" s="236"/>
      <c r="AE11" s="237"/>
      <c r="AF11" s="235"/>
      <c r="AG11" s="236"/>
      <c r="AH11" s="237"/>
      <c r="AI11" s="235"/>
      <c r="AJ11" s="236"/>
      <c r="AK11" s="237"/>
      <c r="AL11" s="235"/>
      <c r="AM11" s="236"/>
      <c r="AN11" s="237"/>
      <c r="AO11" s="235"/>
      <c r="AP11" s="236"/>
      <c r="AQ11" s="237"/>
      <c r="AR11" s="235"/>
      <c r="AS11" s="236"/>
      <c r="AT11" s="237"/>
      <c r="AU11" s="235"/>
      <c r="AV11" s="236"/>
      <c r="AW11" s="237"/>
      <c r="AX11" s="235"/>
      <c r="AY11" s="236"/>
      <c r="AZ11" s="237"/>
      <c r="BA11" s="235"/>
      <c r="BB11" s="236"/>
      <c r="BC11" s="237"/>
      <c r="BD11" s="235"/>
      <c r="BE11" s="236"/>
      <c r="BF11" s="237"/>
      <c r="BG11" s="235"/>
      <c r="BH11" s="236"/>
      <c r="BI11" s="237"/>
      <c r="BJ11" s="235"/>
      <c r="BK11" s="236"/>
      <c r="BL11" s="237"/>
      <c r="BM11" s="235"/>
      <c r="BN11" s="236"/>
      <c r="BO11" s="237"/>
      <c r="BP11" s="235"/>
      <c r="BQ11" s="236"/>
      <c r="BR11" s="237"/>
      <c r="BS11" s="235"/>
      <c r="BT11" s="236"/>
      <c r="BU11" s="237"/>
      <c r="BV11" s="235"/>
      <c r="BW11" s="236"/>
      <c r="BX11" s="237"/>
      <c r="BY11" s="235"/>
      <c r="BZ11" s="236"/>
      <c r="CA11" s="237"/>
      <c r="CB11" s="235"/>
      <c r="CC11" s="236"/>
      <c r="CD11" s="237"/>
      <c r="CE11" s="235"/>
      <c r="CF11" s="236"/>
      <c r="CG11" s="237"/>
      <c r="CH11" s="235"/>
      <c r="CI11" s="236"/>
      <c r="CJ11" s="237"/>
      <c r="CK11" s="235"/>
      <c r="CL11" s="236"/>
      <c r="CM11" s="237"/>
      <c r="CN11" s="235"/>
      <c r="CO11" s="236"/>
      <c r="CP11" s="237"/>
      <c r="CQ11" s="235"/>
      <c r="CR11" s="236"/>
      <c r="CS11" s="237"/>
      <c r="CT11" s="235"/>
      <c r="CU11" s="236"/>
      <c r="CV11" s="237"/>
      <c r="CW11" s="235"/>
      <c r="CX11" s="236"/>
      <c r="CY11" s="237"/>
      <c r="CZ11" s="235"/>
      <c r="DA11" s="236"/>
      <c r="DB11" s="237"/>
      <c r="DC11" s="235"/>
      <c r="DD11" s="236"/>
      <c r="DE11" s="237"/>
      <c r="DF11" s="235"/>
      <c r="DG11" s="236"/>
      <c r="DH11" s="237"/>
      <c r="DI11" s="235"/>
      <c r="DJ11" s="236"/>
      <c r="DK11" s="237"/>
      <c r="DL11" s="235"/>
      <c r="DM11" s="236"/>
      <c r="DN11" s="237"/>
      <c r="DO11" s="235"/>
      <c r="DP11" s="236"/>
      <c r="DQ11" s="237"/>
      <c r="DR11" s="235"/>
      <c r="DS11" s="236"/>
      <c r="DT11" s="237"/>
      <c r="DU11" s="235"/>
      <c r="DV11" s="236"/>
      <c r="DW11" s="237"/>
      <c r="DX11" s="235"/>
      <c r="DY11" s="236"/>
      <c r="DZ11" s="237"/>
      <c r="EA11" s="235"/>
      <c r="EB11" s="236"/>
      <c r="EC11" s="237"/>
      <c r="ED11" s="235"/>
      <c r="EE11" s="236"/>
      <c r="EF11" s="237"/>
      <c r="EG11" s="235"/>
      <c r="EH11" s="236"/>
      <c r="EI11" s="237"/>
      <c r="EJ11" s="235"/>
      <c r="EK11" s="236"/>
      <c r="EL11" s="237"/>
      <c r="EM11" s="235"/>
      <c r="EN11" s="236"/>
      <c r="EO11" s="237"/>
      <c r="EP11" s="235"/>
      <c r="EQ11" s="236"/>
      <c r="ER11" s="237"/>
      <c r="ES11" s="235"/>
      <c r="ET11" s="236"/>
      <c r="EU11" s="237"/>
      <c r="EV11" s="235"/>
      <c r="EW11" s="236"/>
      <c r="EX11" s="237"/>
      <c r="EY11" s="235"/>
      <c r="EZ11" s="236"/>
      <c r="FA11" s="237"/>
      <c r="FB11" s="235"/>
      <c r="FC11" s="236"/>
      <c r="FD11" s="237"/>
    </row>
    <row r="12" spans="1:160" x14ac:dyDescent="0.15">
      <c r="A12" s="153" t="s">
        <v>125</v>
      </c>
      <c r="B12" s="232">
        <f t="shared" si="43"/>
        <v>7</v>
      </c>
      <c r="C12" s="233">
        <f t="shared" si="43"/>
        <v>1</v>
      </c>
      <c r="D12" s="234">
        <f t="shared" si="43"/>
        <v>0</v>
      </c>
      <c r="E12" s="235">
        <v>0</v>
      </c>
      <c r="F12" s="236"/>
      <c r="G12" s="237"/>
      <c r="H12" s="235">
        <v>5</v>
      </c>
      <c r="I12" s="236"/>
      <c r="J12" s="237"/>
      <c r="K12" s="235">
        <v>1</v>
      </c>
      <c r="L12" s="236"/>
      <c r="M12" s="237"/>
      <c r="N12" s="235">
        <v>1</v>
      </c>
      <c r="O12" s="236"/>
      <c r="P12" s="237"/>
      <c r="Q12" s="229">
        <f>IFERROR(VLOOKUP($A12,'05'!$A$4:$BH$96,54,FALSE),0)</f>
        <v>0</v>
      </c>
      <c r="R12" s="236">
        <f>IFERROR(VLOOKUP($A12,'05'!$A$4:$BH$96,55,FALSE),0)</f>
        <v>1</v>
      </c>
      <c r="S12" s="237">
        <f>IFERROR(VLOOKUP($A12,'05'!$A$4:$BH$96,56,FALSE),0)</f>
        <v>0</v>
      </c>
      <c r="T12" s="229">
        <f>IFERROR(VLOOKUP($A12,'06'!$A$4:$BK$96,54,FALSE),0)</f>
        <v>0</v>
      </c>
      <c r="U12" s="236">
        <f>IFERROR(VLOOKUP($A12,'06'!$A$4:$BK$96,56,FALSE),0)</f>
        <v>0</v>
      </c>
      <c r="V12" s="237">
        <f>IFERROR(VLOOKUP($A12,'06'!$A$4:$BK$96,58,FALSE),0)</f>
        <v>0</v>
      </c>
      <c r="W12" s="229">
        <f>IFERROR(VLOOKUP($A12,'06'!$A$4:$BK$96,54,FALSE),0)</f>
        <v>0</v>
      </c>
      <c r="X12" s="236">
        <f>IFERROR(VLOOKUP($A12,'06'!$A$4:$BK$96,56,FALSE),0)</f>
        <v>0</v>
      </c>
      <c r="Y12" s="237">
        <f>IFERROR(VLOOKUP($A12,'06'!$A$4:$BK$96,58,FALSE),0)</f>
        <v>0</v>
      </c>
      <c r="Z12" s="235"/>
      <c r="AA12" s="236"/>
      <c r="AB12" s="237"/>
      <c r="AC12" s="235"/>
      <c r="AD12" s="236"/>
      <c r="AE12" s="237"/>
      <c r="AF12" s="235"/>
      <c r="AG12" s="236"/>
      <c r="AH12" s="237"/>
      <c r="AI12" s="235"/>
      <c r="AJ12" s="236"/>
      <c r="AK12" s="237"/>
      <c r="AL12" s="235"/>
      <c r="AM12" s="236"/>
      <c r="AN12" s="237"/>
      <c r="AO12" s="235"/>
      <c r="AP12" s="236"/>
      <c r="AQ12" s="237"/>
      <c r="AR12" s="235"/>
      <c r="AS12" s="236"/>
      <c r="AT12" s="237"/>
      <c r="AU12" s="235"/>
      <c r="AV12" s="236"/>
      <c r="AW12" s="237"/>
      <c r="AX12" s="235"/>
      <c r="AY12" s="236"/>
      <c r="AZ12" s="237"/>
      <c r="BA12" s="235"/>
      <c r="BB12" s="236"/>
      <c r="BC12" s="237"/>
      <c r="BD12" s="235"/>
      <c r="BE12" s="236"/>
      <c r="BF12" s="237"/>
      <c r="BG12" s="235"/>
      <c r="BH12" s="236"/>
      <c r="BI12" s="237"/>
      <c r="BJ12" s="235"/>
      <c r="BK12" s="236"/>
      <c r="BL12" s="237"/>
      <c r="BM12" s="235"/>
      <c r="BN12" s="236"/>
      <c r="BO12" s="237"/>
      <c r="BP12" s="235"/>
      <c r="BQ12" s="236"/>
      <c r="BR12" s="237"/>
      <c r="BS12" s="235"/>
      <c r="BT12" s="236"/>
      <c r="BU12" s="237"/>
      <c r="BV12" s="235"/>
      <c r="BW12" s="236"/>
      <c r="BX12" s="237"/>
      <c r="BY12" s="235"/>
      <c r="BZ12" s="236"/>
      <c r="CA12" s="237"/>
      <c r="CB12" s="235"/>
      <c r="CC12" s="236"/>
      <c r="CD12" s="237"/>
      <c r="CE12" s="235"/>
      <c r="CF12" s="236"/>
      <c r="CG12" s="237"/>
      <c r="CH12" s="235"/>
      <c r="CI12" s="236"/>
      <c r="CJ12" s="237"/>
      <c r="CK12" s="235"/>
      <c r="CL12" s="236"/>
      <c r="CM12" s="237"/>
      <c r="CN12" s="235"/>
      <c r="CO12" s="236"/>
      <c r="CP12" s="237"/>
      <c r="CQ12" s="235"/>
      <c r="CR12" s="236"/>
      <c r="CS12" s="237"/>
      <c r="CT12" s="235"/>
      <c r="CU12" s="236"/>
      <c r="CV12" s="237"/>
      <c r="CW12" s="235"/>
      <c r="CX12" s="236"/>
      <c r="CY12" s="237"/>
      <c r="CZ12" s="235"/>
      <c r="DA12" s="236"/>
      <c r="DB12" s="237"/>
      <c r="DC12" s="235"/>
      <c r="DD12" s="236"/>
      <c r="DE12" s="237"/>
      <c r="DF12" s="235"/>
      <c r="DG12" s="236"/>
      <c r="DH12" s="237"/>
      <c r="DI12" s="235"/>
      <c r="DJ12" s="236"/>
      <c r="DK12" s="237"/>
      <c r="DL12" s="235"/>
      <c r="DM12" s="236"/>
      <c r="DN12" s="237"/>
      <c r="DO12" s="235"/>
      <c r="DP12" s="236"/>
      <c r="DQ12" s="237"/>
      <c r="DR12" s="235"/>
      <c r="DS12" s="236"/>
      <c r="DT12" s="237"/>
      <c r="DU12" s="235"/>
      <c r="DV12" s="236"/>
      <c r="DW12" s="237"/>
      <c r="DX12" s="235"/>
      <c r="DY12" s="236"/>
      <c r="DZ12" s="237"/>
      <c r="EA12" s="235"/>
      <c r="EB12" s="236"/>
      <c r="EC12" s="237"/>
      <c r="ED12" s="235"/>
      <c r="EE12" s="236"/>
      <c r="EF12" s="237"/>
      <c r="EG12" s="235"/>
      <c r="EH12" s="236"/>
      <c r="EI12" s="237"/>
      <c r="EJ12" s="235"/>
      <c r="EK12" s="236"/>
      <c r="EL12" s="237"/>
      <c r="EM12" s="235"/>
      <c r="EN12" s="236"/>
      <c r="EO12" s="237"/>
      <c r="EP12" s="235"/>
      <c r="EQ12" s="236"/>
      <c r="ER12" s="237"/>
      <c r="ES12" s="235"/>
      <c r="ET12" s="236"/>
      <c r="EU12" s="237"/>
      <c r="EV12" s="235"/>
      <c r="EW12" s="236"/>
      <c r="EX12" s="237"/>
      <c r="EY12" s="235"/>
      <c r="EZ12" s="236"/>
      <c r="FA12" s="237"/>
      <c r="FB12" s="235"/>
      <c r="FC12" s="236"/>
      <c r="FD12" s="237"/>
    </row>
    <row r="13" spans="1:160" x14ac:dyDescent="0.15">
      <c r="A13" s="153" t="s">
        <v>105</v>
      </c>
      <c r="B13" s="232">
        <f t="shared" si="43"/>
        <v>3</v>
      </c>
      <c r="C13" s="233">
        <f t="shared" si="43"/>
        <v>1</v>
      </c>
      <c r="D13" s="234">
        <f t="shared" si="43"/>
        <v>0</v>
      </c>
      <c r="E13" s="235">
        <v>0</v>
      </c>
      <c r="F13" s="236"/>
      <c r="G13" s="237"/>
      <c r="H13" s="235">
        <v>0</v>
      </c>
      <c r="I13" s="236"/>
      <c r="J13" s="237"/>
      <c r="K13" s="235">
        <v>2</v>
      </c>
      <c r="L13" s="236"/>
      <c r="M13" s="237"/>
      <c r="N13" s="235">
        <v>0</v>
      </c>
      <c r="O13" s="236"/>
      <c r="P13" s="237"/>
      <c r="Q13" s="229">
        <f>IFERROR(VLOOKUP($A13,'05'!$A$4:$BH$96,54,FALSE),0)</f>
        <v>1</v>
      </c>
      <c r="R13" s="236">
        <f>IFERROR(VLOOKUP($A13,'05'!$A$4:$BH$96,55,FALSE),0)</f>
        <v>1</v>
      </c>
      <c r="S13" s="237">
        <f>IFERROR(VLOOKUP($A13,'05'!$A$4:$BH$96,56,FALSE),0)</f>
        <v>0</v>
      </c>
      <c r="T13" s="229">
        <f>IFERROR(VLOOKUP($A13,'06'!$A$4:$BK$96,54,FALSE),0)</f>
        <v>0</v>
      </c>
      <c r="U13" s="236">
        <f>IFERROR(VLOOKUP($A13,'06'!$A$4:$BK$96,56,FALSE),0)</f>
        <v>0</v>
      </c>
      <c r="V13" s="237">
        <f>IFERROR(VLOOKUP($A13,'06'!$A$4:$BK$96,58,FALSE),0)</f>
        <v>0</v>
      </c>
      <c r="W13" s="229">
        <f>IFERROR(VLOOKUP($A13,'06'!$A$4:$BK$96,54,FALSE),0)</f>
        <v>0</v>
      </c>
      <c r="X13" s="236">
        <f>IFERROR(VLOOKUP($A13,'06'!$A$4:$BK$96,56,FALSE),0)</f>
        <v>0</v>
      </c>
      <c r="Y13" s="237">
        <f>IFERROR(VLOOKUP($A13,'06'!$A$4:$BK$96,58,FALSE),0)</f>
        <v>0</v>
      </c>
      <c r="Z13" s="235"/>
      <c r="AA13" s="236"/>
      <c r="AB13" s="237"/>
      <c r="AC13" s="235"/>
      <c r="AD13" s="236"/>
      <c r="AE13" s="237"/>
      <c r="AF13" s="235"/>
      <c r="AG13" s="236"/>
      <c r="AH13" s="237"/>
      <c r="AI13" s="235"/>
      <c r="AJ13" s="236"/>
      <c r="AK13" s="237"/>
      <c r="AL13" s="235"/>
      <c r="AM13" s="236"/>
      <c r="AN13" s="237"/>
      <c r="AO13" s="235"/>
      <c r="AP13" s="236"/>
      <c r="AQ13" s="237"/>
      <c r="AR13" s="235"/>
      <c r="AS13" s="236"/>
      <c r="AT13" s="237"/>
      <c r="AU13" s="235"/>
      <c r="AV13" s="236"/>
      <c r="AW13" s="237"/>
      <c r="AX13" s="235"/>
      <c r="AY13" s="236"/>
      <c r="AZ13" s="237"/>
      <c r="BA13" s="235"/>
      <c r="BB13" s="236"/>
      <c r="BC13" s="237"/>
      <c r="BD13" s="235"/>
      <c r="BE13" s="236"/>
      <c r="BF13" s="237"/>
      <c r="BG13" s="235"/>
      <c r="BH13" s="236"/>
      <c r="BI13" s="237"/>
      <c r="BJ13" s="235"/>
      <c r="BK13" s="236"/>
      <c r="BL13" s="237"/>
      <c r="BM13" s="235"/>
      <c r="BN13" s="236"/>
      <c r="BO13" s="237"/>
      <c r="BP13" s="235"/>
      <c r="BQ13" s="236"/>
      <c r="BR13" s="237"/>
      <c r="BS13" s="235"/>
      <c r="BT13" s="236"/>
      <c r="BU13" s="237"/>
      <c r="BV13" s="235"/>
      <c r="BW13" s="236"/>
      <c r="BX13" s="237"/>
      <c r="BY13" s="235"/>
      <c r="BZ13" s="236"/>
      <c r="CA13" s="237"/>
      <c r="CB13" s="235"/>
      <c r="CC13" s="236"/>
      <c r="CD13" s="237"/>
      <c r="CE13" s="235"/>
      <c r="CF13" s="236"/>
      <c r="CG13" s="237"/>
      <c r="CH13" s="235"/>
      <c r="CI13" s="236"/>
      <c r="CJ13" s="237"/>
      <c r="CK13" s="235"/>
      <c r="CL13" s="236"/>
      <c r="CM13" s="237"/>
      <c r="CN13" s="235"/>
      <c r="CO13" s="236"/>
      <c r="CP13" s="237"/>
      <c r="CQ13" s="235"/>
      <c r="CR13" s="236"/>
      <c r="CS13" s="237"/>
      <c r="CT13" s="235"/>
      <c r="CU13" s="236"/>
      <c r="CV13" s="237"/>
      <c r="CW13" s="235"/>
      <c r="CX13" s="236"/>
      <c r="CY13" s="237"/>
      <c r="CZ13" s="235"/>
      <c r="DA13" s="236"/>
      <c r="DB13" s="237"/>
      <c r="DC13" s="235"/>
      <c r="DD13" s="236"/>
      <c r="DE13" s="237"/>
      <c r="DF13" s="235"/>
      <c r="DG13" s="236"/>
      <c r="DH13" s="237"/>
      <c r="DI13" s="235"/>
      <c r="DJ13" s="236"/>
      <c r="DK13" s="237"/>
      <c r="DL13" s="235"/>
      <c r="DM13" s="236"/>
      <c r="DN13" s="237"/>
      <c r="DO13" s="235"/>
      <c r="DP13" s="236"/>
      <c r="DQ13" s="237"/>
      <c r="DR13" s="235"/>
      <c r="DS13" s="236"/>
      <c r="DT13" s="237"/>
      <c r="DU13" s="235"/>
      <c r="DV13" s="236"/>
      <c r="DW13" s="237"/>
      <c r="DX13" s="235"/>
      <c r="DY13" s="236"/>
      <c r="DZ13" s="237"/>
      <c r="EA13" s="235"/>
      <c r="EB13" s="236"/>
      <c r="EC13" s="237"/>
      <c r="ED13" s="235"/>
      <c r="EE13" s="236"/>
      <c r="EF13" s="237"/>
      <c r="EG13" s="235"/>
      <c r="EH13" s="236"/>
      <c r="EI13" s="237"/>
      <c r="EJ13" s="235"/>
      <c r="EK13" s="236"/>
      <c r="EL13" s="237"/>
      <c r="EM13" s="235"/>
      <c r="EN13" s="236"/>
      <c r="EO13" s="237"/>
      <c r="EP13" s="235"/>
      <c r="EQ13" s="236"/>
      <c r="ER13" s="237"/>
      <c r="ES13" s="235"/>
      <c r="ET13" s="236"/>
      <c r="EU13" s="237"/>
      <c r="EV13" s="235"/>
      <c r="EW13" s="236"/>
      <c r="EX13" s="237"/>
      <c r="EY13" s="235"/>
      <c r="EZ13" s="236"/>
      <c r="FA13" s="237"/>
      <c r="FB13" s="235"/>
      <c r="FC13" s="236"/>
      <c r="FD13" s="237"/>
    </row>
    <row r="14" spans="1:160" x14ac:dyDescent="0.15">
      <c r="A14" s="153" t="s">
        <v>103</v>
      </c>
      <c r="B14" s="232">
        <f t="shared" si="43"/>
        <v>2</v>
      </c>
      <c r="C14" s="233">
        <f t="shared" si="43"/>
        <v>1</v>
      </c>
      <c r="D14" s="234">
        <f t="shared" si="43"/>
        <v>1</v>
      </c>
      <c r="E14" s="235">
        <v>0</v>
      </c>
      <c r="F14" s="236"/>
      <c r="G14" s="237"/>
      <c r="H14" s="235">
        <v>0</v>
      </c>
      <c r="I14" s="236"/>
      <c r="J14" s="237"/>
      <c r="K14" s="235">
        <v>0</v>
      </c>
      <c r="L14" s="236"/>
      <c r="M14" s="237"/>
      <c r="N14" s="235">
        <v>2</v>
      </c>
      <c r="O14" s="236"/>
      <c r="P14" s="237"/>
      <c r="Q14" s="229">
        <f>IFERROR(VLOOKUP($A14,'05'!$A$4:$BH$96,54,FALSE),0)</f>
        <v>0</v>
      </c>
      <c r="R14" s="236">
        <f>IFERROR(VLOOKUP($A14,'05'!$A$4:$BH$96,55,FALSE),0)</f>
        <v>1</v>
      </c>
      <c r="S14" s="237">
        <f>IFERROR(VLOOKUP($A14,'05'!$A$4:$BH$96,56,FALSE),0)</f>
        <v>1</v>
      </c>
      <c r="T14" s="229">
        <f>IFERROR(VLOOKUP($A14,'06'!$A$4:$BK$96,54,FALSE),0)</f>
        <v>0</v>
      </c>
      <c r="U14" s="236">
        <f>IFERROR(VLOOKUP($A14,'06'!$A$4:$BK$96,56,FALSE),0)</f>
        <v>0</v>
      </c>
      <c r="V14" s="237">
        <f>IFERROR(VLOOKUP($A14,'06'!$A$4:$BK$96,58,FALSE),0)</f>
        <v>0</v>
      </c>
      <c r="W14" s="229">
        <f>IFERROR(VLOOKUP($A14,'06'!$A$4:$BK$96,54,FALSE),0)</f>
        <v>0</v>
      </c>
      <c r="X14" s="236">
        <f>IFERROR(VLOOKUP($A14,'06'!$A$4:$BK$96,56,FALSE),0)</f>
        <v>0</v>
      </c>
      <c r="Y14" s="237">
        <f>IFERROR(VLOOKUP($A14,'06'!$A$4:$BK$96,58,FALSE),0)</f>
        <v>0</v>
      </c>
      <c r="Z14" s="235"/>
      <c r="AA14" s="236"/>
      <c r="AB14" s="237"/>
      <c r="AC14" s="235"/>
      <c r="AD14" s="236"/>
      <c r="AE14" s="237"/>
      <c r="AF14" s="235"/>
      <c r="AG14" s="236"/>
      <c r="AH14" s="237"/>
      <c r="AI14" s="235"/>
      <c r="AJ14" s="236"/>
      <c r="AK14" s="237"/>
      <c r="AL14" s="235"/>
      <c r="AM14" s="236"/>
      <c r="AN14" s="237"/>
      <c r="AO14" s="235"/>
      <c r="AP14" s="236"/>
      <c r="AQ14" s="237"/>
      <c r="AR14" s="235"/>
      <c r="AS14" s="236"/>
      <c r="AT14" s="237"/>
      <c r="AU14" s="235"/>
      <c r="AV14" s="236"/>
      <c r="AW14" s="237"/>
      <c r="AX14" s="235"/>
      <c r="AY14" s="236"/>
      <c r="AZ14" s="237"/>
      <c r="BA14" s="235"/>
      <c r="BB14" s="236"/>
      <c r="BC14" s="237"/>
      <c r="BD14" s="235"/>
      <c r="BE14" s="236"/>
      <c r="BF14" s="237"/>
      <c r="BG14" s="235"/>
      <c r="BH14" s="236"/>
      <c r="BI14" s="237"/>
      <c r="BJ14" s="235"/>
      <c r="BK14" s="236"/>
      <c r="BL14" s="237"/>
      <c r="BM14" s="235"/>
      <c r="BN14" s="236"/>
      <c r="BO14" s="237"/>
      <c r="BP14" s="235"/>
      <c r="BQ14" s="236"/>
      <c r="BR14" s="237"/>
      <c r="BS14" s="235"/>
      <c r="BT14" s="236"/>
      <c r="BU14" s="237"/>
      <c r="BV14" s="235"/>
      <c r="BW14" s="236"/>
      <c r="BX14" s="237"/>
      <c r="BY14" s="235"/>
      <c r="BZ14" s="236"/>
      <c r="CA14" s="237"/>
      <c r="CB14" s="235"/>
      <c r="CC14" s="236"/>
      <c r="CD14" s="237"/>
      <c r="CE14" s="235"/>
      <c r="CF14" s="236"/>
      <c r="CG14" s="237"/>
      <c r="CH14" s="235"/>
      <c r="CI14" s="236"/>
      <c r="CJ14" s="237"/>
      <c r="CK14" s="235"/>
      <c r="CL14" s="236"/>
      <c r="CM14" s="237"/>
      <c r="CN14" s="235"/>
      <c r="CO14" s="236"/>
      <c r="CP14" s="237"/>
      <c r="CQ14" s="235"/>
      <c r="CR14" s="236"/>
      <c r="CS14" s="237"/>
      <c r="CT14" s="235"/>
      <c r="CU14" s="236"/>
      <c r="CV14" s="237"/>
      <c r="CW14" s="235"/>
      <c r="CX14" s="236"/>
      <c r="CY14" s="237"/>
      <c r="CZ14" s="235"/>
      <c r="DA14" s="236"/>
      <c r="DB14" s="237"/>
      <c r="DC14" s="235"/>
      <c r="DD14" s="236"/>
      <c r="DE14" s="237"/>
      <c r="DF14" s="235"/>
      <c r="DG14" s="236"/>
      <c r="DH14" s="237"/>
      <c r="DI14" s="235"/>
      <c r="DJ14" s="236"/>
      <c r="DK14" s="237"/>
      <c r="DL14" s="235"/>
      <c r="DM14" s="236"/>
      <c r="DN14" s="237"/>
      <c r="DO14" s="235"/>
      <c r="DP14" s="236"/>
      <c r="DQ14" s="237"/>
      <c r="DR14" s="235"/>
      <c r="DS14" s="236"/>
      <c r="DT14" s="237"/>
      <c r="DU14" s="235"/>
      <c r="DV14" s="236"/>
      <c r="DW14" s="237"/>
      <c r="DX14" s="235"/>
      <c r="DY14" s="236"/>
      <c r="DZ14" s="237"/>
      <c r="EA14" s="235"/>
      <c r="EB14" s="236"/>
      <c r="EC14" s="237"/>
      <c r="ED14" s="235"/>
      <c r="EE14" s="236"/>
      <c r="EF14" s="237"/>
      <c r="EG14" s="235"/>
      <c r="EH14" s="236"/>
      <c r="EI14" s="237"/>
      <c r="EJ14" s="235"/>
      <c r="EK14" s="236"/>
      <c r="EL14" s="237"/>
      <c r="EM14" s="235"/>
      <c r="EN14" s="236"/>
      <c r="EO14" s="237"/>
      <c r="EP14" s="235"/>
      <c r="EQ14" s="236"/>
      <c r="ER14" s="237"/>
      <c r="ES14" s="235"/>
      <c r="ET14" s="236"/>
      <c r="EU14" s="237"/>
      <c r="EV14" s="235"/>
      <c r="EW14" s="236"/>
      <c r="EX14" s="237"/>
      <c r="EY14" s="235"/>
      <c r="EZ14" s="236"/>
      <c r="FA14" s="237"/>
      <c r="FB14" s="235"/>
      <c r="FC14" s="236"/>
      <c r="FD14" s="237"/>
    </row>
    <row r="15" spans="1:160" x14ac:dyDescent="0.15">
      <c r="A15" s="153" t="s">
        <v>79</v>
      </c>
      <c r="B15" s="232">
        <f t="shared" si="43"/>
        <v>0</v>
      </c>
      <c r="C15" s="233">
        <f t="shared" si="43"/>
        <v>0</v>
      </c>
      <c r="D15" s="234">
        <f t="shared" si="43"/>
        <v>0</v>
      </c>
      <c r="E15" s="235">
        <v>0</v>
      </c>
      <c r="F15" s="236"/>
      <c r="G15" s="237"/>
      <c r="H15" s="235">
        <v>0</v>
      </c>
      <c r="I15" s="236"/>
      <c r="J15" s="237"/>
      <c r="K15" s="235">
        <v>0</v>
      </c>
      <c r="L15" s="236"/>
      <c r="M15" s="237"/>
      <c r="N15" s="235">
        <v>0</v>
      </c>
      <c r="O15" s="236"/>
      <c r="P15" s="237"/>
      <c r="Q15" s="229">
        <f>IFERROR(VLOOKUP($A15,'05'!$A$4:$BH$96,54,FALSE),0)</f>
        <v>0</v>
      </c>
      <c r="R15" s="236">
        <f>IFERROR(VLOOKUP($A15,'05'!$A$4:$BH$96,55,FALSE),0)</f>
        <v>0</v>
      </c>
      <c r="S15" s="237">
        <f>IFERROR(VLOOKUP($A15,'05'!$A$4:$BH$96,56,FALSE),0)</f>
        <v>0</v>
      </c>
      <c r="T15" s="229">
        <f>IFERROR(VLOOKUP($A15,'06'!$A$4:$BK$96,54,FALSE),0)</f>
        <v>0</v>
      </c>
      <c r="U15" s="236">
        <f>IFERROR(VLOOKUP($A15,'06'!$A$4:$BK$96,56,FALSE),0)</f>
        <v>0</v>
      </c>
      <c r="V15" s="237">
        <f>IFERROR(VLOOKUP($A15,'06'!$A$4:$BK$96,58,FALSE),0)</f>
        <v>0</v>
      </c>
      <c r="W15" s="229">
        <f>IFERROR(VLOOKUP($A15,'06'!$A$4:$BK$96,54,FALSE),0)</f>
        <v>0</v>
      </c>
      <c r="X15" s="236">
        <f>IFERROR(VLOOKUP($A15,'06'!$A$4:$BK$96,56,FALSE),0)</f>
        <v>0</v>
      </c>
      <c r="Y15" s="237">
        <f>IFERROR(VLOOKUP($A15,'06'!$A$4:$BK$96,58,FALSE),0)</f>
        <v>0</v>
      </c>
      <c r="Z15" s="235"/>
      <c r="AA15" s="236"/>
      <c r="AB15" s="237"/>
      <c r="AC15" s="235"/>
      <c r="AD15" s="236"/>
      <c r="AE15" s="237"/>
      <c r="AF15" s="235"/>
      <c r="AG15" s="236"/>
      <c r="AH15" s="237"/>
      <c r="AI15" s="235"/>
      <c r="AJ15" s="236"/>
      <c r="AK15" s="237"/>
      <c r="AL15" s="235"/>
      <c r="AM15" s="236"/>
      <c r="AN15" s="237"/>
      <c r="AO15" s="235"/>
      <c r="AP15" s="236"/>
      <c r="AQ15" s="237"/>
      <c r="AR15" s="235"/>
      <c r="AS15" s="236"/>
      <c r="AT15" s="237"/>
      <c r="AU15" s="235"/>
      <c r="AV15" s="236"/>
      <c r="AW15" s="237"/>
      <c r="AX15" s="235"/>
      <c r="AY15" s="236"/>
      <c r="AZ15" s="237"/>
      <c r="BA15" s="235"/>
      <c r="BB15" s="236"/>
      <c r="BC15" s="237"/>
      <c r="BD15" s="235"/>
      <c r="BE15" s="236"/>
      <c r="BF15" s="237"/>
      <c r="BG15" s="235"/>
      <c r="BH15" s="236"/>
      <c r="BI15" s="237"/>
      <c r="BJ15" s="235"/>
      <c r="BK15" s="236"/>
      <c r="BL15" s="237"/>
      <c r="BM15" s="235"/>
      <c r="BN15" s="236"/>
      <c r="BO15" s="237"/>
      <c r="BP15" s="235"/>
      <c r="BQ15" s="236"/>
      <c r="BR15" s="237"/>
      <c r="BS15" s="235"/>
      <c r="BT15" s="236"/>
      <c r="BU15" s="237"/>
      <c r="BV15" s="235"/>
      <c r="BW15" s="236"/>
      <c r="BX15" s="237"/>
      <c r="BY15" s="235"/>
      <c r="BZ15" s="236"/>
      <c r="CA15" s="237"/>
      <c r="CB15" s="235"/>
      <c r="CC15" s="236"/>
      <c r="CD15" s="237"/>
      <c r="CE15" s="235"/>
      <c r="CF15" s="236"/>
      <c r="CG15" s="237"/>
      <c r="CH15" s="235"/>
      <c r="CI15" s="236"/>
      <c r="CJ15" s="237"/>
      <c r="CK15" s="235"/>
      <c r="CL15" s="236"/>
      <c r="CM15" s="237"/>
      <c r="CN15" s="235"/>
      <c r="CO15" s="236"/>
      <c r="CP15" s="237"/>
      <c r="CQ15" s="235"/>
      <c r="CR15" s="236"/>
      <c r="CS15" s="237"/>
      <c r="CT15" s="235"/>
      <c r="CU15" s="236"/>
      <c r="CV15" s="237"/>
      <c r="CW15" s="235"/>
      <c r="CX15" s="236"/>
      <c r="CY15" s="237"/>
      <c r="CZ15" s="235"/>
      <c r="DA15" s="236"/>
      <c r="DB15" s="237"/>
      <c r="DC15" s="235"/>
      <c r="DD15" s="236"/>
      <c r="DE15" s="237"/>
      <c r="DF15" s="235"/>
      <c r="DG15" s="236"/>
      <c r="DH15" s="237"/>
      <c r="DI15" s="235"/>
      <c r="DJ15" s="236"/>
      <c r="DK15" s="237"/>
      <c r="DL15" s="235"/>
      <c r="DM15" s="236"/>
      <c r="DN15" s="237"/>
      <c r="DO15" s="235"/>
      <c r="DP15" s="236"/>
      <c r="DQ15" s="237"/>
      <c r="DR15" s="235"/>
      <c r="DS15" s="236"/>
      <c r="DT15" s="237"/>
      <c r="DU15" s="235"/>
      <c r="DV15" s="236"/>
      <c r="DW15" s="237"/>
      <c r="DX15" s="235"/>
      <c r="DY15" s="236"/>
      <c r="DZ15" s="237"/>
      <c r="EA15" s="235"/>
      <c r="EB15" s="236"/>
      <c r="EC15" s="237"/>
      <c r="ED15" s="235"/>
      <c r="EE15" s="236"/>
      <c r="EF15" s="237"/>
      <c r="EG15" s="235"/>
      <c r="EH15" s="236"/>
      <c r="EI15" s="237"/>
      <c r="EJ15" s="235"/>
      <c r="EK15" s="236"/>
      <c r="EL15" s="237"/>
      <c r="EM15" s="235"/>
      <c r="EN15" s="236"/>
      <c r="EO15" s="237"/>
      <c r="EP15" s="235"/>
      <c r="EQ15" s="236"/>
      <c r="ER15" s="237"/>
      <c r="ES15" s="235"/>
      <c r="ET15" s="236"/>
      <c r="EU15" s="237"/>
      <c r="EV15" s="235"/>
      <c r="EW15" s="236"/>
      <c r="EX15" s="237"/>
      <c r="EY15" s="235"/>
      <c r="EZ15" s="236"/>
      <c r="FA15" s="237"/>
      <c r="FB15" s="235"/>
      <c r="FC15" s="236"/>
      <c r="FD15" s="237"/>
    </row>
    <row r="16" spans="1:160" x14ac:dyDescent="0.15">
      <c r="A16" s="153" t="s">
        <v>108</v>
      </c>
      <c r="B16" s="232">
        <f t="shared" si="43"/>
        <v>2</v>
      </c>
      <c r="C16" s="233">
        <f t="shared" si="43"/>
        <v>0</v>
      </c>
      <c r="D16" s="234">
        <f t="shared" si="43"/>
        <v>0</v>
      </c>
      <c r="E16" s="235">
        <v>1</v>
      </c>
      <c r="F16" s="236"/>
      <c r="G16" s="237"/>
      <c r="H16" s="235">
        <v>1</v>
      </c>
      <c r="I16" s="236"/>
      <c r="J16" s="237"/>
      <c r="K16" s="235">
        <v>0</v>
      </c>
      <c r="L16" s="236"/>
      <c r="M16" s="237"/>
      <c r="N16" s="235">
        <v>0</v>
      </c>
      <c r="O16" s="236"/>
      <c r="P16" s="237"/>
      <c r="Q16" s="229">
        <f>IFERROR(VLOOKUP($A16,'05'!$A$4:$BH$96,54,FALSE),0)</f>
        <v>0</v>
      </c>
      <c r="R16" s="236">
        <f>IFERROR(VLOOKUP($A16,'05'!$A$4:$BH$96,55,FALSE),0)</f>
        <v>0</v>
      </c>
      <c r="S16" s="237">
        <f>IFERROR(VLOOKUP($A16,'05'!$A$4:$BH$96,56,FALSE),0)</f>
        <v>0</v>
      </c>
      <c r="T16" s="229">
        <f>IFERROR(VLOOKUP($A16,'06'!$A$4:$BK$96,54,FALSE),0)</f>
        <v>0</v>
      </c>
      <c r="U16" s="236">
        <f>IFERROR(VLOOKUP($A16,'06'!$A$4:$BK$96,56,FALSE),0)</f>
        <v>0</v>
      </c>
      <c r="V16" s="237">
        <f>IFERROR(VLOOKUP($A16,'06'!$A$4:$BK$96,58,FALSE),0)</f>
        <v>0</v>
      </c>
      <c r="W16" s="229">
        <f>IFERROR(VLOOKUP($A16,'06'!$A$4:$BK$96,54,FALSE),0)</f>
        <v>0</v>
      </c>
      <c r="X16" s="236">
        <f>IFERROR(VLOOKUP($A16,'06'!$A$4:$BK$96,56,FALSE),0)</f>
        <v>0</v>
      </c>
      <c r="Y16" s="237">
        <f>IFERROR(VLOOKUP($A16,'06'!$A$4:$BK$96,58,FALSE),0)</f>
        <v>0</v>
      </c>
      <c r="Z16" s="235"/>
      <c r="AA16" s="236"/>
      <c r="AB16" s="237"/>
      <c r="AC16" s="235"/>
      <c r="AD16" s="236"/>
      <c r="AE16" s="237"/>
      <c r="AF16" s="235"/>
      <c r="AG16" s="236"/>
      <c r="AH16" s="237"/>
      <c r="AI16" s="235"/>
      <c r="AJ16" s="236"/>
      <c r="AK16" s="237"/>
      <c r="AL16" s="235"/>
      <c r="AM16" s="236"/>
      <c r="AN16" s="237"/>
      <c r="AO16" s="235"/>
      <c r="AP16" s="236"/>
      <c r="AQ16" s="237"/>
      <c r="AR16" s="235"/>
      <c r="AS16" s="236"/>
      <c r="AT16" s="237"/>
      <c r="AU16" s="235"/>
      <c r="AV16" s="236"/>
      <c r="AW16" s="237"/>
      <c r="AX16" s="235"/>
      <c r="AY16" s="236"/>
      <c r="AZ16" s="237"/>
      <c r="BA16" s="235"/>
      <c r="BB16" s="236"/>
      <c r="BC16" s="237"/>
      <c r="BD16" s="235"/>
      <c r="BE16" s="236"/>
      <c r="BF16" s="237"/>
      <c r="BG16" s="235"/>
      <c r="BH16" s="236"/>
      <c r="BI16" s="237"/>
      <c r="BJ16" s="235"/>
      <c r="BK16" s="236"/>
      <c r="BL16" s="237"/>
      <c r="BM16" s="235"/>
      <c r="BN16" s="236"/>
      <c r="BO16" s="237"/>
      <c r="BP16" s="235"/>
      <c r="BQ16" s="236"/>
      <c r="BR16" s="237"/>
      <c r="BS16" s="235"/>
      <c r="BT16" s="236"/>
      <c r="BU16" s="237"/>
      <c r="BV16" s="235"/>
      <c r="BW16" s="236"/>
      <c r="BX16" s="237"/>
      <c r="BY16" s="235"/>
      <c r="BZ16" s="236"/>
      <c r="CA16" s="237"/>
      <c r="CB16" s="235"/>
      <c r="CC16" s="236"/>
      <c r="CD16" s="237"/>
      <c r="CE16" s="235"/>
      <c r="CF16" s="236"/>
      <c r="CG16" s="237"/>
      <c r="CH16" s="235"/>
      <c r="CI16" s="236"/>
      <c r="CJ16" s="237"/>
      <c r="CK16" s="235"/>
      <c r="CL16" s="236"/>
      <c r="CM16" s="237"/>
      <c r="CN16" s="235"/>
      <c r="CO16" s="236"/>
      <c r="CP16" s="237"/>
      <c r="CQ16" s="235"/>
      <c r="CR16" s="236"/>
      <c r="CS16" s="237"/>
      <c r="CT16" s="235"/>
      <c r="CU16" s="236"/>
      <c r="CV16" s="237"/>
      <c r="CW16" s="235"/>
      <c r="CX16" s="236"/>
      <c r="CY16" s="237"/>
      <c r="CZ16" s="235"/>
      <c r="DA16" s="236"/>
      <c r="DB16" s="237"/>
      <c r="DC16" s="235"/>
      <c r="DD16" s="236"/>
      <c r="DE16" s="237"/>
      <c r="DF16" s="235"/>
      <c r="DG16" s="236"/>
      <c r="DH16" s="237"/>
      <c r="DI16" s="235"/>
      <c r="DJ16" s="236"/>
      <c r="DK16" s="237"/>
      <c r="DL16" s="235"/>
      <c r="DM16" s="236"/>
      <c r="DN16" s="237"/>
      <c r="DO16" s="235"/>
      <c r="DP16" s="236"/>
      <c r="DQ16" s="237"/>
      <c r="DR16" s="235"/>
      <c r="DS16" s="236"/>
      <c r="DT16" s="237"/>
      <c r="DU16" s="235"/>
      <c r="DV16" s="236"/>
      <c r="DW16" s="237"/>
      <c r="DX16" s="235"/>
      <c r="DY16" s="236"/>
      <c r="DZ16" s="237"/>
      <c r="EA16" s="235"/>
      <c r="EB16" s="236"/>
      <c r="EC16" s="237"/>
      <c r="ED16" s="235"/>
      <c r="EE16" s="236"/>
      <c r="EF16" s="237"/>
      <c r="EG16" s="235"/>
      <c r="EH16" s="236"/>
      <c r="EI16" s="237"/>
      <c r="EJ16" s="235"/>
      <c r="EK16" s="236"/>
      <c r="EL16" s="237"/>
      <c r="EM16" s="235"/>
      <c r="EN16" s="236"/>
      <c r="EO16" s="237"/>
      <c r="EP16" s="235"/>
      <c r="EQ16" s="236"/>
      <c r="ER16" s="237"/>
      <c r="ES16" s="235"/>
      <c r="ET16" s="236"/>
      <c r="EU16" s="237"/>
      <c r="EV16" s="235"/>
      <c r="EW16" s="236"/>
      <c r="EX16" s="237"/>
      <c r="EY16" s="235"/>
      <c r="EZ16" s="236"/>
      <c r="FA16" s="237"/>
      <c r="FB16" s="235"/>
      <c r="FC16" s="236"/>
      <c r="FD16" s="237"/>
    </row>
    <row r="17" spans="1:160" x14ac:dyDescent="0.15">
      <c r="A17" s="153" t="s">
        <v>102</v>
      </c>
      <c r="B17" s="232">
        <f t="shared" si="43"/>
        <v>3</v>
      </c>
      <c r="C17" s="233">
        <f t="shared" si="43"/>
        <v>1</v>
      </c>
      <c r="D17" s="234">
        <f t="shared" si="43"/>
        <v>0</v>
      </c>
      <c r="E17" s="235">
        <v>1</v>
      </c>
      <c r="F17" s="236"/>
      <c r="G17" s="237"/>
      <c r="H17" s="235">
        <v>0</v>
      </c>
      <c r="I17" s="236"/>
      <c r="J17" s="237"/>
      <c r="K17" s="235">
        <v>0</v>
      </c>
      <c r="L17" s="236"/>
      <c r="M17" s="237"/>
      <c r="N17" s="235">
        <v>0</v>
      </c>
      <c r="O17" s="236"/>
      <c r="P17" s="237"/>
      <c r="Q17" s="229">
        <f>IFERROR(VLOOKUP($A17,'05'!$A$4:$BH$96,54,FALSE),0)</f>
        <v>2</v>
      </c>
      <c r="R17" s="236">
        <f>IFERROR(VLOOKUP($A17,'05'!$A$4:$BH$96,55,FALSE),0)</f>
        <v>1</v>
      </c>
      <c r="S17" s="237">
        <f>IFERROR(VLOOKUP($A17,'05'!$A$4:$BH$96,56,FALSE),0)</f>
        <v>0</v>
      </c>
      <c r="T17" s="229">
        <f>IFERROR(VLOOKUP($A17,'06'!$A$4:$BK$96,54,FALSE),0)</f>
        <v>0</v>
      </c>
      <c r="U17" s="236">
        <f>IFERROR(VLOOKUP($A17,'06'!$A$4:$BK$96,56,FALSE),0)</f>
        <v>0</v>
      </c>
      <c r="V17" s="237">
        <f>IFERROR(VLOOKUP($A17,'06'!$A$4:$BK$96,58,FALSE),0)</f>
        <v>0</v>
      </c>
      <c r="W17" s="229">
        <f>IFERROR(VLOOKUP($A17,'06'!$A$4:$BK$96,54,FALSE),0)</f>
        <v>0</v>
      </c>
      <c r="X17" s="236">
        <f>IFERROR(VLOOKUP($A17,'06'!$A$4:$BK$96,56,FALSE),0)</f>
        <v>0</v>
      </c>
      <c r="Y17" s="237">
        <f>IFERROR(VLOOKUP($A17,'06'!$A$4:$BK$96,58,FALSE),0)</f>
        <v>0</v>
      </c>
      <c r="Z17" s="235"/>
      <c r="AA17" s="236"/>
      <c r="AB17" s="237"/>
      <c r="AC17" s="235"/>
      <c r="AD17" s="236"/>
      <c r="AE17" s="237"/>
      <c r="AF17" s="235"/>
      <c r="AG17" s="236"/>
      <c r="AH17" s="237"/>
      <c r="AI17" s="235"/>
      <c r="AJ17" s="236"/>
      <c r="AK17" s="237"/>
      <c r="AL17" s="235"/>
      <c r="AM17" s="236"/>
      <c r="AN17" s="237"/>
      <c r="AO17" s="235"/>
      <c r="AP17" s="236"/>
      <c r="AQ17" s="237"/>
      <c r="AR17" s="235"/>
      <c r="AS17" s="236"/>
      <c r="AT17" s="237"/>
      <c r="AU17" s="235"/>
      <c r="AV17" s="236"/>
      <c r="AW17" s="237"/>
      <c r="AX17" s="235"/>
      <c r="AY17" s="236"/>
      <c r="AZ17" s="237"/>
      <c r="BA17" s="235"/>
      <c r="BB17" s="236"/>
      <c r="BC17" s="237"/>
      <c r="BD17" s="235"/>
      <c r="BE17" s="236"/>
      <c r="BF17" s="237"/>
      <c r="BG17" s="235"/>
      <c r="BH17" s="236"/>
      <c r="BI17" s="237"/>
      <c r="BJ17" s="235"/>
      <c r="BK17" s="236"/>
      <c r="BL17" s="237"/>
      <c r="BM17" s="235"/>
      <c r="BN17" s="236"/>
      <c r="BO17" s="237"/>
      <c r="BP17" s="235"/>
      <c r="BQ17" s="236"/>
      <c r="BR17" s="237"/>
      <c r="BS17" s="235"/>
      <c r="BT17" s="236"/>
      <c r="BU17" s="237"/>
      <c r="BV17" s="235"/>
      <c r="BW17" s="236"/>
      <c r="BX17" s="237"/>
      <c r="BY17" s="235"/>
      <c r="BZ17" s="236"/>
      <c r="CA17" s="237"/>
      <c r="CB17" s="235"/>
      <c r="CC17" s="236"/>
      <c r="CD17" s="237"/>
      <c r="CE17" s="235"/>
      <c r="CF17" s="236"/>
      <c r="CG17" s="237"/>
      <c r="CH17" s="235"/>
      <c r="CI17" s="236"/>
      <c r="CJ17" s="237"/>
      <c r="CK17" s="235"/>
      <c r="CL17" s="236"/>
      <c r="CM17" s="237"/>
      <c r="CN17" s="235"/>
      <c r="CO17" s="236"/>
      <c r="CP17" s="237"/>
      <c r="CQ17" s="235"/>
      <c r="CR17" s="236"/>
      <c r="CS17" s="237"/>
      <c r="CT17" s="235"/>
      <c r="CU17" s="236"/>
      <c r="CV17" s="237"/>
      <c r="CW17" s="235"/>
      <c r="CX17" s="236"/>
      <c r="CY17" s="237"/>
      <c r="CZ17" s="235"/>
      <c r="DA17" s="236"/>
      <c r="DB17" s="237"/>
      <c r="DC17" s="235"/>
      <c r="DD17" s="236"/>
      <c r="DE17" s="237"/>
      <c r="DF17" s="235"/>
      <c r="DG17" s="236"/>
      <c r="DH17" s="237"/>
      <c r="DI17" s="235"/>
      <c r="DJ17" s="236"/>
      <c r="DK17" s="237"/>
      <c r="DL17" s="235"/>
      <c r="DM17" s="236"/>
      <c r="DN17" s="237"/>
      <c r="DO17" s="235"/>
      <c r="DP17" s="236"/>
      <c r="DQ17" s="237"/>
      <c r="DR17" s="235"/>
      <c r="DS17" s="236"/>
      <c r="DT17" s="237"/>
      <c r="DU17" s="235"/>
      <c r="DV17" s="236"/>
      <c r="DW17" s="237"/>
      <c r="DX17" s="235"/>
      <c r="DY17" s="236"/>
      <c r="DZ17" s="237"/>
      <c r="EA17" s="235"/>
      <c r="EB17" s="236"/>
      <c r="EC17" s="237"/>
      <c r="ED17" s="235"/>
      <c r="EE17" s="236"/>
      <c r="EF17" s="237"/>
      <c r="EG17" s="235"/>
      <c r="EH17" s="236"/>
      <c r="EI17" s="237"/>
      <c r="EJ17" s="235"/>
      <c r="EK17" s="236"/>
      <c r="EL17" s="237"/>
      <c r="EM17" s="235"/>
      <c r="EN17" s="236"/>
      <c r="EO17" s="237"/>
      <c r="EP17" s="235"/>
      <c r="EQ17" s="236"/>
      <c r="ER17" s="237"/>
      <c r="ES17" s="235"/>
      <c r="ET17" s="236"/>
      <c r="EU17" s="237"/>
      <c r="EV17" s="235"/>
      <c r="EW17" s="236"/>
      <c r="EX17" s="237"/>
      <c r="EY17" s="235"/>
      <c r="EZ17" s="236"/>
      <c r="FA17" s="237"/>
      <c r="FB17" s="235"/>
      <c r="FC17" s="236"/>
      <c r="FD17" s="237"/>
    </row>
    <row r="18" spans="1:160" x14ac:dyDescent="0.15">
      <c r="A18" s="153" t="s">
        <v>97</v>
      </c>
      <c r="B18" s="232">
        <f t="shared" si="43"/>
        <v>1</v>
      </c>
      <c r="C18" s="233">
        <f t="shared" si="43"/>
        <v>1</v>
      </c>
      <c r="D18" s="234">
        <f t="shared" si="43"/>
        <v>0</v>
      </c>
      <c r="E18" s="235">
        <v>0</v>
      </c>
      <c r="F18" s="236"/>
      <c r="G18" s="237"/>
      <c r="H18" s="235">
        <v>1</v>
      </c>
      <c r="I18" s="236"/>
      <c r="J18" s="237"/>
      <c r="K18" s="235">
        <v>0</v>
      </c>
      <c r="L18" s="236"/>
      <c r="M18" s="237"/>
      <c r="N18" s="235">
        <v>0</v>
      </c>
      <c r="O18" s="236"/>
      <c r="P18" s="237"/>
      <c r="Q18" s="229">
        <f>IFERROR(VLOOKUP($A18,'05'!$A$4:$BH$96,54,FALSE),0)</f>
        <v>0</v>
      </c>
      <c r="R18" s="236">
        <f>IFERROR(VLOOKUP($A18,'05'!$A$4:$BH$96,55,FALSE),0)</f>
        <v>1</v>
      </c>
      <c r="S18" s="237">
        <f>IFERROR(VLOOKUP($A18,'05'!$A$4:$BH$96,56,FALSE),0)</f>
        <v>0</v>
      </c>
      <c r="T18" s="229">
        <f>IFERROR(VLOOKUP($A18,'06'!$A$4:$BK$96,54,FALSE),0)</f>
        <v>0</v>
      </c>
      <c r="U18" s="236">
        <f>IFERROR(VLOOKUP($A18,'06'!$A$4:$BK$96,56,FALSE),0)</f>
        <v>0</v>
      </c>
      <c r="V18" s="237">
        <f>IFERROR(VLOOKUP($A18,'06'!$A$4:$BK$96,58,FALSE),0)</f>
        <v>0</v>
      </c>
      <c r="W18" s="229">
        <f>IFERROR(VLOOKUP($A18,'06'!$A$4:$BK$96,54,FALSE),0)</f>
        <v>0</v>
      </c>
      <c r="X18" s="236">
        <f>IFERROR(VLOOKUP($A18,'06'!$A$4:$BK$96,56,FALSE),0)</f>
        <v>0</v>
      </c>
      <c r="Y18" s="237">
        <f>IFERROR(VLOOKUP($A18,'06'!$A$4:$BK$96,58,FALSE),0)</f>
        <v>0</v>
      </c>
      <c r="Z18" s="235"/>
      <c r="AA18" s="236"/>
      <c r="AB18" s="237"/>
      <c r="AC18" s="235"/>
      <c r="AD18" s="236"/>
      <c r="AE18" s="237"/>
      <c r="AF18" s="235"/>
      <c r="AG18" s="236"/>
      <c r="AH18" s="237"/>
      <c r="AI18" s="235"/>
      <c r="AJ18" s="236"/>
      <c r="AK18" s="237"/>
      <c r="AL18" s="235"/>
      <c r="AM18" s="236"/>
      <c r="AN18" s="237"/>
      <c r="AO18" s="235"/>
      <c r="AP18" s="236"/>
      <c r="AQ18" s="237"/>
      <c r="AR18" s="235"/>
      <c r="AS18" s="236"/>
      <c r="AT18" s="237"/>
      <c r="AU18" s="235"/>
      <c r="AV18" s="236"/>
      <c r="AW18" s="237"/>
      <c r="AX18" s="235"/>
      <c r="AY18" s="236"/>
      <c r="AZ18" s="237"/>
      <c r="BA18" s="235"/>
      <c r="BB18" s="236"/>
      <c r="BC18" s="237"/>
      <c r="BD18" s="235"/>
      <c r="BE18" s="236"/>
      <c r="BF18" s="237"/>
      <c r="BG18" s="235"/>
      <c r="BH18" s="236"/>
      <c r="BI18" s="237"/>
      <c r="BJ18" s="235"/>
      <c r="BK18" s="236"/>
      <c r="BL18" s="237"/>
      <c r="BM18" s="235"/>
      <c r="BN18" s="236"/>
      <c r="BO18" s="237"/>
      <c r="BP18" s="235"/>
      <c r="BQ18" s="236"/>
      <c r="BR18" s="237"/>
      <c r="BS18" s="235"/>
      <c r="BT18" s="236"/>
      <c r="BU18" s="237"/>
      <c r="BV18" s="235"/>
      <c r="BW18" s="236"/>
      <c r="BX18" s="237"/>
      <c r="BY18" s="235"/>
      <c r="BZ18" s="236"/>
      <c r="CA18" s="237"/>
      <c r="CB18" s="235"/>
      <c r="CC18" s="236"/>
      <c r="CD18" s="237"/>
      <c r="CE18" s="235"/>
      <c r="CF18" s="236"/>
      <c r="CG18" s="237"/>
      <c r="CH18" s="235"/>
      <c r="CI18" s="236"/>
      <c r="CJ18" s="237"/>
      <c r="CK18" s="235"/>
      <c r="CL18" s="236"/>
      <c r="CM18" s="237"/>
      <c r="CN18" s="235"/>
      <c r="CO18" s="236"/>
      <c r="CP18" s="237"/>
      <c r="CQ18" s="235"/>
      <c r="CR18" s="236"/>
      <c r="CS18" s="237"/>
      <c r="CT18" s="235"/>
      <c r="CU18" s="236"/>
      <c r="CV18" s="237"/>
      <c r="CW18" s="235"/>
      <c r="CX18" s="236"/>
      <c r="CY18" s="237"/>
      <c r="CZ18" s="235"/>
      <c r="DA18" s="236"/>
      <c r="DB18" s="237"/>
      <c r="DC18" s="235"/>
      <c r="DD18" s="236"/>
      <c r="DE18" s="237"/>
      <c r="DF18" s="235"/>
      <c r="DG18" s="236"/>
      <c r="DH18" s="237"/>
      <c r="DI18" s="235"/>
      <c r="DJ18" s="236"/>
      <c r="DK18" s="237"/>
      <c r="DL18" s="235"/>
      <c r="DM18" s="236"/>
      <c r="DN18" s="237"/>
      <c r="DO18" s="235"/>
      <c r="DP18" s="236"/>
      <c r="DQ18" s="237"/>
      <c r="DR18" s="235"/>
      <c r="DS18" s="236"/>
      <c r="DT18" s="237"/>
      <c r="DU18" s="235"/>
      <c r="DV18" s="236"/>
      <c r="DW18" s="237"/>
      <c r="DX18" s="235"/>
      <c r="DY18" s="236"/>
      <c r="DZ18" s="237"/>
      <c r="EA18" s="235"/>
      <c r="EB18" s="236"/>
      <c r="EC18" s="237"/>
      <c r="ED18" s="235"/>
      <c r="EE18" s="236"/>
      <c r="EF18" s="237"/>
      <c r="EG18" s="235"/>
      <c r="EH18" s="236"/>
      <c r="EI18" s="237"/>
      <c r="EJ18" s="235"/>
      <c r="EK18" s="236"/>
      <c r="EL18" s="237"/>
      <c r="EM18" s="235"/>
      <c r="EN18" s="236"/>
      <c r="EO18" s="237"/>
      <c r="EP18" s="235"/>
      <c r="EQ18" s="236"/>
      <c r="ER18" s="237"/>
      <c r="ES18" s="235"/>
      <c r="ET18" s="236"/>
      <c r="EU18" s="237"/>
      <c r="EV18" s="235"/>
      <c r="EW18" s="236"/>
      <c r="EX18" s="237"/>
      <c r="EY18" s="235"/>
      <c r="EZ18" s="236"/>
      <c r="FA18" s="237"/>
      <c r="FB18" s="235"/>
      <c r="FC18" s="236"/>
      <c r="FD18" s="237"/>
    </row>
    <row r="19" spans="1:160" x14ac:dyDescent="0.15">
      <c r="A19" s="153" t="s">
        <v>78</v>
      </c>
      <c r="B19" s="232">
        <f t="shared" si="43"/>
        <v>2</v>
      </c>
      <c r="C19" s="233">
        <f t="shared" si="43"/>
        <v>2</v>
      </c>
      <c r="D19" s="234">
        <f t="shared" si="43"/>
        <v>0</v>
      </c>
      <c r="E19" s="235">
        <v>0</v>
      </c>
      <c r="F19" s="236"/>
      <c r="G19" s="237"/>
      <c r="H19" s="235">
        <v>0</v>
      </c>
      <c r="I19" s="236"/>
      <c r="J19" s="237"/>
      <c r="K19" s="235">
        <v>0</v>
      </c>
      <c r="L19" s="236"/>
      <c r="M19" s="237"/>
      <c r="N19" s="235">
        <v>0</v>
      </c>
      <c r="O19" s="236"/>
      <c r="P19" s="237"/>
      <c r="Q19" s="229">
        <f>IFERROR(VLOOKUP($A19,'05'!$A$4:$BH$96,54,FALSE),0)</f>
        <v>2</v>
      </c>
      <c r="R19" s="236">
        <f>IFERROR(VLOOKUP($A19,'05'!$A$4:$BH$96,55,FALSE),0)</f>
        <v>2</v>
      </c>
      <c r="S19" s="237">
        <f>IFERROR(VLOOKUP($A19,'05'!$A$4:$BH$96,56,FALSE),0)</f>
        <v>0</v>
      </c>
      <c r="T19" s="229">
        <f>IFERROR(VLOOKUP($A19,'06'!$A$4:$BK$96,54,FALSE),0)</f>
        <v>0</v>
      </c>
      <c r="U19" s="236">
        <f>IFERROR(VLOOKUP($A19,'06'!$A$4:$BK$96,56,FALSE),0)</f>
        <v>0</v>
      </c>
      <c r="V19" s="237">
        <f>IFERROR(VLOOKUP($A19,'06'!$A$4:$BK$96,58,FALSE),0)</f>
        <v>0</v>
      </c>
      <c r="W19" s="229">
        <f>IFERROR(VLOOKUP($A19,'06'!$A$4:$BK$96,54,FALSE),0)</f>
        <v>0</v>
      </c>
      <c r="X19" s="236">
        <f>IFERROR(VLOOKUP($A19,'06'!$A$4:$BK$96,56,FALSE),0)</f>
        <v>0</v>
      </c>
      <c r="Y19" s="237">
        <f>IFERROR(VLOOKUP($A19,'06'!$A$4:$BK$96,58,FALSE),0)</f>
        <v>0</v>
      </c>
      <c r="Z19" s="235"/>
      <c r="AA19" s="236"/>
      <c r="AB19" s="237"/>
      <c r="AC19" s="235"/>
      <c r="AD19" s="236"/>
      <c r="AE19" s="237"/>
      <c r="AF19" s="235"/>
      <c r="AG19" s="236"/>
      <c r="AH19" s="237"/>
      <c r="AI19" s="235"/>
      <c r="AJ19" s="236"/>
      <c r="AK19" s="237"/>
      <c r="AL19" s="235"/>
      <c r="AM19" s="236"/>
      <c r="AN19" s="237"/>
      <c r="AO19" s="235"/>
      <c r="AP19" s="236"/>
      <c r="AQ19" s="237"/>
      <c r="AR19" s="235"/>
      <c r="AS19" s="236"/>
      <c r="AT19" s="237"/>
      <c r="AU19" s="235"/>
      <c r="AV19" s="236"/>
      <c r="AW19" s="237"/>
      <c r="AX19" s="235"/>
      <c r="AY19" s="236"/>
      <c r="AZ19" s="237"/>
      <c r="BA19" s="235"/>
      <c r="BB19" s="236"/>
      <c r="BC19" s="237"/>
      <c r="BD19" s="235"/>
      <c r="BE19" s="236"/>
      <c r="BF19" s="237"/>
      <c r="BG19" s="235"/>
      <c r="BH19" s="236"/>
      <c r="BI19" s="237"/>
      <c r="BJ19" s="235"/>
      <c r="BK19" s="236"/>
      <c r="BL19" s="237"/>
      <c r="BM19" s="235"/>
      <c r="BN19" s="236"/>
      <c r="BO19" s="237"/>
      <c r="BP19" s="235"/>
      <c r="BQ19" s="236"/>
      <c r="BR19" s="237"/>
      <c r="BS19" s="235"/>
      <c r="BT19" s="236"/>
      <c r="BU19" s="237"/>
      <c r="BV19" s="235"/>
      <c r="BW19" s="236"/>
      <c r="BX19" s="237"/>
      <c r="BY19" s="235"/>
      <c r="BZ19" s="236"/>
      <c r="CA19" s="237"/>
      <c r="CB19" s="235"/>
      <c r="CC19" s="236"/>
      <c r="CD19" s="237"/>
      <c r="CE19" s="235"/>
      <c r="CF19" s="236"/>
      <c r="CG19" s="237"/>
      <c r="CH19" s="235"/>
      <c r="CI19" s="236"/>
      <c r="CJ19" s="237"/>
      <c r="CK19" s="235"/>
      <c r="CL19" s="236"/>
      <c r="CM19" s="237"/>
      <c r="CN19" s="235"/>
      <c r="CO19" s="236"/>
      <c r="CP19" s="237"/>
      <c r="CQ19" s="235"/>
      <c r="CR19" s="236"/>
      <c r="CS19" s="237"/>
      <c r="CT19" s="235"/>
      <c r="CU19" s="236"/>
      <c r="CV19" s="237"/>
      <c r="CW19" s="235"/>
      <c r="CX19" s="236"/>
      <c r="CY19" s="237"/>
      <c r="CZ19" s="235"/>
      <c r="DA19" s="236"/>
      <c r="DB19" s="237"/>
      <c r="DC19" s="235"/>
      <c r="DD19" s="236"/>
      <c r="DE19" s="237"/>
      <c r="DF19" s="235"/>
      <c r="DG19" s="236"/>
      <c r="DH19" s="237"/>
      <c r="DI19" s="235"/>
      <c r="DJ19" s="236"/>
      <c r="DK19" s="237"/>
      <c r="DL19" s="235"/>
      <c r="DM19" s="236"/>
      <c r="DN19" s="237"/>
      <c r="DO19" s="235"/>
      <c r="DP19" s="236"/>
      <c r="DQ19" s="237"/>
      <c r="DR19" s="235"/>
      <c r="DS19" s="236"/>
      <c r="DT19" s="237"/>
      <c r="DU19" s="235"/>
      <c r="DV19" s="236"/>
      <c r="DW19" s="237"/>
      <c r="DX19" s="235"/>
      <c r="DY19" s="236"/>
      <c r="DZ19" s="237"/>
      <c r="EA19" s="235"/>
      <c r="EB19" s="236"/>
      <c r="EC19" s="237"/>
      <c r="ED19" s="235"/>
      <c r="EE19" s="236"/>
      <c r="EF19" s="237"/>
      <c r="EG19" s="235"/>
      <c r="EH19" s="236"/>
      <c r="EI19" s="237"/>
      <c r="EJ19" s="235"/>
      <c r="EK19" s="236"/>
      <c r="EL19" s="237"/>
      <c r="EM19" s="235"/>
      <c r="EN19" s="236"/>
      <c r="EO19" s="237"/>
      <c r="EP19" s="235"/>
      <c r="EQ19" s="236"/>
      <c r="ER19" s="237"/>
      <c r="ES19" s="235"/>
      <c r="ET19" s="236"/>
      <c r="EU19" s="237"/>
      <c r="EV19" s="235"/>
      <c r="EW19" s="236"/>
      <c r="EX19" s="237"/>
      <c r="EY19" s="235"/>
      <c r="EZ19" s="236"/>
      <c r="FA19" s="237"/>
      <c r="FB19" s="235"/>
      <c r="FC19" s="236"/>
      <c r="FD19" s="237"/>
    </row>
    <row r="20" spans="1:160" x14ac:dyDescent="0.15">
      <c r="A20" s="153" t="s">
        <v>124</v>
      </c>
      <c r="B20" s="232">
        <f t="shared" si="43"/>
        <v>9</v>
      </c>
      <c r="C20" s="233">
        <f t="shared" si="43"/>
        <v>0</v>
      </c>
      <c r="D20" s="234">
        <f t="shared" si="43"/>
        <v>0</v>
      </c>
      <c r="E20" s="235">
        <v>2</v>
      </c>
      <c r="F20" s="236"/>
      <c r="G20" s="237"/>
      <c r="H20" s="235">
        <v>2</v>
      </c>
      <c r="I20" s="236"/>
      <c r="J20" s="237"/>
      <c r="K20" s="235">
        <v>0</v>
      </c>
      <c r="L20" s="236"/>
      <c r="M20" s="237"/>
      <c r="N20" s="235">
        <v>3</v>
      </c>
      <c r="O20" s="236"/>
      <c r="P20" s="237"/>
      <c r="Q20" s="229">
        <f>IFERROR(VLOOKUP($A20,'05'!$A$4:$BH$96,54,FALSE),0)</f>
        <v>2</v>
      </c>
      <c r="R20" s="236">
        <f>IFERROR(VLOOKUP($A20,'05'!$A$4:$BH$96,55,FALSE),0)</f>
        <v>0</v>
      </c>
      <c r="S20" s="237">
        <f>IFERROR(VLOOKUP($A20,'05'!$A$4:$BH$96,56,FALSE),0)</f>
        <v>0</v>
      </c>
      <c r="T20" s="229">
        <f>IFERROR(VLOOKUP($A20,'06'!$A$4:$BK$96,54,FALSE),0)</f>
        <v>0</v>
      </c>
      <c r="U20" s="236">
        <f>IFERROR(VLOOKUP($A20,'06'!$A$4:$BK$96,56,FALSE),0)</f>
        <v>0</v>
      </c>
      <c r="V20" s="237">
        <f>IFERROR(VLOOKUP($A20,'06'!$A$4:$BK$96,58,FALSE),0)</f>
        <v>0</v>
      </c>
      <c r="W20" s="229">
        <f>IFERROR(VLOOKUP($A20,'06'!$A$4:$BK$96,54,FALSE),0)</f>
        <v>0</v>
      </c>
      <c r="X20" s="236">
        <f>IFERROR(VLOOKUP($A20,'06'!$A$4:$BK$96,56,FALSE),0)</f>
        <v>0</v>
      </c>
      <c r="Y20" s="237">
        <f>IFERROR(VLOOKUP($A20,'06'!$A$4:$BK$96,58,FALSE),0)</f>
        <v>0</v>
      </c>
      <c r="Z20" s="235"/>
      <c r="AA20" s="236"/>
      <c r="AB20" s="237"/>
      <c r="AC20" s="235"/>
      <c r="AD20" s="236"/>
      <c r="AE20" s="237"/>
      <c r="AF20" s="235"/>
      <c r="AG20" s="236"/>
      <c r="AH20" s="237"/>
      <c r="AI20" s="235"/>
      <c r="AJ20" s="236"/>
      <c r="AK20" s="237"/>
      <c r="AL20" s="235"/>
      <c r="AM20" s="236"/>
      <c r="AN20" s="237"/>
      <c r="AO20" s="235"/>
      <c r="AP20" s="236"/>
      <c r="AQ20" s="237"/>
      <c r="AR20" s="235"/>
      <c r="AS20" s="236"/>
      <c r="AT20" s="237"/>
      <c r="AU20" s="235"/>
      <c r="AV20" s="236"/>
      <c r="AW20" s="237"/>
      <c r="AX20" s="235"/>
      <c r="AY20" s="236"/>
      <c r="AZ20" s="237"/>
      <c r="BA20" s="235"/>
      <c r="BB20" s="236"/>
      <c r="BC20" s="237"/>
      <c r="BD20" s="235"/>
      <c r="BE20" s="236"/>
      <c r="BF20" s="237"/>
      <c r="BG20" s="235"/>
      <c r="BH20" s="236"/>
      <c r="BI20" s="237"/>
      <c r="BJ20" s="235"/>
      <c r="BK20" s="236"/>
      <c r="BL20" s="237"/>
      <c r="BM20" s="235"/>
      <c r="BN20" s="236"/>
      <c r="BO20" s="237"/>
      <c r="BP20" s="235"/>
      <c r="BQ20" s="236"/>
      <c r="BR20" s="237"/>
      <c r="BS20" s="235"/>
      <c r="BT20" s="236"/>
      <c r="BU20" s="237"/>
      <c r="BV20" s="235"/>
      <c r="BW20" s="236"/>
      <c r="BX20" s="237"/>
      <c r="BY20" s="235"/>
      <c r="BZ20" s="236"/>
      <c r="CA20" s="237"/>
      <c r="CB20" s="235"/>
      <c r="CC20" s="236"/>
      <c r="CD20" s="237"/>
      <c r="CE20" s="235"/>
      <c r="CF20" s="236"/>
      <c r="CG20" s="237"/>
      <c r="CH20" s="235"/>
      <c r="CI20" s="236"/>
      <c r="CJ20" s="237"/>
      <c r="CK20" s="235"/>
      <c r="CL20" s="236"/>
      <c r="CM20" s="237"/>
      <c r="CN20" s="235"/>
      <c r="CO20" s="236"/>
      <c r="CP20" s="237"/>
      <c r="CQ20" s="235"/>
      <c r="CR20" s="236"/>
      <c r="CS20" s="237"/>
      <c r="CT20" s="235"/>
      <c r="CU20" s="236"/>
      <c r="CV20" s="237"/>
      <c r="CW20" s="235"/>
      <c r="CX20" s="236"/>
      <c r="CY20" s="237"/>
      <c r="CZ20" s="235"/>
      <c r="DA20" s="236"/>
      <c r="DB20" s="237"/>
      <c r="DC20" s="235"/>
      <c r="DD20" s="236"/>
      <c r="DE20" s="237"/>
      <c r="DF20" s="235"/>
      <c r="DG20" s="236"/>
      <c r="DH20" s="237"/>
      <c r="DI20" s="235"/>
      <c r="DJ20" s="236"/>
      <c r="DK20" s="237"/>
      <c r="DL20" s="235"/>
      <c r="DM20" s="236"/>
      <c r="DN20" s="237"/>
      <c r="DO20" s="235"/>
      <c r="DP20" s="236"/>
      <c r="DQ20" s="237"/>
      <c r="DR20" s="235"/>
      <c r="DS20" s="236"/>
      <c r="DT20" s="237"/>
      <c r="DU20" s="235"/>
      <c r="DV20" s="236"/>
      <c r="DW20" s="237"/>
      <c r="DX20" s="235"/>
      <c r="DY20" s="236"/>
      <c r="DZ20" s="237"/>
      <c r="EA20" s="235"/>
      <c r="EB20" s="236"/>
      <c r="EC20" s="237"/>
      <c r="ED20" s="235"/>
      <c r="EE20" s="236"/>
      <c r="EF20" s="237"/>
      <c r="EG20" s="235"/>
      <c r="EH20" s="236"/>
      <c r="EI20" s="237"/>
      <c r="EJ20" s="235"/>
      <c r="EK20" s="236"/>
      <c r="EL20" s="237"/>
      <c r="EM20" s="235"/>
      <c r="EN20" s="236"/>
      <c r="EO20" s="237"/>
      <c r="EP20" s="235"/>
      <c r="EQ20" s="236"/>
      <c r="ER20" s="237"/>
      <c r="ES20" s="235"/>
      <c r="ET20" s="236"/>
      <c r="EU20" s="237"/>
      <c r="EV20" s="235"/>
      <c r="EW20" s="236"/>
      <c r="EX20" s="237"/>
      <c r="EY20" s="235"/>
      <c r="EZ20" s="236"/>
      <c r="FA20" s="237"/>
      <c r="FB20" s="235"/>
      <c r="FC20" s="236"/>
      <c r="FD20" s="237"/>
    </row>
    <row r="21" spans="1:160" x14ac:dyDescent="0.15">
      <c r="A21" s="153" t="s">
        <v>88</v>
      </c>
      <c r="B21" s="232">
        <f t="shared" si="43"/>
        <v>1</v>
      </c>
      <c r="C21" s="233">
        <f t="shared" si="43"/>
        <v>0</v>
      </c>
      <c r="D21" s="234">
        <f t="shared" si="43"/>
        <v>0</v>
      </c>
      <c r="E21" s="235">
        <v>0</v>
      </c>
      <c r="F21" s="236"/>
      <c r="G21" s="237"/>
      <c r="H21" s="235">
        <v>0</v>
      </c>
      <c r="I21" s="236"/>
      <c r="J21" s="237"/>
      <c r="K21" s="235">
        <v>0</v>
      </c>
      <c r="L21" s="236"/>
      <c r="M21" s="237"/>
      <c r="N21" s="235">
        <v>1</v>
      </c>
      <c r="O21" s="236"/>
      <c r="P21" s="237"/>
      <c r="Q21" s="229">
        <f>IFERROR(VLOOKUP($A21,'05'!$A$4:$BH$96,54,FALSE),0)</f>
        <v>0</v>
      </c>
      <c r="R21" s="236">
        <f>IFERROR(VLOOKUP($A21,'05'!$A$4:$BH$96,55,FALSE),0)</f>
        <v>0</v>
      </c>
      <c r="S21" s="237">
        <f>IFERROR(VLOOKUP($A21,'05'!$A$4:$BH$96,56,FALSE),0)</f>
        <v>0</v>
      </c>
      <c r="T21" s="229">
        <f>IFERROR(VLOOKUP($A21,'06'!$A$4:$BK$96,54,FALSE),0)</f>
        <v>0</v>
      </c>
      <c r="U21" s="236">
        <f>IFERROR(VLOOKUP($A21,'06'!$A$4:$BK$96,56,FALSE),0)</f>
        <v>0</v>
      </c>
      <c r="V21" s="237">
        <f>IFERROR(VLOOKUP($A21,'06'!$A$4:$BK$96,58,FALSE),0)</f>
        <v>0</v>
      </c>
      <c r="W21" s="229">
        <f>IFERROR(VLOOKUP($A21,'06'!$A$4:$BK$96,54,FALSE),0)</f>
        <v>0</v>
      </c>
      <c r="X21" s="236">
        <f>IFERROR(VLOOKUP($A21,'06'!$A$4:$BK$96,56,FALSE),0)</f>
        <v>0</v>
      </c>
      <c r="Y21" s="237">
        <f>IFERROR(VLOOKUP($A21,'06'!$A$4:$BK$96,58,FALSE),0)</f>
        <v>0</v>
      </c>
      <c r="Z21" s="235"/>
      <c r="AA21" s="236"/>
      <c r="AB21" s="237"/>
      <c r="AC21" s="235"/>
      <c r="AD21" s="236"/>
      <c r="AE21" s="237"/>
      <c r="AF21" s="235"/>
      <c r="AG21" s="236"/>
      <c r="AH21" s="237"/>
      <c r="AI21" s="235"/>
      <c r="AJ21" s="236"/>
      <c r="AK21" s="237"/>
      <c r="AL21" s="235"/>
      <c r="AM21" s="236"/>
      <c r="AN21" s="237"/>
      <c r="AO21" s="235"/>
      <c r="AP21" s="236"/>
      <c r="AQ21" s="237"/>
      <c r="AR21" s="235"/>
      <c r="AS21" s="236"/>
      <c r="AT21" s="237"/>
      <c r="AU21" s="235"/>
      <c r="AV21" s="236"/>
      <c r="AW21" s="237"/>
      <c r="AX21" s="235"/>
      <c r="AY21" s="236"/>
      <c r="AZ21" s="237"/>
      <c r="BA21" s="235"/>
      <c r="BB21" s="236"/>
      <c r="BC21" s="237"/>
      <c r="BD21" s="235"/>
      <c r="BE21" s="236"/>
      <c r="BF21" s="237"/>
      <c r="BG21" s="235"/>
      <c r="BH21" s="236"/>
      <c r="BI21" s="237"/>
      <c r="BJ21" s="235"/>
      <c r="BK21" s="236"/>
      <c r="BL21" s="237"/>
      <c r="BM21" s="235"/>
      <c r="BN21" s="236"/>
      <c r="BO21" s="237"/>
      <c r="BP21" s="235"/>
      <c r="BQ21" s="236"/>
      <c r="BR21" s="237"/>
      <c r="BS21" s="235"/>
      <c r="BT21" s="236"/>
      <c r="BU21" s="237"/>
      <c r="BV21" s="235"/>
      <c r="BW21" s="236"/>
      <c r="BX21" s="237"/>
      <c r="BY21" s="235"/>
      <c r="BZ21" s="236"/>
      <c r="CA21" s="237"/>
      <c r="CB21" s="235"/>
      <c r="CC21" s="236"/>
      <c r="CD21" s="237"/>
      <c r="CE21" s="235"/>
      <c r="CF21" s="236"/>
      <c r="CG21" s="237"/>
      <c r="CH21" s="235"/>
      <c r="CI21" s="236"/>
      <c r="CJ21" s="237"/>
      <c r="CK21" s="235"/>
      <c r="CL21" s="236"/>
      <c r="CM21" s="237"/>
      <c r="CN21" s="235"/>
      <c r="CO21" s="236"/>
      <c r="CP21" s="237"/>
      <c r="CQ21" s="235"/>
      <c r="CR21" s="236"/>
      <c r="CS21" s="237"/>
      <c r="CT21" s="235"/>
      <c r="CU21" s="236"/>
      <c r="CV21" s="237"/>
      <c r="CW21" s="235"/>
      <c r="CX21" s="236"/>
      <c r="CY21" s="237"/>
      <c r="CZ21" s="235"/>
      <c r="DA21" s="236"/>
      <c r="DB21" s="237"/>
      <c r="DC21" s="235"/>
      <c r="DD21" s="236"/>
      <c r="DE21" s="237"/>
      <c r="DF21" s="235"/>
      <c r="DG21" s="236"/>
      <c r="DH21" s="237"/>
      <c r="DI21" s="235"/>
      <c r="DJ21" s="236"/>
      <c r="DK21" s="237"/>
      <c r="DL21" s="235"/>
      <c r="DM21" s="236"/>
      <c r="DN21" s="237"/>
      <c r="DO21" s="235"/>
      <c r="DP21" s="236"/>
      <c r="DQ21" s="237"/>
      <c r="DR21" s="235"/>
      <c r="DS21" s="236"/>
      <c r="DT21" s="237"/>
      <c r="DU21" s="235"/>
      <c r="DV21" s="236"/>
      <c r="DW21" s="237"/>
      <c r="DX21" s="235"/>
      <c r="DY21" s="236"/>
      <c r="DZ21" s="237"/>
      <c r="EA21" s="235"/>
      <c r="EB21" s="236"/>
      <c r="EC21" s="237"/>
      <c r="ED21" s="235"/>
      <c r="EE21" s="236"/>
      <c r="EF21" s="237"/>
      <c r="EG21" s="235"/>
      <c r="EH21" s="236"/>
      <c r="EI21" s="237"/>
      <c r="EJ21" s="235"/>
      <c r="EK21" s="236"/>
      <c r="EL21" s="237"/>
      <c r="EM21" s="235"/>
      <c r="EN21" s="236"/>
      <c r="EO21" s="237"/>
      <c r="EP21" s="235"/>
      <c r="EQ21" s="236"/>
      <c r="ER21" s="237"/>
      <c r="ES21" s="235"/>
      <c r="ET21" s="236"/>
      <c r="EU21" s="237"/>
      <c r="EV21" s="235"/>
      <c r="EW21" s="236"/>
      <c r="EX21" s="237"/>
      <c r="EY21" s="235"/>
      <c r="EZ21" s="236"/>
      <c r="FA21" s="237"/>
      <c r="FB21" s="235"/>
      <c r="FC21" s="236"/>
      <c r="FD21" s="237"/>
    </row>
    <row r="22" spans="1:160" x14ac:dyDescent="0.15">
      <c r="A22" s="153" t="s">
        <v>109</v>
      </c>
      <c r="B22" s="232">
        <f t="shared" si="43"/>
        <v>2</v>
      </c>
      <c r="C22" s="233">
        <f t="shared" si="43"/>
        <v>0</v>
      </c>
      <c r="D22" s="234">
        <f t="shared" si="43"/>
        <v>0</v>
      </c>
      <c r="E22" s="235">
        <v>2</v>
      </c>
      <c r="F22" s="236"/>
      <c r="G22" s="237"/>
      <c r="H22" s="235">
        <v>0</v>
      </c>
      <c r="I22" s="236"/>
      <c r="J22" s="237"/>
      <c r="K22" s="235">
        <v>0</v>
      </c>
      <c r="L22" s="236"/>
      <c r="M22" s="237"/>
      <c r="N22" s="235">
        <v>0</v>
      </c>
      <c r="O22" s="236"/>
      <c r="P22" s="237"/>
      <c r="Q22" s="229">
        <f>IFERROR(VLOOKUP($A22,'05'!$A$4:$BH$96,54,FALSE),0)</f>
        <v>0</v>
      </c>
      <c r="R22" s="236">
        <f>IFERROR(VLOOKUP($A22,'05'!$A$4:$BH$96,55,FALSE),0)</f>
        <v>0</v>
      </c>
      <c r="S22" s="237">
        <f>IFERROR(VLOOKUP($A22,'05'!$A$4:$BH$96,56,FALSE),0)</f>
        <v>0</v>
      </c>
      <c r="T22" s="229">
        <f>IFERROR(VLOOKUP($A22,'06'!$A$4:$BK$96,54,FALSE),0)</f>
        <v>0</v>
      </c>
      <c r="U22" s="236">
        <f>IFERROR(VLOOKUP($A22,'06'!$A$4:$BK$96,56,FALSE),0)</f>
        <v>0</v>
      </c>
      <c r="V22" s="237">
        <f>IFERROR(VLOOKUP($A22,'06'!$A$4:$BK$96,58,FALSE),0)</f>
        <v>0</v>
      </c>
      <c r="W22" s="229">
        <f>IFERROR(VLOOKUP($A22,'06'!$A$4:$BK$96,54,FALSE),0)</f>
        <v>0</v>
      </c>
      <c r="X22" s="236">
        <f>IFERROR(VLOOKUP($A22,'06'!$A$4:$BK$96,56,FALSE),0)</f>
        <v>0</v>
      </c>
      <c r="Y22" s="237">
        <f>IFERROR(VLOOKUP($A22,'06'!$A$4:$BK$96,58,FALSE),0)</f>
        <v>0</v>
      </c>
      <c r="Z22" s="235"/>
      <c r="AA22" s="236"/>
      <c r="AB22" s="237"/>
      <c r="AC22" s="235"/>
      <c r="AD22" s="236"/>
      <c r="AE22" s="237"/>
      <c r="AF22" s="235"/>
      <c r="AG22" s="236"/>
      <c r="AH22" s="237"/>
      <c r="AI22" s="235"/>
      <c r="AJ22" s="236"/>
      <c r="AK22" s="237"/>
      <c r="AL22" s="235"/>
      <c r="AM22" s="236"/>
      <c r="AN22" s="237"/>
      <c r="AO22" s="235"/>
      <c r="AP22" s="236"/>
      <c r="AQ22" s="237"/>
      <c r="AR22" s="235"/>
      <c r="AS22" s="236"/>
      <c r="AT22" s="237"/>
      <c r="AU22" s="235"/>
      <c r="AV22" s="236"/>
      <c r="AW22" s="237"/>
      <c r="AX22" s="235"/>
      <c r="AY22" s="236"/>
      <c r="AZ22" s="237"/>
      <c r="BA22" s="235"/>
      <c r="BB22" s="236"/>
      <c r="BC22" s="237"/>
      <c r="BD22" s="235"/>
      <c r="BE22" s="236"/>
      <c r="BF22" s="237"/>
      <c r="BG22" s="235"/>
      <c r="BH22" s="236"/>
      <c r="BI22" s="237"/>
      <c r="BJ22" s="235"/>
      <c r="BK22" s="236"/>
      <c r="BL22" s="237"/>
      <c r="BM22" s="235"/>
      <c r="BN22" s="236"/>
      <c r="BO22" s="237"/>
      <c r="BP22" s="235"/>
      <c r="BQ22" s="236"/>
      <c r="BR22" s="237"/>
      <c r="BS22" s="235"/>
      <c r="BT22" s="236"/>
      <c r="BU22" s="237"/>
      <c r="BV22" s="235"/>
      <c r="BW22" s="236"/>
      <c r="BX22" s="237"/>
      <c r="BY22" s="235"/>
      <c r="BZ22" s="236"/>
      <c r="CA22" s="237"/>
      <c r="CB22" s="235"/>
      <c r="CC22" s="236"/>
      <c r="CD22" s="237"/>
      <c r="CE22" s="235"/>
      <c r="CF22" s="236"/>
      <c r="CG22" s="237"/>
      <c r="CH22" s="235"/>
      <c r="CI22" s="236"/>
      <c r="CJ22" s="237"/>
      <c r="CK22" s="235"/>
      <c r="CL22" s="236"/>
      <c r="CM22" s="237"/>
      <c r="CN22" s="235"/>
      <c r="CO22" s="236"/>
      <c r="CP22" s="237"/>
      <c r="CQ22" s="235"/>
      <c r="CR22" s="236"/>
      <c r="CS22" s="237"/>
      <c r="CT22" s="235"/>
      <c r="CU22" s="236"/>
      <c r="CV22" s="237"/>
      <c r="CW22" s="235"/>
      <c r="CX22" s="236"/>
      <c r="CY22" s="237"/>
      <c r="CZ22" s="235"/>
      <c r="DA22" s="236"/>
      <c r="DB22" s="237"/>
      <c r="DC22" s="235"/>
      <c r="DD22" s="236"/>
      <c r="DE22" s="237"/>
      <c r="DF22" s="235"/>
      <c r="DG22" s="236"/>
      <c r="DH22" s="237"/>
      <c r="DI22" s="235"/>
      <c r="DJ22" s="236"/>
      <c r="DK22" s="237"/>
      <c r="DL22" s="235"/>
      <c r="DM22" s="236"/>
      <c r="DN22" s="237"/>
      <c r="DO22" s="235"/>
      <c r="DP22" s="236"/>
      <c r="DQ22" s="237"/>
      <c r="DR22" s="235"/>
      <c r="DS22" s="236"/>
      <c r="DT22" s="237"/>
      <c r="DU22" s="235"/>
      <c r="DV22" s="236"/>
      <c r="DW22" s="237"/>
      <c r="DX22" s="235"/>
      <c r="DY22" s="236"/>
      <c r="DZ22" s="237"/>
      <c r="EA22" s="235"/>
      <c r="EB22" s="236"/>
      <c r="EC22" s="237"/>
      <c r="ED22" s="235"/>
      <c r="EE22" s="236"/>
      <c r="EF22" s="237"/>
      <c r="EG22" s="235"/>
      <c r="EH22" s="236"/>
      <c r="EI22" s="237"/>
      <c r="EJ22" s="235"/>
      <c r="EK22" s="236"/>
      <c r="EL22" s="237"/>
      <c r="EM22" s="235"/>
      <c r="EN22" s="236"/>
      <c r="EO22" s="237"/>
      <c r="EP22" s="235"/>
      <c r="EQ22" s="236"/>
      <c r="ER22" s="237"/>
      <c r="ES22" s="235"/>
      <c r="ET22" s="236"/>
      <c r="EU22" s="237"/>
      <c r="EV22" s="235"/>
      <c r="EW22" s="236"/>
      <c r="EX22" s="237"/>
      <c r="EY22" s="235"/>
      <c r="EZ22" s="236"/>
      <c r="FA22" s="237"/>
      <c r="FB22" s="235"/>
      <c r="FC22" s="236"/>
      <c r="FD22" s="237"/>
    </row>
    <row r="23" spans="1:160" x14ac:dyDescent="0.15">
      <c r="A23" s="153" t="s">
        <v>77</v>
      </c>
      <c r="B23" s="232">
        <f t="shared" si="43"/>
        <v>0</v>
      </c>
      <c r="C23" s="233">
        <f t="shared" si="43"/>
        <v>0</v>
      </c>
      <c r="D23" s="234">
        <f t="shared" si="43"/>
        <v>0</v>
      </c>
      <c r="E23" s="235">
        <v>0</v>
      </c>
      <c r="F23" s="236"/>
      <c r="G23" s="237"/>
      <c r="H23" s="235">
        <v>0</v>
      </c>
      <c r="I23" s="236"/>
      <c r="J23" s="237"/>
      <c r="K23" s="235">
        <v>0</v>
      </c>
      <c r="L23" s="236"/>
      <c r="M23" s="237"/>
      <c r="N23" s="235">
        <v>0</v>
      </c>
      <c r="O23" s="236"/>
      <c r="P23" s="237"/>
      <c r="Q23" s="229">
        <f>IFERROR(VLOOKUP($A23,'05'!$A$4:$BH$96,54,FALSE),0)</f>
        <v>0</v>
      </c>
      <c r="R23" s="236">
        <f>IFERROR(VLOOKUP($A23,'05'!$A$4:$BH$96,55,FALSE),0)</f>
        <v>0</v>
      </c>
      <c r="S23" s="237">
        <f>IFERROR(VLOOKUP($A23,'05'!$A$4:$BH$96,56,FALSE),0)</f>
        <v>0</v>
      </c>
      <c r="T23" s="229">
        <f>IFERROR(VLOOKUP($A23,'06'!$A$4:$BK$96,54,FALSE),0)</f>
        <v>0</v>
      </c>
      <c r="U23" s="236">
        <f>IFERROR(VLOOKUP($A23,'06'!$A$4:$BK$96,56,FALSE),0)</f>
        <v>0</v>
      </c>
      <c r="V23" s="237">
        <f>IFERROR(VLOOKUP($A23,'06'!$A$4:$BK$96,58,FALSE),0)</f>
        <v>0</v>
      </c>
      <c r="W23" s="229">
        <f>IFERROR(VLOOKUP($A23,'06'!$A$4:$BK$96,54,FALSE),0)</f>
        <v>0</v>
      </c>
      <c r="X23" s="236">
        <f>IFERROR(VLOOKUP($A23,'06'!$A$4:$BK$96,56,FALSE),0)</f>
        <v>0</v>
      </c>
      <c r="Y23" s="237">
        <f>IFERROR(VLOOKUP($A23,'06'!$A$4:$BK$96,58,FALSE),0)</f>
        <v>0</v>
      </c>
      <c r="Z23" s="235"/>
      <c r="AA23" s="236"/>
      <c r="AB23" s="237"/>
      <c r="AC23" s="235"/>
      <c r="AD23" s="236"/>
      <c r="AE23" s="237"/>
      <c r="AF23" s="235"/>
      <c r="AG23" s="236"/>
      <c r="AH23" s="237"/>
      <c r="AI23" s="235"/>
      <c r="AJ23" s="236"/>
      <c r="AK23" s="237"/>
      <c r="AL23" s="235"/>
      <c r="AM23" s="236"/>
      <c r="AN23" s="237"/>
      <c r="AO23" s="235"/>
      <c r="AP23" s="236"/>
      <c r="AQ23" s="237"/>
      <c r="AR23" s="235"/>
      <c r="AS23" s="236"/>
      <c r="AT23" s="237"/>
      <c r="AU23" s="235"/>
      <c r="AV23" s="236"/>
      <c r="AW23" s="237"/>
      <c r="AX23" s="235"/>
      <c r="AY23" s="236"/>
      <c r="AZ23" s="237"/>
      <c r="BA23" s="235"/>
      <c r="BB23" s="236"/>
      <c r="BC23" s="237"/>
      <c r="BD23" s="235"/>
      <c r="BE23" s="236"/>
      <c r="BF23" s="237"/>
      <c r="BG23" s="235"/>
      <c r="BH23" s="236"/>
      <c r="BI23" s="237"/>
      <c r="BJ23" s="235"/>
      <c r="BK23" s="236"/>
      <c r="BL23" s="237"/>
      <c r="BM23" s="235"/>
      <c r="BN23" s="236"/>
      <c r="BO23" s="237"/>
      <c r="BP23" s="235"/>
      <c r="BQ23" s="236"/>
      <c r="BR23" s="237"/>
      <c r="BS23" s="235"/>
      <c r="BT23" s="236"/>
      <c r="BU23" s="237"/>
      <c r="BV23" s="235"/>
      <c r="BW23" s="236"/>
      <c r="BX23" s="237"/>
      <c r="BY23" s="235"/>
      <c r="BZ23" s="236"/>
      <c r="CA23" s="237"/>
      <c r="CB23" s="235"/>
      <c r="CC23" s="236"/>
      <c r="CD23" s="237"/>
      <c r="CE23" s="235"/>
      <c r="CF23" s="236"/>
      <c r="CG23" s="237"/>
      <c r="CH23" s="235"/>
      <c r="CI23" s="236"/>
      <c r="CJ23" s="237"/>
      <c r="CK23" s="235"/>
      <c r="CL23" s="236"/>
      <c r="CM23" s="237"/>
      <c r="CN23" s="235"/>
      <c r="CO23" s="236"/>
      <c r="CP23" s="237"/>
      <c r="CQ23" s="235"/>
      <c r="CR23" s="236"/>
      <c r="CS23" s="237"/>
      <c r="CT23" s="235"/>
      <c r="CU23" s="236"/>
      <c r="CV23" s="237"/>
      <c r="CW23" s="235"/>
      <c r="CX23" s="236"/>
      <c r="CY23" s="237"/>
      <c r="CZ23" s="235"/>
      <c r="DA23" s="236"/>
      <c r="DB23" s="237"/>
      <c r="DC23" s="235"/>
      <c r="DD23" s="236"/>
      <c r="DE23" s="237"/>
      <c r="DF23" s="235"/>
      <c r="DG23" s="236"/>
      <c r="DH23" s="237"/>
      <c r="DI23" s="235"/>
      <c r="DJ23" s="236"/>
      <c r="DK23" s="237"/>
      <c r="DL23" s="235"/>
      <c r="DM23" s="236"/>
      <c r="DN23" s="237"/>
      <c r="DO23" s="235"/>
      <c r="DP23" s="236"/>
      <c r="DQ23" s="237"/>
      <c r="DR23" s="235"/>
      <c r="DS23" s="236"/>
      <c r="DT23" s="237"/>
      <c r="DU23" s="235"/>
      <c r="DV23" s="236"/>
      <c r="DW23" s="237"/>
      <c r="DX23" s="235"/>
      <c r="DY23" s="236"/>
      <c r="DZ23" s="237"/>
      <c r="EA23" s="235"/>
      <c r="EB23" s="236"/>
      <c r="EC23" s="237"/>
      <c r="ED23" s="235"/>
      <c r="EE23" s="236"/>
      <c r="EF23" s="237"/>
      <c r="EG23" s="235"/>
      <c r="EH23" s="236"/>
      <c r="EI23" s="237"/>
      <c r="EJ23" s="235"/>
      <c r="EK23" s="236"/>
      <c r="EL23" s="237"/>
      <c r="EM23" s="235"/>
      <c r="EN23" s="236"/>
      <c r="EO23" s="237"/>
      <c r="EP23" s="235"/>
      <c r="EQ23" s="236"/>
      <c r="ER23" s="237"/>
      <c r="ES23" s="235"/>
      <c r="ET23" s="236"/>
      <c r="EU23" s="237"/>
      <c r="EV23" s="235"/>
      <c r="EW23" s="236"/>
      <c r="EX23" s="237"/>
      <c r="EY23" s="235"/>
      <c r="EZ23" s="236"/>
      <c r="FA23" s="237"/>
      <c r="FB23" s="235"/>
      <c r="FC23" s="236"/>
      <c r="FD23" s="237"/>
    </row>
    <row r="24" spans="1:160" x14ac:dyDescent="0.15">
      <c r="A24" s="153" t="s">
        <v>76</v>
      </c>
      <c r="B24" s="232">
        <f t="shared" ref="B24:D43" si="44">SUMIF($E$3:$FD$3,B$3,$E24:$FD24)</f>
        <v>0</v>
      </c>
      <c r="C24" s="233">
        <f t="shared" si="44"/>
        <v>0</v>
      </c>
      <c r="D24" s="234">
        <f t="shared" si="44"/>
        <v>0</v>
      </c>
      <c r="E24" s="235">
        <v>0</v>
      </c>
      <c r="F24" s="236"/>
      <c r="G24" s="237"/>
      <c r="H24" s="235">
        <v>0</v>
      </c>
      <c r="I24" s="236"/>
      <c r="J24" s="237"/>
      <c r="K24" s="235">
        <v>0</v>
      </c>
      <c r="L24" s="236"/>
      <c r="M24" s="237"/>
      <c r="N24" s="235">
        <v>0</v>
      </c>
      <c r="O24" s="236"/>
      <c r="P24" s="237"/>
      <c r="Q24" s="229">
        <f>IFERROR(VLOOKUP($A24,'05'!$A$4:$BH$96,54,FALSE),0)</f>
        <v>0</v>
      </c>
      <c r="R24" s="236">
        <f>IFERROR(VLOOKUP($A24,'05'!$A$4:$BH$96,55,FALSE),0)</f>
        <v>0</v>
      </c>
      <c r="S24" s="237">
        <f>IFERROR(VLOOKUP($A24,'05'!$A$4:$BH$96,56,FALSE),0)</f>
        <v>0</v>
      </c>
      <c r="T24" s="229">
        <f>IFERROR(VLOOKUP($A24,'06'!$A$4:$BK$96,54,FALSE),0)</f>
        <v>0</v>
      </c>
      <c r="U24" s="236">
        <f>IFERROR(VLOOKUP($A24,'06'!$A$4:$BK$96,56,FALSE),0)</f>
        <v>0</v>
      </c>
      <c r="V24" s="237">
        <f>IFERROR(VLOOKUP($A24,'06'!$A$4:$BK$96,58,FALSE),0)</f>
        <v>0</v>
      </c>
      <c r="W24" s="229">
        <f>IFERROR(VLOOKUP($A24,'06'!$A$4:$BK$96,54,FALSE),0)</f>
        <v>0</v>
      </c>
      <c r="X24" s="236">
        <f>IFERROR(VLOOKUP($A24,'06'!$A$4:$BK$96,56,FALSE),0)</f>
        <v>0</v>
      </c>
      <c r="Y24" s="237">
        <f>IFERROR(VLOOKUP($A24,'06'!$A$4:$BK$96,58,FALSE),0)</f>
        <v>0</v>
      </c>
      <c r="Z24" s="235"/>
      <c r="AA24" s="236"/>
      <c r="AB24" s="237"/>
      <c r="AC24" s="235"/>
      <c r="AD24" s="236"/>
      <c r="AE24" s="237"/>
      <c r="AF24" s="235"/>
      <c r="AG24" s="236"/>
      <c r="AH24" s="237"/>
      <c r="AI24" s="235"/>
      <c r="AJ24" s="236"/>
      <c r="AK24" s="237"/>
      <c r="AL24" s="235"/>
      <c r="AM24" s="236"/>
      <c r="AN24" s="237"/>
      <c r="AO24" s="235"/>
      <c r="AP24" s="236"/>
      <c r="AQ24" s="237"/>
      <c r="AR24" s="235"/>
      <c r="AS24" s="236"/>
      <c r="AT24" s="237"/>
      <c r="AU24" s="235"/>
      <c r="AV24" s="236"/>
      <c r="AW24" s="237"/>
      <c r="AX24" s="235"/>
      <c r="AY24" s="236"/>
      <c r="AZ24" s="237"/>
      <c r="BA24" s="235"/>
      <c r="BB24" s="236"/>
      <c r="BC24" s="237"/>
      <c r="BD24" s="235"/>
      <c r="BE24" s="236"/>
      <c r="BF24" s="237"/>
      <c r="BG24" s="235"/>
      <c r="BH24" s="236"/>
      <c r="BI24" s="237"/>
      <c r="BJ24" s="235"/>
      <c r="BK24" s="236"/>
      <c r="BL24" s="237"/>
      <c r="BM24" s="235"/>
      <c r="BN24" s="236"/>
      <c r="BO24" s="237"/>
      <c r="BP24" s="235"/>
      <c r="BQ24" s="236"/>
      <c r="BR24" s="237"/>
      <c r="BS24" s="235"/>
      <c r="BT24" s="236"/>
      <c r="BU24" s="237"/>
      <c r="BV24" s="235"/>
      <c r="BW24" s="236"/>
      <c r="BX24" s="237"/>
      <c r="BY24" s="235"/>
      <c r="BZ24" s="236"/>
      <c r="CA24" s="237"/>
      <c r="CB24" s="235"/>
      <c r="CC24" s="236"/>
      <c r="CD24" s="237"/>
      <c r="CE24" s="235"/>
      <c r="CF24" s="236"/>
      <c r="CG24" s="237"/>
      <c r="CH24" s="235"/>
      <c r="CI24" s="236"/>
      <c r="CJ24" s="237"/>
      <c r="CK24" s="235"/>
      <c r="CL24" s="236"/>
      <c r="CM24" s="237"/>
      <c r="CN24" s="235"/>
      <c r="CO24" s="236"/>
      <c r="CP24" s="237"/>
      <c r="CQ24" s="235"/>
      <c r="CR24" s="236"/>
      <c r="CS24" s="237"/>
      <c r="CT24" s="235"/>
      <c r="CU24" s="236"/>
      <c r="CV24" s="237"/>
      <c r="CW24" s="235"/>
      <c r="CX24" s="236"/>
      <c r="CY24" s="237"/>
      <c r="CZ24" s="235"/>
      <c r="DA24" s="236"/>
      <c r="DB24" s="237"/>
      <c r="DC24" s="235"/>
      <c r="DD24" s="236"/>
      <c r="DE24" s="237"/>
      <c r="DF24" s="235"/>
      <c r="DG24" s="236"/>
      <c r="DH24" s="237"/>
      <c r="DI24" s="235"/>
      <c r="DJ24" s="236"/>
      <c r="DK24" s="237"/>
      <c r="DL24" s="235"/>
      <c r="DM24" s="236"/>
      <c r="DN24" s="237"/>
      <c r="DO24" s="235"/>
      <c r="DP24" s="236"/>
      <c r="DQ24" s="237"/>
      <c r="DR24" s="235"/>
      <c r="DS24" s="236"/>
      <c r="DT24" s="237"/>
      <c r="DU24" s="235"/>
      <c r="DV24" s="236"/>
      <c r="DW24" s="237"/>
      <c r="DX24" s="235"/>
      <c r="DY24" s="236"/>
      <c r="DZ24" s="237"/>
      <c r="EA24" s="235"/>
      <c r="EB24" s="236"/>
      <c r="EC24" s="237"/>
      <c r="ED24" s="235"/>
      <c r="EE24" s="236"/>
      <c r="EF24" s="237"/>
      <c r="EG24" s="235"/>
      <c r="EH24" s="236"/>
      <c r="EI24" s="237"/>
      <c r="EJ24" s="235"/>
      <c r="EK24" s="236"/>
      <c r="EL24" s="237"/>
      <c r="EM24" s="235"/>
      <c r="EN24" s="236"/>
      <c r="EO24" s="237"/>
      <c r="EP24" s="235"/>
      <c r="EQ24" s="236"/>
      <c r="ER24" s="237"/>
      <c r="ES24" s="235"/>
      <c r="ET24" s="236"/>
      <c r="EU24" s="237"/>
      <c r="EV24" s="235"/>
      <c r="EW24" s="236"/>
      <c r="EX24" s="237"/>
      <c r="EY24" s="235"/>
      <c r="EZ24" s="236"/>
      <c r="FA24" s="237"/>
      <c r="FB24" s="235"/>
      <c r="FC24" s="236"/>
      <c r="FD24" s="237"/>
    </row>
    <row r="25" spans="1:160" x14ac:dyDescent="0.15">
      <c r="A25" s="153" t="s">
        <v>106</v>
      </c>
      <c r="B25" s="232">
        <f t="shared" si="44"/>
        <v>3</v>
      </c>
      <c r="C25" s="233">
        <f t="shared" si="44"/>
        <v>1</v>
      </c>
      <c r="D25" s="234">
        <f t="shared" si="44"/>
        <v>0</v>
      </c>
      <c r="E25" s="235">
        <v>0</v>
      </c>
      <c r="F25" s="236"/>
      <c r="G25" s="237"/>
      <c r="H25" s="235">
        <v>1</v>
      </c>
      <c r="I25" s="236"/>
      <c r="J25" s="237"/>
      <c r="K25" s="235">
        <v>1</v>
      </c>
      <c r="L25" s="236"/>
      <c r="M25" s="237"/>
      <c r="N25" s="235">
        <v>0</v>
      </c>
      <c r="O25" s="236"/>
      <c r="P25" s="237"/>
      <c r="Q25" s="229">
        <f>IFERROR(VLOOKUP($A25,'05'!$A$4:$BH$96,54,FALSE),0)</f>
        <v>1</v>
      </c>
      <c r="R25" s="236">
        <f>IFERROR(VLOOKUP($A25,'05'!$A$4:$BH$96,55,FALSE),0)</f>
        <v>1</v>
      </c>
      <c r="S25" s="237">
        <f>IFERROR(VLOOKUP($A25,'05'!$A$4:$BH$96,56,FALSE),0)</f>
        <v>0</v>
      </c>
      <c r="T25" s="229">
        <f>IFERROR(VLOOKUP($A25,'06'!$A$4:$BK$96,54,FALSE),0)</f>
        <v>0</v>
      </c>
      <c r="U25" s="236">
        <f>IFERROR(VLOOKUP($A25,'06'!$A$4:$BK$96,56,FALSE),0)</f>
        <v>0</v>
      </c>
      <c r="V25" s="237">
        <f>IFERROR(VLOOKUP($A25,'06'!$A$4:$BK$96,58,FALSE),0)</f>
        <v>0</v>
      </c>
      <c r="W25" s="229">
        <f>IFERROR(VLOOKUP($A25,'06'!$A$4:$BK$96,54,FALSE),0)</f>
        <v>0</v>
      </c>
      <c r="X25" s="236">
        <f>IFERROR(VLOOKUP($A25,'06'!$A$4:$BK$96,56,FALSE),0)</f>
        <v>0</v>
      </c>
      <c r="Y25" s="237">
        <f>IFERROR(VLOOKUP($A25,'06'!$A$4:$BK$96,58,FALSE),0)</f>
        <v>0</v>
      </c>
      <c r="Z25" s="235"/>
      <c r="AA25" s="236"/>
      <c r="AB25" s="237"/>
      <c r="AC25" s="235"/>
      <c r="AD25" s="236"/>
      <c r="AE25" s="237"/>
      <c r="AF25" s="235"/>
      <c r="AG25" s="236"/>
      <c r="AH25" s="237"/>
      <c r="AI25" s="235"/>
      <c r="AJ25" s="236"/>
      <c r="AK25" s="237"/>
      <c r="AL25" s="235"/>
      <c r="AM25" s="236"/>
      <c r="AN25" s="237"/>
      <c r="AO25" s="235"/>
      <c r="AP25" s="236"/>
      <c r="AQ25" s="237"/>
      <c r="AR25" s="235"/>
      <c r="AS25" s="236"/>
      <c r="AT25" s="237"/>
      <c r="AU25" s="235"/>
      <c r="AV25" s="236"/>
      <c r="AW25" s="237"/>
      <c r="AX25" s="235"/>
      <c r="AY25" s="236"/>
      <c r="AZ25" s="237"/>
      <c r="BA25" s="235"/>
      <c r="BB25" s="236"/>
      <c r="BC25" s="237"/>
      <c r="BD25" s="235"/>
      <c r="BE25" s="236"/>
      <c r="BF25" s="237"/>
      <c r="BG25" s="235"/>
      <c r="BH25" s="236"/>
      <c r="BI25" s="237"/>
      <c r="BJ25" s="235"/>
      <c r="BK25" s="236"/>
      <c r="BL25" s="237"/>
      <c r="BM25" s="235"/>
      <c r="BN25" s="236"/>
      <c r="BO25" s="237"/>
      <c r="BP25" s="235"/>
      <c r="BQ25" s="236"/>
      <c r="BR25" s="237"/>
      <c r="BS25" s="235"/>
      <c r="BT25" s="236"/>
      <c r="BU25" s="237"/>
      <c r="BV25" s="235"/>
      <c r="BW25" s="236"/>
      <c r="BX25" s="237"/>
      <c r="BY25" s="235"/>
      <c r="BZ25" s="236"/>
      <c r="CA25" s="237"/>
      <c r="CB25" s="235"/>
      <c r="CC25" s="236"/>
      <c r="CD25" s="237"/>
      <c r="CE25" s="235"/>
      <c r="CF25" s="236"/>
      <c r="CG25" s="237"/>
      <c r="CH25" s="235"/>
      <c r="CI25" s="236"/>
      <c r="CJ25" s="237"/>
      <c r="CK25" s="235"/>
      <c r="CL25" s="236"/>
      <c r="CM25" s="237"/>
      <c r="CN25" s="235"/>
      <c r="CO25" s="236"/>
      <c r="CP25" s="237"/>
      <c r="CQ25" s="235"/>
      <c r="CR25" s="236"/>
      <c r="CS25" s="237"/>
      <c r="CT25" s="235"/>
      <c r="CU25" s="236"/>
      <c r="CV25" s="237"/>
      <c r="CW25" s="235"/>
      <c r="CX25" s="236"/>
      <c r="CY25" s="237"/>
      <c r="CZ25" s="235"/>
      <c r="DA25" s="236"/>
      <c r="DB25" s="237"/>
      <c r="DC25" s="235"/>
      <c r="DD25" s="236"/>
      <c r="DE25" s="237"/>
      <c r="DF25" s="235"/>
      <c r="DG25" s="236"/>
      <c r="DH25" s="237"/>
      <c r="DI25" s="235"/>
      <c r="DJ25" s="236"/>
      <c r="DK25" s="237"/>
      <c r="DL25" s="235"/>
      <c r="DM25" s="236"/>
      <c r="DN25" s="237"/>
      <c r="DO25" s="235"/>
      <c r="DP25" s="236"/>
      <c r="DQ25" s="237"/>
      <c r="DR25" s="235"/>
      <c r="DS25" s="236"/>
      <c r="DT25" s="237"/>
      <c r="DU25" s="235"/>
      <c r="DV25" s="236"/>
      <c r="DW25" s="237"/>
      <c r="DX25" s="235"/>
      <c r="DY25" s="236"/>
      <c r="DZ25" s="237"/>
      <c r="EA25" s="235"/>
      <c r="EB25" s="236"/>
      <c r="EC25" s="237"/>
      <c r="ED25" s="235"/>
      <c r="EE25" s="236"/>
      <c r="EF25" s="237"/>
      <c r="EG25" s="235"/>
      <c r="EH25" s="236"/>
      <c r="EI25" s="237"/>
      <c r="EJ25" s="235"/>
      <c r="EK25" s="236"/>
      <c r="EL25" s="237"/>
      <c r="EM25" s="235"/>
      <c r="EN25" s="236"/>
      <c r="EO25" s="237"/>
      <c r="EP25" s="235"/>
      <c r="EQ25" s="236"/>
      <c r="ER25" s="237"/>
      <c r="ES25" s="235"/>
      <c r="ET25" s="236"/>
      <c r="EU25" s="237"/>
      <c r="EV25" s="235"/>
      <c r="EW25" s="236"/>
      <c r="EX25" s="237"/>
      <c r="EY25" s="235"/>
      <c r="EZ25" s="236"/>
      <c r="FA25" s="237"/>
      <c r="FB25" s="235"/>
      <c r="FC25" s="236"/>
      <c r="FD25" s="237"/>
    </row>
    <row r="26" spans="1:160" x14ac:dyDescent="0.15">
      <c r="A26" s="153" t="s">
        <v>75</v>
      </c>
      <c r="B26" s="232">
        <f t="shared" si="44"/>
        <v>0</v>
      </c>
      <c r="C26" s="233">
        <f t="shared" si="44"/>
        <v>0</v>
      </c>
      <c r="D26" s="234">
        <f t="shared" si="44"/>
        <v>0</v>
      </c>
      <c r="E26" s="235">
        <v>0</v>
      </c>
      <c r="F26" s="236"/>
      <c r="G26" s="237"/>
      <c r="H26" s="235">
        <v>0</v>
      </c>
      <c r="I26" s="236"/>
      <c r="J26" s="237"/>
      <c r="K26" s="235">
        <v>0</v>
      </c>
      <c r="L26" s="236"/>
      <c r="M26" s="237"/>
      <c r="N26" s="235">
        <v>0</v>
      </c>
      <c r="O26" s="236"/>
      <c r="P26" s="237"/>
      <c r="Q26" s="229">
        <f>IFERROR(VLOOKUP($A26,'05'!$A$4:$BH$96,54,FALSE),0)</f>
        <v>0</v>
      </c>
      <c r="R26" s="236">
        <f>IFERROR(VLOOKUP($A26,'05'!$A$4:$BH$96,55,FALSE),0)</f>
        <v>0</v>
      </c>
      <c r="S26" s="237">
        <f>IFERROR(VLOOKUP($A26,'05'!$A$4:$BH$96,56,FALSE),0)</f>
        <v>0</v>
      </c>
      <c r="T26" s="229">
        <f>IFERROR(VLOOKUP($A26,'06'!$A$4:$BK$96,54,FALSE),0)</f>
        <v>0</v>
      </c>
      <c r="U26" s="236">
        <f>IFERROR(VLOOKUP($A26,'06'!$A$4:$BK$96,56,FALSE),0)</f>
        <v>0</v>
      </c>
      <c r="V26" s="237">
        <f>IFERROR(VLOOKUP($A26,'06'!$A$4:$BK$96,58,FALSE),0)</f>
        <v>0</v>
      </c>
      <c r="W26" s="229">
        <f>IFERROR(VLOOKUP($A26,'06'!$A$4:$BK$96,54,FALSE),0)</f>
        <v>0</v>
      </c>
      <c r="X26" s="236">
        <f>IFERROR(VLOOKUP($A26,'06'!$A$4:$BK$96,56,FALSE),0)</f>
        <v>0</v>
      </c>
      <c r="Y26" s="237">
        <f>IFERROR(VLOOKUP($A26,'06'!$A$4:$BK$96,58,FALSE),0)</f>
        <v>0</v>
      </c>
      <c r="Z26" s="235"/>
      <c r="AA26" s="236"/>
      <c r="AB26" s="237"/>
      <c r="AC26" s="235"/>
      <c r="AD26" s="236"/>
      <c r="AE26" s="237"/>
      <c r="AF26" s="235"/>
      <c r="AG26" s="236"/>
      <c r="AH26" s="237"/>
      <c r="AI26" s="235"/>
      <c r="AJ26" s="236"/>
      <c r="AK26" s="237"/>
      <c r="AL26" s="235"/>
      <c r="AM26" s="236"/>
      <c r="AN26" s="237"/>
      <c r="AO26" s="235"/>
      <c r="AP26" s="236"/>
      <c r="AQ26" s="237"/>
      <c r="AR26" s="235"/>
      <c r="AS26" s="236"/>
      <c r="AT26" s="237"/>
      <c r="AU26" s="235"/>
      <c r="AV26" s="236"/>
      <c r="AW26" s="237"/>
      <c r="AX26" s="235"/>
      <c r="AY26" s="236"/>
      <c r="AZ26" s="237"/>
      <c r="BA26" s="235"/>
      <c r="BB26" s="236"/>
      <c r="BC26" s="237"/>
      <c r="BD26" s="235"/>
      <c r="BE26" s="236"/>
      <c r="BF26" s="237"/>
      <c r="BG26" s="235"/>
      <c r="BH26" s="236"/>
      <c r="BI26" s="237"/>
      <c r="BJ26" s="235"/>
      <c r="BK26" s="236"/>
      <c r="BL26" s="237"/>
      <c r="BM26" s="235"/>
      <c r="BN26" s="236"/>
      <c r="BO26" s="237"/>
      <c r="BP26" s="235"/>
      <c r="BQ26" s="236"/>
      <c r="BR26" s="237"/>
      <c r="BS26" s="235"/>
      <c r="BT26" s="236"/>
      <c r="BU26" s="237"/>
      <c r="BV26" s="235"/>
      <c r="BW26" s="236"/>
      <c r="BX26" s="237"/>
      <c r="BY26" s="235"/>
      <c r="BZ26" s="236"/>
      <c r="CA26" s="237"/>
      <c r="CB26" s="235"/>
      <c r="CC26" s="236"/>
      <c r="CD26" s="237"/>
      <c r="CE26" s="235"/>
      <c r="CF26" s="236"/>
      <c r="CG26" s="237"/>
      <c r="CH26" s="235"/>
      <c r="CI26" s="236"/>
      <c r="CJ26" s="237"/>
      <c r="CK26" s="235"/>
      <c r="CL26" s="236"/>
      <c r="CM26" s="237"/>
      <c r="CN26" s="235"/>
      <c r="CO26" s="236"/>
      <c r="CP26" s="237"/>
      <c r="CQ26" s="235"/>
      <c r="CR26" s="236"/>
      <c r="CS26" s="237"/>
      <c r="CT26" s="235"/>
      <c r="CU26" s="236"/>
      <c r="CV26" s="237"/>
      <c r="CW26" s="235"/>
      <c r="CX26" s="236"/>
      <c r="CY26" s="237"/>
      <c r="CZ26" s="235"/>
      <c r="DA26" s="236"/>
      <c r="DB26" s="237"/>
      <c r="DC26" s="235"/>
      <c r="DD26" s="236"/>
      <c r="DE26" s="237"/>
      <c r="DF26" s="235"/>
      <c r="DG26" s="236"/>
      <c r="DH26" s="237"/>
      <c r="DI26" s="235"/>
      <c r="DJ26" s="236"/>
      <c r="DK26" s="237"/>
      <c r="DL26" s="235"/>
      <c r="DM26" s="236"/>
      <c r="DN26" s="237"/>
      <c r="DO26" s="235"/>
      <c r="DP26" s="236"/>
      <c r="DQ26" s="237"/>
      <c r="DR26" s="235"/>
      <c r="DS26" s="236"/>
      <c r="DT26" s="237"/>
      <c r="DU26" s="235"/>
      <c r="DV26" s="236"/>
      <c r="DW26" s="237"/>
      <c r="DX26" s="235"/>
      <c r="DY26" s="236"/>
      <c r="DZ26" s="237"/>
      <c r="EA26" s="235"/>
      <c r="EB26" s="236"/>
      <c r="EC26" s="237"/>
      <c r="ED26" s="235"/>
      <c r="EE26" s="236"/>
      <c r="EF26" s="237"/>
      <c r="EG26" s="235"/>
      <c r="EH26" s="236"/>
      <c r="EI26" s="237"/>
      <c r="EJ26" s="235"/>
      <c r="EK26" s="236"/>
      <c r="EL26" s="237"/>
      <c r="EM26" s="235"/>
      <c r="EN26" s="236"/>
      <c r="EO26" s="237"/>
      <c r="EP26" s="235"/>
      <c r="EQ26" s="236"/>
      <c r="ER26" s="237"/>
      <c r="ES26" s="235"/>
      <c r="ET26" s="236"/>
      <c r="EU26" s="237"/>
      <c r="EV26" s="235"/>
      <c r="EW26" s="236"/>
      <c r="EX26" s="237"/>
      <c r="EY26" s="235"/>
      <c r="EZ26" s="236"/>
      <c r="FA26" s="237"/>
      <c r="FB26" s="235"/>
      <c r="FC26" s="236"/>
      <c r="FD26" s="237"/>
    </row>
    <row r="27" spans="1:160" x14ac:dyDescent="0.15">
      <c r="A27" s="153" t="s">
        <v>96</v>
      </c>
      <c r="B27" s="232">
        <f t="shared" si="44"/>
        <v>1</v>
      </c>
      <c r="C27" s="233">
        <f t="shared" si="44"/>
        <v>2</v>
      </c>
      <c r="D27" s="234">
        <f t="shared" si="44"/>
        <v>0</v>
      </c>
      <c r="E27" s="235">
        <v>0</v>
      </c>
      <c r="F27" s="236"/>
      <c r="G27" s="237"/>
      <c r="H27" s="235">
        <v>1</v>
      </c>
      <c r="I27" s="236"/>
      <c r="J27" s="237"/>
      <c r="K27" s="235">
        <v>0</v>
      </c>
      <c r="L27" s="236"/>
      <c r="M27" s="237"/>
      <c r="N27" s="235">
        <v>0</v>
      </c>
      <c r="O27" s="236"/>
      <c r="P27" s="237"/>
      <c r="Q27" s="229">
        <f>IFERROR(VLOOKUP($A27,'05'!$A$4:$BH$96,54,FALSE),0)</f>
        <v>0</v>
      </c>
      <c r="R27" s="236">
        <f>IFERROR(VLOOKUP($A27,'05'!$A$4:$BH$96,55,FALSE),0)</f>
        <v>2</v>
      </c>
      <c r="S27" s="237">
        <f>IFERROR(VLOOKUP($A27,'05'!$A$4:$BH$96,56,FALSE),0)</f>
        <v>0</v>
      </c>
      <c r="T27" s="229">
        <f>IFERROR(VLOOKUP($A27,'06'!$A$4:$BK$96,54,FALSE),0)</f>
        <v>0</v>
      </c>
      <c r="U27" s="236">
        <f>IFERROR(VLOOKUP($A27,'06'!$A$4:$BK$96,56,FALSE),0)</f>
        <v>0</v>
      </c>
      <c r="V27" s="237">
        <f>IFERROR(VLOOKUP($A27,'06'!$A$4:$BK$96,58,FALSE),0)</f>
        <v>0</v>
      </c>
      <c r="W27" s="229">
        <f>IFERROR(VLOOKUP($A27,'06'!$A$4:$BK$96,54,FALSE),0)</f>
        <v>0</v>
      </c>
      <c r="X27" s="236">
        <f>IFERROR(VLOOKUP($A27,'06'!$A$4:$BK$96,56,FALSE),0)</f>
        <v>0</v>
      </c>
      <c r="Y27" s="237">
        <f>IFERROR(VLOOKUP($A27,'06'!$A$4:$BK$96,58,FALSE),0)</f>
        <v>0</v>
      </c>
      <c r="Z27" s="235"/>
      <c r="AA27" s="236"/>
      <c r="AB27" s="237"/>
      <c r="AC27" s="235"/>
      <c r="AD27" s="236"/>
      <c r="AE27" s="237"/>
      <c r="AF27" s="235"/>
      <c r="AG27" s="236"/>
      <c r="AH27" s="237"/>
      <c r="AI27" s="235"/>
      <c r="AJ27" s="236"/>
      <c r="AK27" s="237"/>
      <c r="AL27" s="235"/>
      <c r="AM27" s="236"/>
      <c r="AN27" s="237"/>
      <c r="AO27" s="235"/>
      <c r="AP27" s="236"/>
      <c r="AQ27" s="237"/>
      <c r="AR27" s="235"/>
      <c r="AS27" s="236"/>
      <c r="AT27" s="237"/>
      <c r="AU27" s="235"/>
      <c r="AV27" s="236"/>
      <c r="AW27" s="237"/>
      <c r="AX27" s="235"/>
      <c r="AY27" s="236"/>
      <c r="AZ27" s="237"/>
      <c r="BA27" s="235"/>
      <c r="BB27" s="236"/>
      <c r="BC27" s="237"/>
      <c r="BD27" s="235"/>
      <c r="BE27" s="236"/>
      <c r="BF27" s="237"/>
      <c r="BG27" s="235"/>
      <c r="BH27" s="236"/>
      <c r="BI27" s="237"/>
      <c r="BJ27" s="235"/>
      <c r="BK27" s="236"/>
      <c r="BL27" s="237"/>
      <c r="BM27" s="235"/>
      <c r="BN27" s="236"/>
      <c r="BO27" s="237"/>
      <c r="BP27" s="235"/>
      <c r="BQ27" s="236"/>
      <c r="BR27" s="237"/>
      <c r="BS27" s="235"/>
      <c r="BT27" s="236"/>
      <c r="BU27" s="237"/>
      <c r="BV27" s="235"/>
      <c r="BW27" s="236"/>
      <c r="BX27" s="237"/>
      <c r="BY27" s="235"/>
      <c r="BZ27" s="236"/>
      <c r="CA27" s="237"/>
      <c r="CB27" s="235"/>
      <c r="CC27" s="236"/>
      <c r="CD27" s="237"/>
      <c r="CE27" s="235"/>
      <c r="CF27" s="236"/>
      <c r="CG27" s="237"/>
      <c r="CH27" s="235"/>
      <c r="CI27" s="236"/>
      <c r="CJ27" s="237"/>
      <c r="CK27" s="235"/>
      <c r="CL27" s="236"/>
      <c r="CM27" s="237"/>
      <c r="CN27" s="235"/>
      <c r="CO27" s="236"/>
      <c r="CP27" s="237"/>
      <c r="CQ27" s="235"/>
      <c r="CR27" s="236"/>
      <c r="CS27" s="237"/>
      <c r="CT27" s="235"/>
      <c r="CU27" s="236"/>
      <c r="CV27" s="237"/>
      <c r="CW27" s="235"/>
      <c r="CX27" s="236"/>
      <c r="CY27" s="237"/>
      <c r="CZ27" s="235"/>
      <c r="DA27" s="236"/>
      <c r="DB27" s="237"/>
      <c r="DC27" s="235"/>
      <c r="DD27" s="236"/>
      <c r="DE27" s="237"/>
      <c r="DF27" s="235"/>
      <c r="DG27" s="236"/>
      <c r="DH27" s="237"/>
      <c r="DI27" s="235"/>
      <c r="DJ27" s="236"/>
      <c r="DK27" s="237"/>
      <c r="DL27" s="235"/>
      <c r="DM27" s="236"/>
      <c r="DN27" s="237"/>
      <c r="DO27" s="235"/>
      <c r="DP27" s="236"/>
      <c r="DQ27" s="237"/>
      <c r="DR27" s="235"/>
      <c r="DS27" s="236"/>
      <c r="DT27" s="237"/>
      <c r="DU27" s="235"/>
      <c r="DV27" s="236"/>
      <c r="DW27" s="237"/>
      <c r="DX27" s="235"/>
      <c r="DY27" s="236"/>
      <c r="DZ27" s="237"/>
      <c r="EA27" s="235"/>
      <c r="EB27" s="236"/>
      <c r="EC27" s="237"/>
      <c r="ED27" s="235"/>
      <c r="EE27" s="236"/>
      <c r="EF27" s="237"/>
      <c r="EG27" s="235"/>
      <c r="EH27" s="236"/>
      <c r="EI27" s="237"/>
      <c r="EJ27" s="235"/>
      <c r="EK27" s="236"/>
      <c r="EL27" s="237"/>
      <c r="EM27" s="235"/>
      <c r="EN27" s="236"/>
      <c r="EO27" s="237"/>
      <c r="EP27" s="235"/>
      <c r="EQ27" s="236"/>
      <c r="ER27" s="237"/>
      <c r="ES27" s="235"/>
      <c r="ET27" s="236"/>
      <c r="EU27" s="237"/>
      <c r="EV27" s="235"/>
      <c r="EW27" s="236"/>
      <c r="EX27" s="237"/>
      <c r="EY27" s="235"/>
      <c r="EZ27" s="236"/>
      <c r="FA27" s="237"/>
      <c r="FB27" s="235"/>
      <c r="FC27" s="236"/>
      <c r="FD27" s="237"/>
    </row>
    <row r="28" spans="1:160" x14ac:dyDescent="0.15">
      <c r="A28" s="153" t="s">
        <v>74</v>
      </c>
      <c r="B28" s="232">
        <f t="shared" si="44"/>
        <v>1</v>
      </c>
      <c r="C28" s="233">
        <f t="shared" si="44"/>
        <v>0</v>
      </c>
      <c r="D28" s="234">
        <f t="shared" si="44"/>
        <v>0</v>
      </c>
      <c r="E28" s="235">
        <v>0</v>
      </c>
      <c r="F28" s="236"/>
      <c r="G28" s="237"/>
      <c r="H28" s="235">
        <v>0</v>
      </c>
      <c r="I28" s="236"/>
      <c r="J28" s="237"/>
      <c r="K28" s="235">
        <v>0</v>
      </c>
      <c r="L28" s="236"/>
      <c r="M28" s="237"/>
      <c r="N28" s="235">
        <v>0</v>
      </c>
      <c r="O28" s="236"/>
      <c r="P28" s="237"/>
      <c r="Q28" s="229">
        <f>IFERROR(VLOOKUP($A28,'05'!$A$4:$BH$96,54,FALSE),0)</f>
        <v>1</v>
      </c>
      <c r="R28" s="236">
        <f>IFERROR(VLOOKUP($A28,'05'!$A$4:$BH$96,55,FALSE),0)</f>
        <v>0</v>
      </c>
      <c r="S28" s="237">
        <f>IFERROR(VLOOKUP($A28,'05'!$A$4:$BH$96,56,FALSE),0)</f>
        <v>0</v>
      </c>
      <c r="T28" s="229">
        <f>IFERROR(VLOOKUP($A28,'06'!$A$4:$BK$96,54,FALSE),0)</f>
        <v>0</v>
      </c>
      <c r="U28" s="236">
        <f>IFERROR(VLOOKUP($A28,'06'!$A$4:$BK$96,56,FALSE),0)</f>
        <v>0</v>
      </c>
      <c r="V28" s="237">
        <f>IFERROR(VLOOKUP($A28,'06'!$A$4:$BK$96,58,FALSE),0)</f>
        <v>0</v>
      </c>
      <c r="W28" s="229">
        <f>IFERROR(VLOOKUP($A28,'06'!$A$4:$BK$96,54,FALSE),0)</f>
        <v>0</v>
      </c>
      <c r="X28" s="236">
        <f>IFERROR(VLOOKUP($A28,'06'!$A$4:$BK$96,56,FALSE),0)</f>
        <v>0</v>
      </c>
      <c r="Y28" s="237">
        <f>IFERROR(VLOOKUP($A28,'06'!$A$4:$BK$96,58,FALSE),0)</f>
        <v>0</v>
      </c>
      <c r="Z28" s="235"/>
      <c r="AA28" s="236"/>
      <c r="AB28" s="237"/>
      <c r="AC28" s="235"/>
      <c r="AD28" s="236"/>
      <c r="AE28" s="237"/>
      <c r="AF28" s="235"/>
      <c r="AG28" s="236"/>
      <c r="AH28" s="237"/>
      <c r="AI28" s="235"/>
      <c r="AJ28" s="236"/>
      <c r="AK28" s="237"/>
      <c r="AL28" s="235"/>
      <c r="AM28" s="236"/>
      <c r="AN28" s="237"/>
      <c r="AO28" s="235"/>
      <c r="AP28" s="236"/>
      <c r="AQ28" s="237"/>
      <c r="AR28" s="235"/>
      <c r="AS28" s="236"/>
      <c r="AT28" s="237"/>
      <c r="AU28" s="235"/>
      <c r="AV28" s="236"/>
      <c r="AW28" s="237"/>
      <c r="AX28" s="235"/>
      <c r="AY28" s="236"/>
      <c r="AZ28" s="237"/>
      <c r="BA28" s="235"/>
      <c r="BB28" s="236"/>
      <c r="BC28" s="237"/>
      <c r="BD28" s="235"/>
      <c r="BE28" s="236"/>
      <c r="BF28" s="237"/>
      <c r="BG28" s="235"/>
      <c r="BH28" s="236"/>
      <c r="BI28" s="237"/>
      <c r="BJ28" s="235"/>
      <c r="BK28" s="236"/>
      <c r="BL28" s="237"/>
      <c r="BM28" s="235"/>
      <c r="BN28" s="236"/>
      <c r="BO28" s="237"/>
      <c r="BP28" s="235"/>
      <c r="BQ28" s="236"/>
      <c r="BR28" s="237"/>
      <c r="BS28" s="235"/>
      <c r="BT28" s="236"/>
      <c r="BU28" s="237"/>
      <c r="BV28" s="235"/>
      <c r="BW28" s="236"/>
      <c r="BX28" s="237"/>
      <c r="BY28" s="235"/>
      <c r="BZ28" s="236"/>
      <c r="CA28" s="237"/>
      <c r="CB28" s="235"/>
      <c r="CC28" s="236"/>
      <c r="CD28" s="237"/>
      <c r="CE28" s="235"/>
      <c r="CF28" s="236"/>
      <c r="CG28" s="237"/>
      <c r="CH28" s="235"/>
      <c r="CI28" s="236"/>
      <c r="CJ28" s="237"/>
      <c r="CK28" s="235"/>
      <c r="CL28" s="236"/>
      <c r="CM28" s="237"/>
      <c r="CN28" s="235"/>
      <c r="CO28" s="236"/>
      <c r="CP28" s="237"/>
      <c r="CQ28" s="235"/>
      <c r="CR28" s="236"/>
      <c r="CS28" s="237"/>
      <c r="CT28" s="235"/>
      <c r="CU28" s="236"/>
      <c r="CV28" s="237"/>
      <c r="CW28" s="235"/>
      <c r="CX28" s="236"/>
      <c r="CY28" s="237"/>
      <c r="CZ28" s="235"/>
      <c r="DA28" s="236"/>
      <c r="DB28" s="237"/>
      <c r="DC28" s="235"/>
      <c r="DD28" s="236"/>
      <c r="DE28" s="237"/>
      <c r="DF28" s="235"/>
      <c r="DG28" s="236"/>
      <c r="DH28" s="237"/>
      <c r="DI28" s="235"/>
      <c r="DJ28" s="236"/>
      <c r="DK28" s="237"/>
      <c r="DL28" s="235"/>
      <c r="DM28" s="236"/>
      <c r="DN28" s="237"/>
      <c r="DO28" s="235"/>
      <c r="DP28" s="236"/>
      <c r="DQ28" s="237"/>
      <c r="DR28" s="235"/>
      <c r="DS28" s="236"/>
      <c r="DT28" s="237"/>
      <c r="DU28" s="235"/>
      <c r="DV28" s="236"/>
      <c r="DW28" s="237"/>
      <c r="DX28" s="235"/>
      <c r="DY28" s="236"/>
      <c r="DZ28" s="237"/>
      <c r="EA28" s="235"/>
      <c r="EB28" s="236"/>
      <c r="EC28" s="237"/>
      <c r="ED28" s="235"/>
      <c r="EE28" s="236"/>
      <c r="EF28" s="237"/>
      <c r="EG28" s="235"/>
      <c r="EH28" s="236"/>
      <c r="EI28" s="237"/>
      <c r="EJ28" s="235"/>
      <c r="EK28" s="236"/>
      <c r="EL28" s="237"/>
      <c r="EM28" s="235"/>
      <c r="EN28" s="236"/>
      <c r="EO28" s="237"/>
      <c r="EP28" s="235"/>
      <c r="EQ28" s="236"/>
      <c r="ER28" s="237"/>
      <c r="ES28" s="235"/>
      <c r="ET28" s="236"/>
      <c r="EU28" s="237"/>
      <c r="EV28" s="235"/>
      <c r="EW28" s="236"/>
      <c r="EX28" s="237"/>
      <c r="EY28" s="235"/>
      <c r="EZ28" s="236"/>
      <c r="FA28" s="237"/>
      <c r="FB28" s="235"/>
      <c r="FC28" s="236"/>
      <c r="FD28" s="237"/>
    </row>
    <row r="29" spans="1:160" x14ac:dyDescent="0.15">
      <c r="A29" s="153" t="s">
        <v>101</v>
      </c>
      <c r="B29" s="232">
        <f t="shared" si="44"/>
        <v>4</v>
      </c>
      <c r="C29" s="233">
        <f t="shared" si="44"/>
        <v>1</v>
      </c>
      <c r="D29" s="234">
        <f t="shared" si="44"/>
        <v>0</v>
      </c>
      <c r="E29" s="235">
        <v>1</v>
      </c>
      <c r="F29" s="236"/>
      <c r="G29" s="237"/>
      <c r="H29" s="235">
        <v>0</v>
      </c>
      <c r="I29" s="236"/>
      <c r="J29" s="237"/>
      <c r="K29" s="235">
        <v>0</v>
      </c>
      <c r="L29" s="236"/>
      <c r="M29" s="237"/>
      <c r="N29" s="235">
        <v>0</v>
      </c>
      <c r="O29" s="236"/>
      <c r="P29" s="237"/>
      <c r="Q29" s="229">
        <f>IFERROR(VLOOKUP($A29,'05'!$A$4:$BH$96,54,FALSE),0)</f>
        <v>3</v>
      </c>
      <c r="R29" s="236">
        <f>IFERROR(VLOOKUP($A29,'05'!$A$4:$BH$96,55,FALSE),0)</f>
        <v>1</v>
      </c>
      <c r="S29" s="237">
        <f>IFERROR(VLOOKUP($A29,'05'!$A$4:$BH$96,56,FALSE),0)</f>
        <v>0</v>
      </c>
      <c r="T29" s="229">
        <f>IFERROR(VLOOKUP($A29,'06'!$A$4:$BK$96,54,FALSE),0)</f>
        <v>0</v>
      </c>
      <c r="U29" s="236">
        <f>IFERROR(VLOOKUP($A29,'06'!$A$4:$BK$96,56,FALSE),0)</f>
        <v>0</v>
      </c>
      <c r="V29" s="237">
        <f>IFERROR(VLOOKUP($A29,'06'!$A$4:$BK$96,58,FALSE),0)</f>
        <v>0</v>
      </c>
      <c r="W29" s="229">
        <f>IFERROR(VLOOKUP($A29,'06'!$A$4:$BK$96,54,FALSE),0)</f>
        <v>0</v>
      </c>
      <c r="X29" s="236">
        <f>IFERROR(VLOOKUP($A29,'06'!$A$4:$BK$96,56,FALSE),0)</f>
        <v>0</v>
      </c>
      <c r="Y29" s="237">
        <f>IFERROR(VLOOKUP($A29,'06'!$A$4:$BK$96,58,FALSE),0)</f>
        <v>0</v>
      </c>
      <c r="Z29" s="235"/>
      <c r="AA29" s="236"/>
      <c r="AB29" s="237"/>
      <c r="AC29" s="235"/>
      <c r="AD29" s="236"/>
      <c r="AE29" s="237"/>
      <c r="AF29" s="235"/>
      <c r="AG29" s="236"/>
      <c r="AH29" s="237"/>
      <c r="AI29" s="235"/>
      <c r="AJ29" s="236"/>
      <c r="AK29" s="237"/>
      <c r="AL29" s="235"/>
      <c r="AM29" s="236"/>
      <c r="AN29" s="237"/>
      <c r="AO29" s="235"/>
      <c r="AP29" s="236"/>
      <c r="AQ29" s="237"/>
      <c r="AR29" s="235"/>
      <c r="AS29" s="236"/>
      <c r="AT29" s="237"/>
      <c r="AU29" s="235"/>
      <c r="AV29" s="236"/>
      <c r="AW29" s="237"/>
      <c r="AX29" s="235"/>
      <c r="AY29" s="236"/>
      <c r="AZ29" s="237"/>
      <c r="BA29" s="235"/>
      <c r="BB29" s="236"/>
      <c r="BC29" s="237"/>
      <c r="BD29" s="235"/>
      <c r="BE29" s="236"/>
      <c r="BF29" s="237"/>
      <c r="BG29" s="235"/>
      <c r="BH29" s="236"/>
      <c r="BI29" s="237"/>
      <c r="BJ29" s="235"/>
      <c r="BK29" s="236"/>
      <c r="BL29" s="237"/>
      <c r="BM29" s="235"/>
      <c r="BN29" s="236"/>
      <c r="BO29" s="237"/>
      <c r="BP29" s="235"/>
      <c r="BQ29" s="236"/>
      <c r="BR29" s="237"/>
      <c r="BS29" s="235"/>
      <c r="BT29" s="236"/>
      <c r="BU29" s="237"/>
      <c r="BV29" s="235"/>
      <c r="BW29" s="236"/>
      <c r="BX29" s="237"/>
      <c r="BY29" s="235"/>
      <c r="BZ29" s="236"/>
      <c r="CA29" s="237"/>
      <c r="CB29" s="235"/>
      <c r="CC29" s="236"/>
      <c r="CD29" s="237"/>
      <c r="CE29" s="235"/>
      <c r="CF29" s="236"/>
      <c r="CG29" s="237"/>
      <c r="CH29" s="235"/>
      <c r="CI29" s="236"/>
      <c r="CJ29" s="237"/>
      <c r="CK29" s="235"/>
      <c r="CL29" s="236"/>
      <c r="CM29" s="237"/>
      <c r="CN29" s="235"/>
      <c r="CO29" s="236"/>
      <c r="CP29" s="237"/>
      <c r="CQ29" s="235"/>
      <c r="CR29" s="236"/>
      <c r="CS29" s="237"/>
      <c r="CT29" s="235"/>
      <c r="CU29" s="236"/>
      <c r="CV29" s="237"/>
      <c r="CW29" s="235"/>
      <c r="CX29" s="236"/>
      <c r="CY29" s="237"/>
      <c r="CZ29" s="235"/>
      <c r="DA29" s="236"/>
      <c r="DB29" s="237"/>
      <c r="DC29" s="235"/>
      <c r="DD29" s="236"/>
      <c r="DE29" s="237"/>
      <c r="DF29" s="235"/>
      <c r="DG29" s="236"/>
      <c r="DH29" s="237"/>
      <c r="DI29" s="235"/>
      <c r="DJ29" s="236"/>
      <c r="DK29" s="237"/>
      <c r="DL29" s="235"/>
      <c r="DM29" s="236"/>
      <c r="DN29" s="237"/>
      <c r="DO29" s="235"/>
      <c r="DP29" s="236"/>
      <c r="DQ29" s="237"/>
      <c r="DR29" s="235"/>
      <c r="DS29" s="236"/>
      <c r="DT29" s="237"/>
      <c r="DU29" s="235"/>
      <c r="DV29" s="236"/>
      <c r="DW29" s="237"/>
      <c r="DX29" s="235"/>
      <c r="DY29" s="236"/>
      <c r="DZ29" s="237"/>
      <c r="EA29" s="235"/>
      <c r="EB29" s="236"/>
      <c r="EC29" s="237"/>
      <c r="ED29" s="235"/>
      <c r="EE29" s="236"/>
      <c r="EF29" s="237"/>
      <c r="EG29" s="235"/>
      <c r="EH29" s="236"/>
      <c r="EI29" s="237"/>
      <c r="EJ29" s="235"/>
      <c r="EK29" s="236"/>
      <c r="EL29" s="237"/>
      <c r="EM29" s="235"/>
      <c r="EN29" s="236"/>
      <c r="EO29" s="237"/>
      <c r="EP29" s="235"/>
      <c r="EQ29" s="236"/>
      <c r="ER29" s="237"/>
      <c r="ES29" s="235"/>
      <c r="ET29" s="236"/>
      <c r="EU29" s="237"/>
      <c r="EV29" s="235"/>
      <c r="EW29" s="236"/>
      <c r="EX29" s="237"/>
      <c r="EY29" s="235"/>
      <c r="EZ29" s="236"/>
      <c r="FA29" s="237"/>
      <c r="FB29" s="235"/>
      <c r="FC29" s="236"/>
      <c r="FD29" s="237"/>
    </row>
    <row r="30" spans="1:160" x14ac:dyDescent="0.15">
      <c r="A30" s="153" t="s">
        <v>87</v>
      </c>
      <c r="B30" s="232">
        <f t="shared" si="44"/>
        <v>1</v>
      </c>
      <c r="C30" s="233">
        <f t="shared" si="44"/>
        <v>0</v>
      </c>
      <c r="D30" s="234">
        <f t="shared" si="44"/>
        <v>0</v>
      </c>
      <c r="E30" s="235">
        <v>0</v>
      </c>
      <c r="F30" s="236"/>
      <c r="G30" s="237"/>
      <c r="H30" s="235">
        <v>0</v>
      </c>
      <c r="I30" s="236"/>
      <c r="J30" s="237"/>
      <c r="K30" s="235">
        <v>0</v>
      </c>
      <c r="L30" s="236"/>
      <c r="M30" s="237"/>
      <c r="N30" s="235">
        <v>1</v>
      </c>
      <c r="O30" s="236"/>
      <c r="P30" s="237"/>
      <c r="Q30" s="229">
        <f>IFERROR(VLOOKUP($A30,'05'!$A$4:$BH$96,54,FALSE),0)</f>
        <v>0</v>
      </c>
      <c r="R30" s="236">
        <f>IFERROR(VLOOKUP($A30,'05'!$A$4:$BH$96,55,FALSE),0)</f>
        <v>0</v>
      </c>
      <c r="S30" s="237">
        <f>IFERROR(VLOOKUP($A30,'05'!$A$4:$BH$96,56,FALSE),0)</f>
        <v>0</v>
      </c>
      <c r="T30" s="229">
        <f>IFERROR(VLOOKUP($A30,'06'!$A$4:$BK$96,54,FALSE),0)</f>
        <v>0</v>
      </c>
      <c r="U30" s="236">
        <f>IFERROR(VLOOKUP($A30,'06'!$A$4:$BK$96,56,FALSE),0)</f>
        <v>0</v>
      </c>
      <c r="V30" s="237">
        <f>IFERROR(VLOOKUP($A30,'06'!$A$4:$BK$96,58,FALSE),0)</f>
        <v>0</v>
      </c>
      <c r="W30" s="229">
        <f>IFERROR(VLOOKUP($A30,'06'!$A$4:$BK$96,54,FALSE),0)</f>
        <v>0</v>
      </c>
      <c r="X30" s="236">
        <f>IFERROR(VLOOKUP($A30,'06'!$A$4:$BK$96,56,FALSE),0)</f>
        <v>0</v>
      </c>
      <c r="Y30" s="237">
        <f>IFERROR(VLOOKUP($A30,'06'!$A$4:$BK$96,58,FALSE),0)</f>
        <v>0</v>
      </c>
      <c r="Z30" s="235"/>
      <c r="AA30" s="236"/>
      <c r="AB30" s="237"/>
      <c r="AC30" s="235"/>
      <c r="AD30" s="236"/>
      <c r="AE30" s="237"/>
      <c r="AF30" s="235"/>
      <c r="AG30" s="236"/>
      <c r="AH30" s="237"/>
      <c r="AI30" s="235"/>
      <c r="AJ30" s="236"/>
      <c r="AK30" s="237"/>
      <c r="AL30" s="235"/>
      <c r="AM30" s="236"/>
      <c r="AN30" s="237"/>
      <c r="AO30" s="235"/>
      <c r="AP30" s="236"/>
      <c r="AQ30" s="237"/>
      <c r="AR30" s="235"/>
      <c r="AS30" s="236"/>
      <c r="AT30" s="237"/>
      <c r="AU30" s="235"/>
      <c r="AV30" s="236"/>
      <c r="AW30" s="237"/>
      <c r="AX30" s="235"/>
      <c r="AY30" s="236"/>
      <c r="AZ30" s="237"/>
      <c r="BA30" s="235"/>
      <c r="BB30" s="236"/>
      <c r="BC30" s="237"/>
      <c r="BD30" s="235"/>
      <c r="BE30" s="236"/>
      <c r="BF30" s="237"/>
      <c r="BG30" s="235"/>
      <c r="BH30" s="236"/>
      <c r="BI30" s="237"/>
      <c r="BJ30" s="235"/>
      <c r="BK30" s="236"/>
      <c r="BL30" s="237"/>
      <c r="BM30" s="235"/>
      <c r="BN30" s="236"/>
      <c r="BO30" s="237"/>
      <c r="BP30" s="235"/>
      <c r="BQ30" s="236"/>
      <c r="BR30" s="237"/>
      <c r="BS30" s="235"/>
      <c r="BT30" s="236"/>
      <c r="BU30" s="237"/>
      <c r="BV30" s="235"/>
      <c r="BW30" s="236"/>
      <c r="BX30" s="237"/>
      <c r="BY30" s="235"/>
      <c r="BZ30" s="236"/>
      <c r="CA30" s="237"/>
      <c r="CB30" s="235"/>
      <c r="CC30" s="236"/>
      <c r="CD30" s="237"/>
      <c r="CE30" s="235"/>
      <c r="CF30" s="236"/>
      <c r="CG30" s="237"/>
      <c r="CH30" s="235"/>
      <c r="CI30" s="236"/>
      <c r="CJ30" s="237"/>
      <c r="CK30" s="235"/>
      <c r="CL30" s="236"/>
      <c r="CM30" s="237"/>
      <c r="CN30" s="235"/>
      <c r="CO30" s="236"/>
      <c r="CP30" s="237"/>
      <c r="CQ30" s="235"/>
      <c r="CR30" s="236"/>
      <c r="CS30" s="237"/>
      <c r="CT30" s="235"/>
      <c r="CU30" s="236"/>
      <c r="CV30" s="237"/>
      <c r="CW30" s="235"/>
      <c r="CX30" s="236"/>
      <c r="CY30" s="237"/>
      <c r="CZ30" s="235"/>
      <c r="DA30" s="236"/>
      <c r="DB30" s="237"/>
      <c r="DC30" s="235"/>
      <c r="DD30" s="236"/>
      <c r="DE30" s="237"/>
      <c r="DF30" s="235"/>
      <c r="DG30" s="236"/>
      <c r="DH30" s="237"/>
      <c r="DI30" s="235"/>
      <c r="DJ30" s="236"/>
      <c r="DK30" s="237"/>
      <c r="DL30" s="235"/>
      <c r="DM30" s="236"/>
      <c r="DN30" s="237"/>
      <c r="DO30" s="235"/>
      <c r="DP30" s="236"/>
      <c r="DQ30" s="237"/>
      <c r="DR30" s="235"/>
      <c r="DS30" s="236"/>
      <c r="DT30" s="237"/>
      <c r="DU30" s="235"/>
      <c r="DV30" s="236"/>
      <c r="DW30" s="237"/>
      <c r="DX30" s="235"/>
      <c r="DY30" s="236"/>
      <c r="DZ30" s="237"/>
      <c r="EA30" s="235"/>
      <c r="EB30" s="236"/>
      <c r="EC30" s="237"/>
      <c r="ED30" s="235"/>
      <c r="EE30" s="236"/>
      <c r="EF30" s="237"/>
      <c r="EG30" s="235"/>
      <c r="EH30" s="236"/>
      <c r="EI30" s="237"/>
      <c r="EJ30" s="235"/>
      <c r="EK30" s="236"/>
      <c r="EL30" s="237"/>
      <c r="EM30" s="235"/>
      <c r="EN30" s="236"/>
      <c r="EO30" s="237"/>
      <c r="EP30" s="235"/>
      <c r="EQ30" s="236"/>
      <c r="ER30" s="237"/>
      <c r="ES30" s="235"/>
      <c r="ET30" s="236"/>
      <c r="EU30" s="237"/>
      <c r="EV30" s="235"/>
      <c r="EW30" s="236"/>
      <c r="EX30" s="237"/>
      <c r="EY30" s="235"/>
      <c r="EZ30" s="236"/>
      <c r="FA30" s="237"/>
      <c r="FB30" s="235"/>
      <c r="FC30" s="236"/>
      <c r="FD30" s="237"/>
    </row>
    <row r="31" spans="1:160" x14ac:dyDescent="0.15">
      <c r="A31" s="153" t="s">
        <v>118</v>
      </c>
      <c r="B31" s="232">
        <f t="shared" si="44"/>
        <v>4</v>
      </c>
      <c r="C31" s="233">
        <f t="shared" si="44"/>
        <v>0</v>
      </c>
      <c r="D31" s="234">
        <f t="shared" si="44"/>
        <v>0</v>
      </c>
      <c r="E31" s="235">
        <v>0</v>
      </c>
      <c r="F31" s="236"/>
      <c r="G31" s="237"/>
      <c r="H31" s="235">
        <v>1</v>
      </c>
      <c r="I31" s="236"/>
      <c r="J31" s="237"/>
      <c r="K31" s="235">
        <v>1</v>
      </c>
      <c r="L31" s="236"/>
      <c r="M31" s="237"/>
      <c r="N31" s="235">
        <v>2</v>
      </c>
      <c r="O31" s="236"/>
      <c r="P31" s="237"/>
      <c r="Q31" s="229">
        <f>IFERROR(VLOOKUP($A31,'05'!$A$4:$BH$96,54,FALSE),0)</f>
        <v>0</v>
      </c>
      <c r="R31" s="236">
        <f>IFERROR(VLOOKUP($A31,'05'!$A$4:$BH$96,55,FALSE),0)</f>
        <v>0</v>
      </c>
      <c r="S31" s="237">
        <f>IFERROR(VLOOKUP($A31,'05'!$A$4:$BH$96,56,FALSE),0)</f>
        <v>0</v>
      </c>
      <c r="T31" s="229">
        <f>IFERROR(VLOOKUP($A31,'06'!$A$4:$BK$96,54,FALSE),0)</f>
        <v>0</v>
      </c>
      <c r="U31" s="236">
        <f>IFERROR(VLOOKUP($A31,'06'!$A$4:$BK$96,56,FALSE),0)</f>
        <v>0</v>
      </c>
      <c r="V31" s="237">
        <f>IFERROR(VLOOKUP($A31,'06'!$A$4:$BK$96,58,FALSE),0)</f>
        <v>0</v>
      </c>
      <c r="W31" s="229">
        <f>IFERROR(VLOOKUP($A31,'06'!$A$4:$BK$96,54,FALSE),0)</f>
        <v>0</v>
      </c>
      <c r="X31" s="236">
        <f>IFERROR(VLOOKUP($A31,'06'!$A$4:$BK$96,56,FALSE),0)</f>
        <v>0</v>
      </c>
      <c r="Y31" s="237">
        <f>IFERROR(VLOOKUP($A31,'06'!$A$4:$BK$96,58,FALSE),0)</f>
        <v>0</v>
      </c>
      <c r="Z31" s="235"/>
      <c r="AA31" s="236"/>
      <c r="AB31" s="237"/>
      <c r="AC31" s="235"/>
      <c r="AD31" s="236"/>
      <c r="AE31" s="237"/>
      <c r="AF31" s="235"/>
      <c r="AG31" s="236"/>
      <c r="AH31" s="237"/>
      <c r="AI31" s="235"/>
      <c r="AJ31" s="236"/>
      <c r="AK31" s="237"/>
      <c r="AL31" s="235"/>
      <c r="AM31" s="236"/>
      <c r="AN31" s="237"/>
      <c r="AO31" s="235"/>
      <c r="AP31" s="236"/>
      <c r="AQ31" s="237"/>
      <c r="AR31" s="235"/>
      <c r="AS31" s="236"/>
      <c r="AT31" s="237"/>
      <c r="AU31" s="235"/>
      <c r="AV31" s="236"/>
      <c r="AW31" s="237"/>
      <c r="AX31" s="235"/>
      <c r="AY31" s="236"/>
      <c r="AZ31" s="237"/>
      <c r="BA31" s="235"/>
      <c r="BB31" s="236"/>
      <c r="BC31" s="237"/>
      <c r="BD31" s="235"/>
      <c r="BE31" s="236"/>
      <c r="BF31" s="237"/>
      <c r="BG31" s="235"/>
      <c r="BH31" s="236"/>
      <c r="BI31" s="237"/>
      <c r="BJ31" s="235"/>
      <c r="BK31" s="236"/>
      <c r="BL31" s="237"/>
      <c r="BM31" s="235"/>
      <c r="BN31" s="236"/>
      <c r="BO31" s="237"/>
      <c r="BP31" s="235"/>
      <c r="BQ31" s="236"/>
      <c r="BR31" s="237"/>
      <c r="BS31" s="235"/>
      <c r="BT31" s="236"/>
      <c r="BU31" s="237"/>
      <c r="BV31" s="235"/>
      <c r="BW31" s="236"/>
      <c r="BX31" s="237"/>
      <c r="BY31" s="235"/>
      <c r="BZ31" s="236"/>
      <c r="CA31" s="237"/>
      <c r="CB31" s="235"/>
      <c r="CC31" s="236"/>
      <c r="CD31" s="237"/>
      <c r="CE31" s="235"/>
      <c r="CF31" s="236"/>
      <c r="CG31" s="237"/>
      <c r="CH31" s="235"/>
      <c r="CI31" s="236"/>
      <c r="CJ31" s="237"/>
      <c r="CK31" s="235"/>
      <c r="CL31" s="236"/>
      <c r="CM31" s="237"/>
      <c r="CN31" s="235"/>
      <c r="CO31" s="236"/>
      <c r="CP31" s="237"/>
      <c r="CQ31" s="235"/>
      <c r="CR31" s="236"/>
      <c r="CS31" s="237"/>
      <c r="CT31" s="235"/>
      <c r="CU31" s="236"/>
      <c r="CV31" s="237"/>
      <c r="CW31" s="235"/>
      <c r="CX31" s="236"/>
      <c r="CY31" s="237"/>
      <c r="CZ31" s="235"/>
      <c r="DA31" s="236"/>
      <c r="DB31" s="237"/>
      <c r="DC31" s="235"/>
      <c r="DD31" s="236"/>
      <c r="DE31" s="237"/>
      <c r="DF31" s="235"/>
      <c r="DG31" s="236"/>
      <c r="DH31" s="237"/>
      <c r="DI31" s="235"/>
      <c r="DJ31" s="236"/>
      <c r="DK31" s="237"/>
      <c r="DL31" s="235"/>
      <c r="DM31" s="236"/>
      <c r="DN31" s="237"/>
      <c r="DO31" s="235"/>
      <c r="DP31" s="236"/>
      <c r="DQ31" s="237"/>
      <c r="DR31" s="235"/>
      <c r="DS31" s="236"/>
      <c r="DT31" s="237"/>
      <c r="DU31" s="235"/>
      <c r="DV31" s="236"/>
      <c r="DW31" s="237"/>
      <c r="DX31" s="235"/>
      <c r="DY31" s="236"/>
      <c r="DZ31" s="237"/>
      <c r="EA31" s="235"/>
      <c r="EB31" s="236"/>
      <c r="EC31" s="237"/>
      <c r="ED31" s="235"/>
      <c r="EE31" s="236"/>
      <c r="EF31" s="237"/>
      <c r="EG31" s="235"/>
      <c r="EH31" s="236"/>
      <c r="EI31" s="237"/>
      <c r="EJ31" s="235"/>
      <c r="EK31" s="236"/>
      <c r="EL31" s="237"/>
      <c r="EM31" s="235"/>
      <c r="EN31" s="236"/>
      <c r="EO31" s="237"/>
      <c r="EP31" s="235"/>
      <c r="EQ31" s="236"/>
      <c r="ER31" s="237"/>
      <c r="ES31" s="235"/>
      <c r="ET31" s="236"/>
      <c r="EU31" s="237"/>
      <c r="EV31" s="235"/>
      <c r="EW31" s="236"/>
      <c r="EX31" s="237"/>
      <c r="EY31" s="235"/>
      <c r="EZ31" s="236"/>
      <c r="FA31" s="237"/>
      <c r="FB31" s="235"/>
      <c r="FC31" s="236"/>
      <c r="FD31" s="237"/>
    </row>
    <row r="32" spans="1:160" x14ac:dyDescent="0.15">
      <c r="A32" s="153" t="s">
        <v>95</v>
      </c>
      <c r="B32" s="232">
        <f t="shared" si="44"/>
        <v>2</v>
      </c>
      <c r="C32" s="233">
        <f t="shared" si="44"/>
        <v>1</v>
      </c>
      <c r="D32" s="234">
        <f t="shared" si="44"/>
        <v>0</v>
      </c>
      <c r="E32" s="235">
        <v>0</v>
      </c>
      <c r="F32" s="236"/>
      <c r="G32" s="237"/>
      <c r="H32" s="235">
        <v>0</v>
      </c>
      <c r="I32" s="236"/>
      <c r="J32" s="237"/>
      <c r="K32" s="235">
        <v>1</v>
      </c>
      <c r="L32" s="236"/>
      <c r="M32" s="237"/>
      <c r="N32" s="235">
        <v>0</v>
      </c>
      <c r="O32" s="236"/>
      <c r="P32" s="237"/>
      <c r="Q32" s="229">
        <f>IFERROR(VLOOKUP($A32,'05'!$A$4:$BH$96,54,FALSE),0)</f>
        <v>1</v>
      </c>
      <c r="R32" s="236">
        <f>IFERROR(VLOOKUP($A32,'05'!$A$4:$BH$96,55,FALSE),0)</f>
        <v>1</v>
      </c>
      <c r="S32" s="237">
        <f>IFERROR(VLOOKUP($A32,'05'!$A$4:$BH$96,56,FALSE),0)</f>
        <v>0</v>
      </c>
      <c r="T32" s="229">
        <f>IFERROR(VLOOKUP($A32,'06'!$A$4:$BK$96,54,FALSE),0)</f>
        <v>0</v>
      </c>
      <c r="U32" s="236">
        <f>IFERROR(VLOOKUP($A32,'06'!$A$4:$BK$96,56,FALSE),0)</f>
        <v>0</v>
      </c>
      <c r="V32" s="237">
        <f>IFERROR(VLOOKUP($A32,'06'!$A$4:$BK$96,58,FALSE),0)</f>
        <v>0</v>
      </c>
      <c r="W32" s="229">
        <f>IFERROR(VLOOKUP($A32,'06'!$A$4:$BK$96,54,FALSE),0)</f>
        <v>0</v>
      </c>
      <c r="X32" s="236">
        <f>IFERROR(VLOOKUP($A32,'06'!$A$4:$BK$96,56,FALSE),0)</f>
        <v>0</v>
      </c>
      <c r="Y32" s="237">
        <f>IFERROR(VLOOKUP($A32,'06'!$A$4:$BK$96,58,FALSE),0)</f>
        <v>0</v>
      </c>
      <c r="Z32" s="235"/>
      <c r="AA32" s="236"/>
      <c r="AB32" s="237"/>
      <c r="AC32" s="235"/>
      <c r="AD32" s="236"/>
      <c r="AE32" s="237"/>
      <c r="AF32" s="235"/>
      <c r="AG32" s="236"/>
      <c r="AH32" s="237"/>
      <c r="AI32" s="235"/>
      <c r="AJ32" s="236"/>
      <c r="AK32" s="237"/>
      <c r="AL32" s="235"/>
      <c r="AM32" s="236"/>
      <c r="AN32" s="237"/>
      <c r="AO32" s="235"/>
      <c r="AP32" s="236"/>
      <c r="AQ32" s="237"/>
      <c r="AR32" s="235"/>
      <c r="AS32" s="236"/>
      <c r="AT32" s="237"/>
      <c r="AU32" s="235"/>
      <c r="AV32" s="236"/>
      <c r="AW32" s="237"/>
      <c r="AX32" s="235"/>
      <c r="AY32" s="236"/>
      <c r="AZ32" s="237"/>
      <c r="BA32" s="235"/>
      <c r="BB32" s="236"/>
      <c r="BC32" s="237"/>
      <c r="BD32" s="235"/>
      <c r="BE32" s="236"/>
      <c r="BF32" s="237"/>
      <c r="BG32" s="235"/>
      <c r="BH32" s="236"/>
      <c r="BI32" s="237"/>
      <c r="BJ32" s="235"/>
      <c r="BK32" s="236"/>
      <c r="BL32" s="237"/>
      <c r="BM32" s="235"/>
      <c r="BN32" s="236"/>
      <c r="BO32" s="237"/>
      <c r="BP32" s="235"/>
      <c r="BQ32" s="236"/>
      <c r="BR32" s="237"/>
      <c r="BS32" s="235"/>
      <c r="BT32" s="236"/>
      <c r="BU32" s="237"/>
      <c r="BV32" s="235"/>
      <c r="BW32" s="236"/>
      <c r="BX32" s="237"/>
      <c r="BY32" s="235"/>
      <c r="BZ32" s="236"/>
      <c r="CA32" s="237"/>
      <c r="CB32" s="235"/>
      <c r="CC32" s="236"/>
      <c r="CD32" s="237"/>
      <c r="CE32" s="235"/>
      <c r="CF32" s="236"/>
      <c r="CG32" s="237"/>
      <c r="CH32" s="235"/>
      <c r="CI32" s="236"/>
      <c r="CJ32" s="237"/>
      <c r="CK32" s="235"/>
      <c r="CL32" s="236"/>
      <c r="CM32" s="237"/>
      <c r="CN32" s="235"/>
      <c r="CO32" s="236"/>
      <c r="CP32" s="237"/>
      <c r="CQ32" s="235"/>
      <c r="CR32" s="236"/>
      <c r="CS32" s="237"/>
      <c r="CT32" s="235"/>
      <c r="CU32" s="236"/>
      <c r="CV32" s="237"/>
      <c r="CW32" s="235"/>
      <c r="CX32" s="236"/>
      <c r="CY32" s="237"/>
      <c r="CZ32" s="235"/>
      <c r="DA32" s="236"/>
      <c r="DB32" s="237"/>
      <c r="DC32" s="235"/>
      <c r="DD32" s="236"/>
      <c r="DE32" s="237"/>
      <c r="DF32" s="235"/>
      <c r="DG32" s="236"/>
      <c r="DH32" s="237"/>
      <c r="DI32" s="235"/>
      <c r="DJ32" s="236"/>
      <c r="DK32" s="237"/>
      <c r="DL32" s="235"/>
      <c r="DM32" s="236"/>
      <c r="DN32" s="237"/>
      <c r="DO32" s="235"/>
      <c r="DP32" s="236"/>
      <c r="DQ32" s="237"/>
      <c r="DR32" s="235"/>
      <c r="DS32" s="236"/>
      <c r="DT32" s="237"/>
      <c r="DU32" s="235"/>
      <c r="DV32" s="236"/>
      <c r="DW32" s="237"/>
      <c r="DX32" s="235"/>
      <c r="DY32" s="236"/>
      <c r="DZ32" s="237"/>
      <c r="EA32" s="235"/>
      <c r="EB32" s="236"/>
      <c r="EC32" s="237"/>
      <c r="ED32" s="235"/>
      <c r="EE32" s="236"/>
      <c r="EF32" s="237"/>
      <c r="EG32" s="235"/>
      <c r="EH32" s="236"/>
      <c r="EI32" s="237"/>
      <c r="EJ32" s="235"/>
      <c r="EK32" s="236"/>
      <c r="EL32" s="237"/>
      <c r="EM32" s="235"/>
      <c r="EN32" s="236"/>
      <c r="EO32" s="237"/>
      <c r="EP32" s="235"/>
      <c r="EQ32" s="236"/>
      <c r="ER32" s="237"/>
      <c r="ES32" s="235"/>
      <c r="ET32" s="236"/>
      <c r="EU32" s="237"/>
      <c r="EV32" s="235"/>
      <c r="EW32" s="236"/>
      <c r="EX32" s="237"/>
      <c r="EY32" s="235"/>
      <c r="EZ32" s="236"/>
      <c r="FA32" s="237"/>
      <c r="FB32" s="235"/>
      <c r="FC32" s="236"/>
      <c r="FD32" s="237"/>
    </row>
    <row r="33" spans="1:160" x14ac:dyDescent="0.15">
      <c r="A33" s="153" t="s">
        <v>73</v>
      </c>
      <c r="B33" s="232">
        <f t="shared" si="44"/>
        <v>0</v>
      </c>
      <c r="C33" s="233">
        <f t="shared" si="44"/>
        <v>0</v>
      </c>
      <c r="D33" s="234">
        <f t="shared" si="44"/>
        <v>0</v>
      </c>
      <c r="E33" s="235">
        <v>0</v>
      </c>
      <c r="F33" s="236"/>
      <c r="G33" s="237"/>
      <c r="H33" s="235">
        <v>0</v>
      </c>
      <c r="I33" s="236"/>
      <c r="J33" s="237"/>
      <c r="K33" s="235">
        <v>0</v>
      </c>
      <c r="L33" s="236"/>
      <c r="M33" s="237"/>
      <c r="N33" s="235">
        <v>0</v>
      </c>
      <c r="O33" s="236"/>
      <c r="P33" s="237"/>
      <c r="Q33" s="229">
        <f>IFERROR(VLOOKUP($A33,'05'!$A$4:$BH$96,54,FALSE),0)</f>
        <v>0</v>
      </c>
      <c r="R33" s="236">
        <f>IFERROR(VLOOKUP($A33,'05'!$A$4:$BH$96,55,FALSE),0)</f>
        <v>0</v>
      </c>
      <c r="S33" s="237">
        <f>IFERROR(VLOOKUP($A33,'05'!$A$4:$BH$96,56,FALSE),0)</f>
        <v>0</v>
      </c>
      <c r="T33" s="229">
        <f>IFERROR(VLOOKUP($A33,'06'!$A$4:$BK$96,54,FALSE),0)</f>
        <v>0</v>
      </c>
      <c r="U33" s="236">
        <f>IFERROR(VLOOKUP($A33,'06'!$A$4:$BK$96,56,FALSE),0)</f>
        <v>0</v>
      </c>
      <c r="V33" s="237">
        <f>IFERROR(VLOOKUP($A33,'06'!$A$4:$BK$96,58,FALSE),0)</f>
        <v>0</v>
      </c>
      <c r="W33" s="229">
        <f>IFERROR(VLOOKUP($A33,'06'!$A$4:$BK$96,54,FALSE),0)</f>
        <v>0</v>
      </c>
      <c r="X33" s="236">
        <f>IFERROR(VLOOKUP($A33,'06'!$A$4:$BK$96,56,FALSE),0)</f>
        <v>0</v>
      </c>
      <c r="Y33" s="237">
        <f>IFERROR(VLOOKUP($A33,'06'!$A$4:$BK$96,58,FALSE),0)</f>
        <v>0</v>
      </c>
      <c r="Z33" s="235"/>
      <c r="AA33" s="236"/>
      <c r="AB33" s="237"/>
      <c r="AC33" s="235"/>
      <c r="AD33" s="236"/>
      <c r="AE33" s="237"/>
      <c r="AF33" s="235"/>
      <c r="AG33" s="236"/>
      <c r="AH33" s="237"/>
      <c r="AI33" s="235"/>
      <c r="AJ33" s="236"/>
      <c r="AK33" s="237"/>
      <c r="AL33" s="235"/>
      <c r="AM33" s="236"/>
      <c r="AN33" s="237"/>
      <c r="AO33" s="235"/>
      <c r="AP33" s="236"/>
      <c r="AQ33" s="237"/>
      <c r="AR33" s="235"/>
      <c r="AS33" s="236"/>
      <c r="AT33" s="237"/>
      <c r="AU33" s="235"/>
      <c r="AV33" s="236"/>
      <c r="AW33" s="237"/>
      <c r="AX33" s="235"/>
      <c r="AY33" s="236"/>
      <c r="AZ33" s="237"/>
      <c r="BA33" s="235"/>
      <c r="BB33" s="236"/>
      <c r="BC33" s="237"/>
      <c r="BD33" s="235"/>
      <c r="BE33" s="236"/>
      <c r="BF33" s="237"/>
      <c r="BG33" s="235"/>
      <c r="BH33" s="236"/>
      <c r="BI33" s="237"/>
      <c r="BJ33" s="235"/>
      <c r="BK33" s="236"/>
      <c r="BL33" s="237"/>
      <c r="BM33" s="235"/>
      <c r="BN33" s="236"/>
      <c r="BO33" s="237"/>
      <c r="BP33" s="235"/>
      <c r="BQ33" s="236"/>
      <c r="BR33" s="237"/>
      <c r="BS33" s="235"/>
      <c r="BT33" s="236"/>
      <c r="BU33" s="237"/>
      <c r="BV33" s="235"/>
      <c r="BW33" s="236"/>
      <c r="BX33" s="237"/>
      <c r="BY33" s="235"/>
      <c r="BZ33" s="236"/>
      <c r="CA33" s="237"/>
      <c r="CB33" s="235"/>
      <c r="CC33" s="236"/>
      <c r="CD33" s="237"/>
      <c r="CE33" s="235"/>
      <c r="CF33" s="236"/>
      <c r="CG33" s="237"/>
      <c r="CH33" s="235"/>
      <c r="CI33" s="236"/>
      <c r="CJ33" s="237"/>
      <c r="CK33" s="235"/>
      <c r="CL33" s="236"/>
      <c r="CM33" s="237"/>
      <c r="CN33" s="235"/>
      <c r="CO33" s="236"/>
      <c r="CP33" s="237"/>
      <c r="CQ33" s="235"/>
      <c r="CR33" s="236"/>
      <c r="CS33" s="237"/>
      <c r="CT33" s="235"/>
      <c r="CU33" s="236"/>
      <c r="CV33" s="237"/>
      <c r="CW33" s="235"/>
      <c r="CX33" s="236"/>
      <c r="CY33" s="237"/>
      <c r="CZ33" s="235"/>
      <c r="DA33" s="236"/>
      <c r="DB33" s="237"/>
      <c r="DC33" s="235"/>
      <c r="DD33" s="236"/>
      <c r="DE33" s="237"/>
      <c r="DF33" s="235"/>
      <c r="DG33" s="236"/>
      <c r="DH33" s="237"/>
      <c r="DI33" s="235"/>
      <c r="DJ33" s="236"/>
      <c r="DK33" s="237"/>
      <c r="DL33" s="235"/>
      <c r="DM33" s="236"/>
      <c r="DN33" s="237"/>
      <c r="DO33" s="235"/>
      <c r="DP33" s="236"/>
      <c r="DQ33" s="237"/>
      <c r="DR33" s="235"/>
      <c r="DS33" s="236"/>
      <c r="DT33" s="237"/>
      <c r="DU33" s="235"/>
      <c r="DV33" s="236"/>
      <c r="DW33" s="237"/>
      <c r="DX33" s="235"/>
      <c r="DY33" s="236"/>
      <c r="DZ33" s="237"/>
      <c r="EA33" s="235"/>
      <c r="EB33" s="236"/>
      <c r="EC33" s="237"/>
      <c r="ED33" s="235"/>
      <c r="EE33" s="236"/>
      <c r="EF33" s="237"/>
      <c r="EG33" s="235"/>
      <c r="EH33" s="236"/>
      <c r="EI33" s="237"/>
      <c r="EJ33" s="235"/>
      <c r="EK33" s="236"/>
      <c r="EL33" s="237"/>
      <c r="EM33" s="235"/>
      <c r="EN33" s="236"/>
      <c r="EO33" s="237"/>
      <c r="EP33" s="235"/>
      <c r="EQ33" s="236"/>
      <c r="ER33" s="237"/>
      <c r="ES33" s="235"/>
      <c r="ET33" s="236"/>
      <c r="EU33" s="237"/>
      <c r="EV33" s="235"/>
      <c r="EW33" s="236"/>
      <c r="EX33" s="237"/>
      <c r="EY33" s="235"/>
      <c r="EZ33" s="236"/>
      <c r="FA33" s="237"/>
      <c r="FB33" s="235"/>
      <c r="FC33" s="236"/>
      <c r="FD33" s="237"/>
    </row>
    <row r="34" spans="1:160" x14ac:dyDescent="0.15">
      <c r="A34" s="153" t="s">
        <v>94</v>
      </c>
      <c r="B34" s="232">
        <f t="shared" si="44"/>
        <v>1</v>
      </c>
      <c r="C34" s="233">
        <f t="shared" si="44"/>
        <v>0</v>
      </c>
      <c r="D34" s="234">
        <f t="shared" si="44"/>
        <v>0</v>
      </c>
      <c r="E34" s="235">
        <v>0</v>
      </c>
      <c r="F34" s="236"/>
      <c r="G34" s="237"/>
      <c r="H34" s="235">
        <v>0</v>
      </c>
      <c r="I34" s="236"/>
      <c r="J34" s="237"/>
      <c r="K34" s="235">
        <v>1</v>
      </c>
      <c r="L34" s="236"/>
      <c r="M34" s="237"/>
      <c r="N34" s="235">
        <v>0</v>
      </c>
      <c r="O34" s="236"/>
      <c r="P34" s="237"/>
      <c r="Q34" s="229">
        <f>IFERROR(VLOOKUP($A34,'05'!$A$4:$BH$96,54,FALSE),0)</f>
        <v>0</v>
      </c>
      <c r="R34" s="236">
        <f>IFERROR(VLOOKUP($A34,'05'!$A$4:$BH$96,55,FALSE),0)</f>
        <v>0</v>
      </c>
      <c r="S34" s="237">
        <f>IFERROR(VLOOKUP($A34,'05'!$A$4:$BH$96,56,FALSE),0)</f>
        <v>0</v>
      </c>
      <c r="T34" s="229">
        <f>IFERROR(VLOOKUP($A34,'06'!$A$4:$BK$96,54,FALSE),0)</f>
        <v>0</v>
      </c>
      <c r="U34" s="236">
        <f>IFERROR(VLOOKUP($A34,'06'!$A$4:$BK$96,56,FALSE),0)</f>
        <v>0</v>
      </c>
      <c r="V34" s="237">
        <f>IFERROR(VLOOKUP($A34,'06'!$A$4:$BK$96,58,FALSE),0)</f>
        <v>0</v>
      </c>
      <c r="W34" s="229">
        <f>IFERROR(VLOOKUP($A34,'06'!$A$4:$BK$96,54,FALSE),0)</f>
        <v>0</v>
      </c>
      <c r="X34" s="236">
        <f>IFERROR(VLOOKUP($A34,'06'!$A$4:$BK$96,56,FALSE),0)</f>
        <v>0</v>
      </c>
      <c r="Y34" s="237">
        <f>IFERROR(VLOOKUP($A34,'06'!$A$4:$BK$96,58,FALSE),0)</f>
        <v>0</v>
      </c>
      <c r="Z34" s="235"/>
      <c r="AA34" s="236"/>
      <c r="AB34" s="237"/>
      <c r="AC34" s="235"/>
      <c r="AD34" s="236"/>
      <c r="AE34" s="237"/>
      <c r="AF34" s="235"/>
      <c r="AG34" s="236"/>
      <c r="AH34" s="237"/>
      <c r="AI34" s="235"/>
      <c r="AJ34" s="236"/>
      <c r="AK34" s="237"/>
      <c r="AL34" s="235"/>
      <c r="AM34" s="236"/>
      <c r="AN34" s="237"/>
      <c r="AO34" s="235"/>
      <c r="AP34" s="236"/>
      <c r="AQ34" s="237"/>
      <c r="AR34" s="235"/>
      <c r="AS34" s="236"/>
      <c r="AT34" s="237"/>
      <c r="AU34" s="235"/>
      <c r="AV34" s="236"/>
      <c r="AW34" s="237"/>
      <c r="AX34" s="235"/>
      <c r="AY34" s="236"/>
      <c r="AZ34" s="237"/>
      <c r="BA34" s="235"/>
      <c r="BB34" s="236"/>
      <c r="BC34" s="237"/>
      <c r="BD34" s="235"/>
      <c r="BE34" s="236"/>
      <c r="BF34" s="237"/>
      <c r="BG34" s="235"/>
      <c r="BH34" s="236"/>
      <c r="BI34" s="237"/>
      <c r="BJ34" s="235"/>
      <c r="BK34" s="236"/>
      <c r="BL34" s="237"/>
      <c r="BM34" s="235"/>
      <c r="BN34" s="236"/>
      <c r="BO34" s="237"/>
      <c r="BP34" s="235"/>
      <c r="BQ34" s="236"/>
      <c r="BR34" s="237"/>
      <c r="BS34" s="235"/>
      <c r="BT34" s="236"/>
      <c r="BU34" s="237"/>
      <c r="BV34" s="235"/>
      <c r="BW34" s="236"/>
      <c r="BX34" s="237"/>
      <c r="BY34" s="235"/>
      <c r="BZ34" s="236"/>
      <c r="CA34" s="237"/>
      <c r="CB34" s="235"/>
      <c r="CC34" s="236"/>
      <c r="CD34" s="237"/>
      <c r="CE34" s="235"/>
      <c r="CF34" s="236"/>
      <c r="CG34" s="237"/>
      <c r="CH34" s="235"/>
      <c r="CI34" s="236"/>
      <c r="CJ34" s="237"/>
      <c r="CK34" s="235"/>
      <c r="CL34" s="236"/>
      <c r="CM34" s="237"/>
      <c r="CN34" s="235"/>
      <c r="CO34" s="236"/>
      <c r="CP34" s="237"/>
      <c r="CQ34" s="235"/>
      <c r="CR34" s="236"/>
      <c r="CS34" s="237"/>
      <c r="CT34" s="235"/>
      <c r="CU34" s="236"/>
      <c r="CV34" s="237"/>
      <c r="CW34" s="235"/>
      <c r="CX34" s="236"/>
      <c r="CY34" s="237"/>
      <c r="CZ34" s="235"/>
      <c r="DA34" s="236"/>
      <c r="DB34" s="237"/>
      <c r="DC34" s="235"/>
      <c r="DD34" s="236"/>
      <c r="DE34" s="237"/>
      <c r="DF34" s="235"/>
      <c r="DG34" s="236"/>
      <c r="DH34" s="237"/>
      <c r="DI34" s="235"/>
      <c r="DJ34" s="236"/>
      <c r="DK34" s="237"/>
      <c r="DL34" s="235"/>
      <c r="DM34" s="236"/>
      <c r="DN34" s="237"/>
      <c r="DO34" s="235"/>
      <c r="DP34" s="236"/>
      <c r="DQ34" s="237"/>
      <c r="DR34" s="235"/>
      <c r="DS34" s="236"/>
      <c r="DT34" s="237"/>
      <c r="DU34" s="235"/>
      <c r="DV34" s="236"/>
      <c r="DW34" s="237"/>
      <c r="DX34" s="235"/>
      <c r="DY34" s="236"/>
      <c r="DZ34" s="237"/>
      <c r="EA34" s="235"/>
      <c r="EB34" s="236"/>
      <c r="EC34" s="237"/>
      <c r="ED34" s="235"/>
      <c r="EE34" s="236"/>
      <c r="EF34" s="237"/>
      <c r="EG34" s="235"/>
      <c r="EH34" s="236"/>
      <c r="EI34" s="237"/>
      <c r="EJ34" s="235"/>
      <c r="EK34" s="236"/>
      <c r="EL34" s="237"/>
      <c r="EM34" s="235"/>
      <c r="EN34" s="236"/>
      <c r="EO34" s="237"/>
      <c r="EP34" s="235"/>
      <c r="EQ34" s="236"/>
      <c r="ER34" s="237"/>
      <c r="ES34" s="235"/>
      <c r="ET34" s="236"/>
      <c r="EU34" s="237"/>
      <c r="EV34" s="235"/>
      <c r="EW34" s="236"/>
      <c r="EX34" s="237"/>
      <c r="EY34" s="235"/>
      <c r="EZ34" s="236"/>
      <c r="FA34" s="237"/>
      <c r="FB34" s="235"/>
      <c r="FC34" s="236"/>
      <c r="FD34" s="237"/>
    </row>
    <row r="35" spans="1:160" x14ac:dyDescent="0.15">
      <c r="A35" s="153" t="s">
        <v>72</v>
      </c>
      <c r="B35" s="232">
        <f t="shared" si="44"/>
        <v>0</v>
      </c>
      <c r="C35" s="233">
        <f t="shared" si="44"/>
        <v>0</v>
      </c>
      <c r="D35" s="234">
        <f t="shared" si="44"/>
        <v>0</v>
      </c>
      <c r="E35" s="235">
        <v>0</v>
      </c>
      <c r="F35" s="236"/>
      <c r="G35" s="237"/>
      <c r="H35" s="235">
        <v>0</v>
      </c>
      <c r="I35" s="236"/>
      <c r="J35" s="237"/>
      <c r="K35" s="235">
        <v>0</v>
      </c>
      <c r="L35" s="236"/>
      <c r="M35" s="237"/>
      <c r="N35" s="235">
        <v>0</v>
      </c>
      <c r="O35" s="236"/>
      <c r="P35" s="237"/>
      <c r="Q35" s="229">
        <f>IFERROR(VLOOKUP($A35,'05'!$A$4:$BH$96,54,FALSE),0)</f>
        <v>0</v>
      </c>
      <c r="R35" s="236">
        <f>IFERROR(VLOOKUP($A35,'05'!$A$4:$BH$96,55,FALSE),0)</f>
        <v>0</v>
      </c>
      <c r="S35" s="237">
        <f>IFERROR(VLOOKUP($A35,'05'!$A$4:$BH$96,56,FALSE),0)</f>
        <v>0</v>
      </c>
      <c r="T35" s="229">
        <f>IFERROR(VLOOKUP($A35,'06'!$A$4:$BK$96,54,FALSE),0)</f>
        <v>0</v>
      </c>
      <c r="U35" s="236">
        <f>IFERROR(VLOOKUP($A35,'06'!$A$4:$BK$96,56,FALSE),0)</f>
        <v>0</v>
      </c>
      <c r="V35" s="237">
        <f>IFERROR(VLOOKUP($A35,'06'!$A$4:$BK$96,58,FALSE),0)</f>
        <v>0</v>
      </c>
      <c r="W35" s="229">
        <f>IFERROR(VLOOKUP($A35,'06'!$A$4:$BK$96,54,FALSE),0)</f>
        <v>0</v>
      </c>
      <c r="X35" s="236">
        <f>IFERROR(VLOOKUP($A35,'06'!$A$4:$BK$96,56,FALSE),0)</f>
        <v>0</v>
      </c>
      <c r="Y35" s="237">
        <f>IFERROR(VLOOKUP($A35,'06'!$A$4:$BK$96,58,FALSE),0)</f>
        <v>0</v>
      </c>
      <c r="Z35" s="235"/>
      <c r="AA35" s="236"/>
      <c r="AB35" s="237"/>
      <c r="AC35" s="235"/>
      <c r="AD35" s="236"/>
      <c r="AE35" s="237"/>
      <c r="AF35" s="235"/>
      <c r="AG35" s="236"/>
      <c r="AH35" s="237"/>
      <c r="AI35" s="235"/>
      <c r="AJ35" s="236"/>
      <c r="AK35" s="237"/>
      <c r="AL35" s="235"/>
      <c r="AM35" s="236"/>
      <c r="AN35" s="237"/>
      <c r="AO35" s="235"/>
      <c r="AP35" s="236"/>
      <c r="AQ35" s="237"/>
      <c r="AR35" s="235"/>
      <c r="AS35" s="236"/>
      <c r="AT35" s="237"/>
      <c r="AU35" s="235"/>
      <c r="AV35" s="236"/>
      <c r="AW35" s="237"/>
      <c r="AX35" s="235"/>
      <c r="AY35" s="236"/>
      <c r="AZ35" s="237"/>
      <c r="BA35" s="235"/>
      <c r="BB35" s="236"/>
      <c r="BC35" s="237"/>
      <c r="BD35" s="235"/>
      <c r="BE35" s="236"/>
      <c r="BF35" s="237"/>
      <c r="BG35" s="235"/>
      <c r="BH35" s="236"/>
      <c r="BI35" s="237"/>
      <c r="BJ35" s="235"/>
      <c r="BK35" s="236"/>
      <c r="BL35" s="237"/>
      <c r="BM35" s="235"/>
      <c r="BN35" s="236"/>
      <c r="BO35" s="237"/>
      <c r="BP35" s="235"/>
      <c r="BQ35" s="236"/>
      <c r="BR35" s="237"/>
      <c r="BS35" s="235"/>
      <c r="BT35" s="236"/>
      <c r="BU35" s="237"/>
      <c r="BV35" s="235"/>
      <c r="BW35" s="236"/>
      <c r="BX35" s="237"/>
      <c r="BY35" s="235"/>
      <c r="BZ35" s="236"/>
      <c r="CA35" s="237"/>
      <c r="CB35" s="235"/>
      <c r="CC35" s="236"/>
      <c r="CD35" s="237"/>
      <c r="CE35" s="235"/>
      <c r="CF35" s="236"/>
      <c r="CG35" s="237"/>
      <c r="CH35" s="235"/>
      <c r="CI35" s="236"/>
      <c r="CJ35" s="237"/>
      <c r="CK35" s="235"/>
      <c r="CL35" s="236"/>
      <c r="CM35" s="237"/>
      <c r="CN35" s="235"/>
      <c r="CO35" s="236"/>
      <c r="CP35" s="237"/>
      <c r="CQ35" s="235"/>
      <c r="CR35" s="236"/>
      <c r="CS35" s="237"/>
      <c r="CT35" s="235"/>
      <c r="CU35" s="236"/>
      <c r="CV35" s="237"/>
      <c r="CW35" s="235"/>
      <c r="CX35" s="236"/>
      <c r="CY35" s="237"/>
      <c r="CZ35" s="235"/>
      <c r="DA35" s="236"/>
      <c r="DB35" s="237"/>
      <c r="DC35" s="235"/>
      <c r="DD35" s="236"/>
      <c r="DE35" s="237"/>
      <c r="DF35" s="235"/>
      <c r="DG35" s="236"/>
      <c r="DH35" s="237"/>
      <c r="DI35" s="235"/>
      <c r="DJ35" s="236"/>
      <c r="DK35" s="237"/>
      <c r="DL35" s="235"/>
      <c r="DM35" s="236"/>
      <c r="DN35" s="237"/>
      <c r="DO35" s="235"/>
      <c r="DP35" s="236"/>
      <c r="DQ35" s="237"/>
      <c r="DR35" s="235"/>
      <c r="DS35" s="236"/>
      <c r="DT35" s="237"/>
      <c r="DU35" s="235"/>
      <c r="DV35" s="236"/>
      <c r="DW35" s="237"/>
      <c r="DX35" s="235"/>
      <c r="DY35" s="236"/>
      <c r="DZ35" s="237"/>
      <c r="EA35" s="235"/>
      <c r="EB35" s="236"/>
      <c r="EC35" s="237"/>
      <c r="ED35" s="235"/>
      <c r="EE35" s="236"/>
      <c r="EF35" s="237"/>
      <c r="EG35" s="235"/>
      <c r="EH35" s="236"/>
      <c r="EI35" s="237"/>
      <c r="EJ35" s="235"/>
      <c r="EK35" s="236"/>
      <c r="EL35" s="237"/>
      <c r="EM35" s="235"/>
      <c r="EN35" s="236"/>
      <c r="EO35" s="237"/>
      <c r="EP35" s="235"/>
      <c r="EQ35" s="236"/>
      <c r="ER35" s="237"/>
      <c r="ES35" s="235"/>
      <c r="ET35" s="236"/>
      <c r="EU35" s="237"/>
      <c r="EV35" s="235"/>
      <c r="EW35" s="236"/>
      <c r="EX35" s="237"/>
      <c r="EY35" s="235"/>
      <c r="EZ35" s="236"/>
      <c r="FA35" s="237"/>
      <c r="FB35" s="235"/>
      <c r="FC35" s="236"/>
      <c r="FD35" s="237"/>
    </row>
    <row r="36" spans="1:160" x14ac:dyDescent="0.15">
      <c r="A36" s="153" t="s">
        <v>110</v>
      </c>
      <c r="B36" s="232">
        <f t="shared" si="44"/>
        <v>3</v>
      </c>
      <c r="C36" s="233">
        <f t="shared" si="44"/>
        <v>0</v>
      </c>
      <c r="D36" s="234">
        <f t="shared" si="44"/>
        <v>0</v>
      </c>
      <c r="E36" s="235">
        <v>0</v>
      </c>
      <c r="F36" s="236"/>
      <c r="G36" s="237"/>
      <c r="H36" s="235">
        <v>0</v>
      </c>
      <c r="I36" s="236"/>
      <c r="J36" s="237"/>
      <c r="K36" s="235">
        <v>2</v>
      </c>
      <c r="L36" s="236"/>
      <c r="M36" s="237"/>
      <c r="N36" s="235">
        <v>1</v>
      </c>
      <c r="O36" s="236"/>
      <c r="P36" s="237"/>
      <c r="Q36" s="229">
        <f>IFERROR(VLOOKUP($A36,'05'!$A$4:$BH$96,54,FALSE),0)</f>
        <v>0</v>
      </c>
      <c r="R36" s="236">
        <f>IFERROR(VLOOKUP($A36,'05'!$A$4:$BH$96,55,FALSE),0)</f>
        <v>0</v>
      </c>
      <c r="S36" s="237">
        <f>IFERROR(VLOOKUP($A36,'05'!$A$4:$BH$96,56,FALSE),0)</f>
        <v>0</v>
      </c>
      <c r="T36" s="229">
        <f>IFERROR(VLOOKUP($A36,'06'!$A$4:$BK$96,54,FALSE),0)</f>
        <v>0</v>
      </c>
      <c r="U36" s="236">
        <f>IFERROR(VLOOKUP($A36,'06'!$A$4:$BK$96,56,FALSE),0)</f>
        <v>0</v>
      </c>
      <c r="V36" s="237">
        <f>IFERROR(VLOOKUP($A36,'06'!$A$4:$BK$96,58,FALSE),0)</f>
        <v>0</v>
      </c>
      <c r="W36" s="229">
        <f>IFERROR(VLOOKUP($A36,'06'!$A$4:$BK$96,54,FALSE),0)</f>
        <v>0</v>
      </c>
      <c r="X36" s="236">
        <f>IFERROR(VLOOKUP($A36,'06'!$A$4:$BK$96,56,FALSE),0)</f>
        <v>0</v>
      </c>
      <c r="Y36" s="237">
        <f>IFERROR(VLOOKUP($A36,'06'!$A$4:$BK$96,58,FALSE),0)</f>
        <v>0</v>
      </c>
      <c r="Z36" s="235"/>
      <c r="AA36" s="236"/>
      <c r="AB36" s="237"/>
      <c r="AC36" s="235"/>
      <c r="AD36" s="236"/>
      <c r="AE36" s="237"/>
      <c r="AF36" s="235"/>
      <c r="AG36" s="236"/>
      <c r="AH36" s="237"/>
      <c r="AI36" s="235"/>
      <c r="AJ36" s="236"/>
      <c r="AK36" s="237"/>
      <c r="AL36" s="235"/>
      <c r="AM36" s="236"/>
      <c r="AN36" s="237"/>
      <c r="AO36" s="235"/>
      <c r="AP36" s="236"/>
      <c r="AQ36" s="237"/>
      <c r="AR36" s="235"/>
      <c r="AS36" s="236"/>
      <c r="AT36" s="237"/>
      <c r="AU36" s="235"/>
      <c r="AV36" s="236"/>
      <c r="AW36" s="237"/>
      <c r="AX36" s="235"/>
      <c r="AY36" s="236"/>
      <c r="AZ36" s="237"/>
      <c r="BA36" s="235"/>
      <c r="BB36" s="236"/>
      <c r="BC36" s="237"/>
      <c r="BD36" s="235"/>
      <c r="BE36" s="236"/>
      <c r="BF36" s="237"/>
      <c r="BG36" s="235"/>
      <c r="BH36" s="236"/>
      <c r="BI36" s="237"/>
      <c r="BJ36" s="235"/>
      <c r="BK36" s="236"/>
      <c r="BL36" s="237"/>
      <c r="BM36" s="235"/>
      <c r="BN36" s="236"/>
      <c r="BO36" s="237"/>
      <c r="BP36" s="235"/>
      <c r="BQ36" s="236"/>
      <c r="BR36" s="237"/>
      <c r="BS36" s="235"/>
      <c r="BT36" s="236"/>
      <c r="BU36" s="237"/>
      <c r="BV36" s="235"/>
      <c r="BW36" s="236"/>
      <c r="BX36" s="237"/>
      <c r="BY36" s="235"/>
      <c r="BZ36" s="236"/>
      <c r="CA36" s="237"/>
      <c r="CB36" s="235"/>
      <c r="CC36" s="236"/>
      <c r="CD36" s="237"/>
      <c r="CE36" s="235"/>
      <c r="CF36" s="236"/>
      <c r="CG36" s="237"/>
      <c r="CH36" s="235"/>
      <c r="CI36" s="236"/>
      <c r="CJ36" s="237"/>
      <c r="CK36" s="235"/>
      <c r="CL36" s="236"/>
      <c r="CM36" s="237"/>
      <c r="CN36" s="235"/>
      <c r="CO36" s="236"/>
      <c r="CP36" s="237"/>
      <c r="CQ36" s="235"/>
      <c r="CR36" s="236"/>
      <c r="CS36" s="237"/>
      <c r="CT36" s="235"/>
      <c r="CU36" s="236"/>
      <c r="CV36" s="237"/>
      <c r="CW36" s="235"/>
      <c r="CX36" s="236"/>
      <c r="CY36" s="237"/>
      <c r="CZ36" s="235"/>
      <c r="DA36" s="236"/>
      <c r="DB36" s="237"/>
      <c r="DC36" s="235"/>
      <c r="DD36" s="236"/>
      <c r="DE36" s="237"/>
      <c r="DF36" s="235"/>
      <c r="DG36" s="236"/>
      <c r="DH36" s="237"/>
      <c r="DI36" s="235"/>
      <c r="DJ36" s="236"/>
      <c r="DK36" s="237"/>
      <c r="DL36" s="235"/>
      <c r="DM36" s="236"/>
      <c r="DN36" s="237"/>
      <c r="DO36" s="235"/>
      <c r="DP36" s="236"/>
      <c r="DQ36" s="237"/>
      <c r="DR36" s="235"/>
      <c r="DS36" s="236"/>
      <c r="DT36" s="237"/>
      <c r="DU36" s="235"/>
      <c r="DV36" s="236"/>
      <c r="DW36" s="237"/>
      <c r="DX36" s="235"/>
      <c r="DY36" s="236"/>
      <c r="DZ36" s="237"/>
      <c r="EA36" s="235"/>
      <c r="EB36" s="236"/>
      <c r="EC36" s="237"/>
      <c r="ED36" s="235"/>
      <c r="EE36" s="236"/>
      <c r="EF36" s="237"/>
      <c r="EG36" s="235"/>
      <c r="EH36" s="236"/>
      <c r="EI36" s="237"/>
      <c r="EJ36" s="235"/>
      <c r="EK36" s="236"/>
      <c r="EL36" s="237"/>
      <c r="EM36" s="235"/>
      <c r="EN36" s="236"/>
      <c r="EO36" s="237"/>
      <c r="EP36" s="235"/>
      <c r="EQ36" s="236"/>
      <c r="ER36" s="237"/>
      <c r="ES36" s="235"/>
      <c r="ET36" s="236"/>
      <c r="EU36" s="237"/>
      <c r="EV36" s="235"/>
      <c r="EW36" s="236"/>
      <c r="EX36" s="237"/>
      <c r="EY36" s="235"/>
      <c r="EZ36" s="236"/>
      <c r="FA36" s="237"/>
      <c r="FB36" s="235"/>
      <c r="FC36" s="236"/>
      <c r="FD36" s="237"/>
    </row>
    <row r="37" spans="1:160" x14ac:dyDescent="0.15">
      <c r="A37" s="153" t="s">
        <v>115</v>
      </c>
      <c r="B37" s="232">
        <f t="shared" si="44"/>
        <v>3</v>
      </c>
      <c r="C37" s="233">
        <f t="shared" si="44"/>
        <v>0</v>
      </c>
      <c r="D37" s="234">
        <f t="shared" si="44"/>
        <v>1</v>
      </c>
      <c r="E37" s="235">
        <v>1</v>
      </c>
      <c r="F37" s="236"/>
      <c r="G37" s="237"/>
      <c r="H37" s="235">
        <v>1</v>
      </c>
      <c r="I37" s="236"/>
      <c r="J37" s="237"/>
      <c r="K37" s="235">
        <v>1</v>
      </c>
      <c r="L37" s="236"/>
      <c r="M37" s="237"/>
      <c r="N37" s="235">
        <v>0</v>
      </c>
      <c r="O37" s="236"/>
      <c r="P37" s="237"/>
      <c r="Q37" s="229">
        <f>IFERROR(VLOOKUP($A37,'05'!$A$4:$BH$96,54,FALSE),0)</f>
        <v>0</v>
      </c>
      <c r="R37" s="236">
        <f>IFERROR(VLOOKUP($A37,'05'!$A$4:$BH$96,55,FALSE),0)</f>
        <v>0</v>
      </c>
      <c r="S37" s="237">
        <f>IFERROR(VLOOKUP($A37,'05'!$A$4:$BH$96,56,FALSE),0)</f>
        <v>1</v>
      </c>
      <c r="T37" s="229">
        <f>IFERROR(VLOOKUP($A37,'06'!$A$4:$BK$96,54,FALSE),0)</f>
        <v>0</v>
      </c>
      <c r="U37" s="236">
        <f>IFERROR(VLOOKUP($A37,'06'!$A$4:$BK$96,56,FALSE),0)</f>
        <v>0</v>
      </c>
      <c r="V37" s="237">
        <f>IFERROR(VLOOKUP($A37,'06'!$A$4:$BK$96,58,FALSE),0)</f>
        <v>0</v>
      </c>
      <c r="W37" s="229">
        <f>IFERROR(VLOOKUP($A37,'06'!$A$4:$BK$96,54,FALSE),0)</f>
        <v>0</v>
      </c>
      <c r="X37" s="236">
        <f>IFERROR(VLOOKUP($A37,'06'!$A$4:$BK$96,56,FALSE),0)</f>
        <v>0</v>
      </c>
      <c r="Y37" s="237">
        <f>IFERROR(VLOOKUP($A37,'06'!$A$4:$BK$96,58,FALSE),0)</f>
        <v>0</v>
      </c>
      <c r="Z37" s="235"/>
      <c r="AA37" s="236"/>
      <c r="AB37" s="237"/>
      <c r="AC37" s="235"/>
      <c r="AD37" s="236"/>
      <c r="AE37" s="237"/>
      <c r="AF37" s="235"/>
      <c r="AG37" s="236"/>
      <c r="AH37" s="237"/>
      <c r="AI37" s="235"/>
      <c r="AJ37" s="236"/>
      <c r="AK37" s="237"/>
      <c r="AL37" s="235"/>
      <c r="AM37" s="236"/>
      <c r="AN37" s="237"/>
      <c r="AO37" s="235"/>
      <c r="AP37" s="236"/>
      <c r="AQ37" s="237"/>
      <c r="AR37" s="235"/>
      <c r="AS37" s="236"/>
      <c r="AT37" s="237"/>
      <c r="AU37" s="235"/>
      <c r="AV37" s="236"/>
      <c r="AW37" s="237"/>
      <c r="AX37" s="235"/>
      <c r="AY37" s="236"/>
      <c r="AZ37" s="237"/>
      <c r="BA37" s="235"/>
      <c r="BB37" s="236"/>
      <c r="BC37" s="237"/>
      <c r="BD37" s="235"/>
      <c r="BE37" s="236"/>
      <c r="BF37" s="237"/>
      <c r="BG37" s="235"/>
      <c r="BH37" s="236"/>
      <c r="BI37" s="237"/>
      <c r="BJ37" s="235"/>
      <c r="BK37" s="236"/>
      <c r="BL37" s="237"/>
      <c r="BM37" s="235"/>
      <c r="BN37" s="236"/>
      <c r="BO37" s="237"/>
      <c r="BP37" s="235"/>
      <c r="BQ37" s="236"/>
      <c r="BR37" s="237"/>
      <c r="BS37" s="235"/>
      <c r="BT37" s="236"/>
      <c r="BU37" s="237"/>
      <c r="BV37" s="235"/>
      <c r="BW37" s="236"/>
      <c r="BX37" s="237"/>
      <c r="BY37" s="235"/>
      <c r="BZ37" s="236"/>
      <c r="CA37" s="237"/>
      <c r="CB37" s="235"/>
      <c r="CC37" s="236"/>
      <c r="CD37" s="237"/>
      <c r="CE37" s="235"/>
      <c r="CF37" s="236"/>
      <c r="CG37" s="237"/>
      <c r="CH37" s="235"/>
      <c r="CI37" s="236"/>
      <c r="CJ37" s="237"/>
      <c r="CK37" s="235"/>
      <c r="CL37" s="236"/>
      <c r="CM37" s="237"/>
      <c r="CN37" s="235"/>
      <c r="CO37" s="236"/>
      <c r="CP37" s="237"/>
      <c r="CQ37" s="235"/>
      <c r="CR37" s="236"/>
      <c r="CS37" s="237"/>
      <c r="CT37" s="235"/>
      <c r="CU37" s="236"/>
      <c r="CV37" s="237"/>
      <c r="CW37" s="235"/>
      <c r="CX37" s="236"/>
      <c r="CY37" s="237"/>
      <c r="CZ37" s="235"/>
      <c r="DA37" s="236"/>
      <c r="DB37" s="237"/>
      <c r="DC37" s="235"/>
      <c r="DD37" s="236"/>
      <c r="DE37" s="237"/>
      <c r="DF37" s="235"/>
      <c r="DG37" s="236"/>
      <c r="DH37" s="237"/>
      <c r="DI37" s="235"/>
      <c r="DJ37" s="236"/>
      <c r="DK37" s="237"/>
      <c r="DL37" s="235"/>
      <c r="DM37" s="236"/>
      <c r="DN37" s="237"/>
      <c r="DO37" s="235"/>
      <c r="DP37" s="236"/>
      <c r="DQ37" s="237"/>
      <c r="DR37" s="235"/>
      <c r="DS37" s="236"/>
      <c r="DT37" s="237"/>
      <c r="DU37" s="235"/>
      <c r="DV37" s="236"/>
      <c r="DW37" s="237"/>
      <c r="DX37" s="235"/>
      <c r="DY37" s="236"/>
      <c r="DZ37" s="237"/>
      <c r="EA37" s="235"/>
      <c r="EB37" s="236"/>
      <c r="EC37" s="237"/>
      <c r="ED37" s="235"/>
      <c r="EE37" s="236"/>
      <c r="EF37" s="237"/>
      <c r="EG37" s="235"/>
      <c r="EH37" s="236"/>
      <c r="EI37" s="237"/>
      <c r="EJ37" s="235"/>
      <c r="EK37" s="236"/>
      <c r="EL37" s="237"/>
      <c r="EM37" s="235"/>
      <c r="EN37" s="236"/>
      <c r="EO37" s="237"/>
      <c r="EP37" s="235"/>
      <c r="EQ37" s="236"/>
      <c r="ER37" s="237"/>
      <c r="ES37" s="235"/>
      <c r="ET37" s="236"/>
      <c r="EU37" s="237"/>
      <c r="EV37" s="235"/>
      <c r="EW37" s="236"/>
      <c r="EX37" s="237"/>
      <c r="EY37" s="235"/>
      <c r="EZ37" s="236"/>
      <c r="FA37" s="237"/>
      <c r="FB37" s="235"/>
      <c r="FC37" s="236"/>
      <c r="FD37" s="237"/>
    </row>
    <row r="38" spans="1:160" x14ac:dyDescent="0.15">
      <c r="A38" s="153" t="s">
        <v>120</v>
      </c>
      <c r="B38" s="232">
        <f t="shared" si="44"/>
        <v>7</v>
      </c>
      <c r="C38" s="233">
        <f t="shared" si="44"/>
        <v>1</v>
      </c>
      <c r="D38" s="234">
        <f t="shared" si="44"/>
        <v>1</v>
      </c>
      <c r="E38" s="235">
        <v>1</v>
      </c>
      <c r="F38" s="236"/>
      <c r="G38" s="237"/>
      <c r="H38" s="235">
        <v>2</v>
      </c>
      <c r="I38" s="236"/>
      <c r="J38" s="237"/>
      <c r="K38" s="235">
        <v>0</v>
      </c>
      <c r="L38" s="236"/>
      <c r="M38" s="237"/>
      <c r="N38" s="235">
        <v>1</v>
      </c>
      <c r="O38" s="236"/>
      <c r="P38" s="237"/>
      <c r="Q38" s="229">
        <f>IFERROR(VLOOKUP($A38,'05'!$A$4:$BH$96,54,FALSE),0)</f>
        <v>3</v>
      </c>
      <c r="R38" s="236">
        <f>IFERROR(VLOOKUP($A38,'05'!$A$4:$BH$96,55,FALSE),0)</f>
        <v>1</v>
      </c>
      <c r="S38" s="237">
        <f>IFERROR(VLOOKUP($A38,'05'!$A$4:$BH$96,56,FALSE),0)</f>
        <v>1</v>
      </c>
      <c r="T38" s="229">
        <f>IFERROR(VLOOKUP($A38,'06'!$A$4:$BK$96,54,FALSE),0)</f>
        <v>0</v>
      </c>
      <c r="U38" s="236">
        <f>IFERROR(VLOOKUP($A38,'06'!$A$4:$BK$96,56,FALSE),0)</f>
        <v>0</v>
      </c>
      <c r="V38" s="237">
        <f>IFERROR(VLOOKUP($A38,'06'!$A$4:$BK$96,58,FALSE),0)</f>
        <v>0</v>
      </c>
      <c r="W38" s="229">
        <f>IFERROR(VLOOKUP($A38,'06'!$A$4:$BK$96,54,FALSE),0)</f>
        <v>0</v>
      </c>
      <c r="X38" s="236">
        <f>IFERROR(VLOOKUP($A38,'06'!$A$4:$BK$96,56,FALSE),0)</f>
        <v>0</v>
      </c>
      <c r="Y38" s="237">
        <f>IFERROR(VLOOKUP($A38,'06'!$A$4:$BK$96,58,FALSE),0)</f>
        <v>0</v>
      </c>
      <c r="Z38" s="235"/>
      <c r="AA38" s="236"/>
      <c r="AB38" s="237"/>
      <c r="AC38" s="235"/>
      <c r="AD38" s="236"/>
      <c r="AE38" s="237"/>
      <c r="AF38" s="235"/>
      <c r="AG38" s="236"/>
      <c r="AH38" s="237"/>
      <c r="AI38" s="235"/>
      <c r="AJ38" s="236"/>
      <c r="AK38" s="237"/>
      <c r="AL38" s="235"/>
      <c r="AM38" s="236"/>
      <c r="AN38" s="237"/>
      <c r="AO38" s="235"/>
      <c r="AP38" s="236"/>
      <c r="AQ38" s="237"/>
      <c r="AR38" s="235"/>
      <c r="AS38" s="236"/>
      <c r="AT38" s="237"/>
      <c r="AU38" s="235"/>
      <c r="AV38" s="236"/>
      <c r="AW38" s="237"/>
      <c r="AX38" s="235"/>
      <c r="AY38" s="236"/>
      <c r="AZ38" s="237"/>
      <c r="BA38" s="235"/>
      <c r="BB38" s="236"/>
      <c r="BC38" s="237"/>
      <c r="BD38" s="235"/>
      <c r="BE38" s="236"/>
      <c r="BF38" s="237"/>
      <c r="BG38" s="235"/>
      <c r="BH38" s="236"/>
      <c r="BI38" s="237"/>
      <c r="BJ38" s="235"/>
      <c r="BK38" s="236"/>
      <c r="BL38" s="237"/>
      <c r="BM38" s="235"/>
      <c r="BN38" s="236"/>
      <c r="BO38" s="237"/>
      <c r="BP38" s="235"/>
      <c r="BQ38" s="236"/>
      <c r="BR38" s="237"/>
      <c r="BS38" s="235"/>
      <c r="BT38" s="236"/>
      <c r="BU38" s="237"/>
      <c r="BV38" s="235"/>
      <c r="BW38" s="236"/>
      <c r="BX38" s="237"/>
      <c r="BY38" s="235"/>
      <c r="BZ38" s="236"/>
      <c r="CA38" s="237"/>
      <c r="CB38" s="235"/>
      <c r="CC38" s="236"/>
      <c r="CD38" s="237"/>
      <c r="CE38" s="235"/>
      <c r="CF38" s="236"/>
      <c r="CG38" s="237"/>
      <c r="CH38" s="235"/>
      <c r="CI38" s="236"/>
      <c r="CJ38" s="237"/>
      <c r="CK38" s="235"/>
      <c r="CL38" s="236"/>
      <c r="CM38" s="237"/>
      <c r="CN38" s="235"/>
      <c r="CO38" s="236"/>
      <c r="CP38" s="237"/>
      <c r="CQ38" s="235"/>
      <c r="CR38" s="236"/>
      <c r="CS38" s="237"/>
      <c r="CT38" s="235"/>
      <c r="CU38" s="236"/>
      <c r="CV38" s="237"/>
      <c r="CW38" s="235"/>
      <c r="CX38" s="236"/>
      <c r="CY38" s="237"/>
      <c r="CZ38" s="235"/>
      <c r="DA38" s="236"/>
      <c r="DB38" s="237"/>
      <c r="DC38" s="235"/>
      <c r="DD38" s="236"/>
      <c r="DE38" s="237"/>
      <c r="DF38" s="235"/>
      <c r="DG38" s="236"/>
      <c r="DH38" s="237"/>
      <c r="DI38" s="235"/>
      <c r="DJ38" s="236"/>
      <c r="DK38" s="237"/>
      <c r="DL38" s="235"/>
      <c r="DM38" s="236"/>
      <c r="DN38" s="237"/>
      <c r="DO38" s="235"/>
      <c r="DP38" s="236"/>
      <c r="DQ38" s="237"/>
      <c r="DR38" s="235"/>
      <c r="DS38" s="236"/>
      <c r="DT38" s="237"/>
      <c r="DU38" s="235"/>
      <c r="DV38" s="236"/>
      <c r="DW38" s="237"/>
      <c r="DX38" s="235"/>
      <c r="DY38" s="236"/>
      <c r="DZ38" s="237"/>
      <c r="EA38" s="235"/>
      <c r="EB38" s="236"/>
      <c r="EC38" s="237"/>
      <c r="ED38" s="235"/>
      <c r="EE38" s="236"/>
      <c r="EF38" s="237"/>
      <c r="EG38" s="235"/>
      <c r="EH38" s="236"/>
      <c r="EI38" s="237"/>
      <c r="EJ38" s="235"/>
      <c r="EK38" s="236"/>
      <c r="EL38" s="237"/>
      <c r="EM38" s="235"/>
      <c r="EN38" s="236"/>
      <c r="EO38" s="237"/>
      <c r="EP38" s="235"/>
      <c r="EQ38" s="236"/>
      <c r="ER38" s="237"/>
      <c r="ES38" s="235"/>
      <c r="ET38" s="236"/>
      <c r="EU38" s="237"/>
      <c r="EV38" s="235"/>
      <c r="EW38" s="236"/>
      <c r="EX38" s="237"/>
      <c r="EY38" s="235"/>
      <c r="EZ38" s="236"/>
      <c r="FA38" s="237"/>
      <c r="FB38" s="235"/>
      <c r="FC38" s="236"/>
      <c r="FD38" s="237"/>
    </row>
    <row r="39" spans="1:160" x14ac:dyDescent="0.15">
      <c r="A39" s="153" t="s">
        <v>86</v>
      </c>
      <c r="B39" s="232">
        <f t="shared" si="44"/>
        <v>1</v>
      </c>
      <c r="C39" s="233">
        <f t="shared" si="44"/>
        <v>0</v>
      </c>
      <c r="D39" s="234">
        <f t="shared" si="44"/>
        <v>1</v>
      </c>
      <c r="E39" s="235">
        <v>0</v>
      </c>
      <c r="F39" s="236"/>
      <c r="G39" s="237"/>
      <c r="H39" s="235">
        <v>0</v>
      </c>
      <c r="I39" s="236"/>
      <c r="J39" s="237"/>
      <c r="K39" s="235">
        <v>0</v>
      </c>
      <c r="L39" s="236"/>
      <c r="M39" s="237"/>
      <c r="N39" s="235">
        <v>1</v>
      </c>
      <c r="O39" s="236"/>
      <c r="P39" s="237"/>
      <c r="Q39" s="229">
        <f>IFERROR(VLOOKUP($A39,'05'!$A$4:$BH$96,54,FALSE),0)</f>
        <v>0</v>
      </c>
      <c r="R39" s="236">
        <f>IFERROR(VLOOKUP($A39,'05'!$A$4:$BH$96,55,FALSE),0)</f>
        <v>0</v>
      </c>
      <c r="S39" s="237">
        <f>IFERROR(VLOOKUP($A39,'05'!$A$4:$BH$96,56,FALSE),0)</f>
        <v>1</v>
      </c>
      <c r="T39" s="229">
        <f>IFERROR(VLOOKUP($A39,'06'!$A$4:$BK$96,54,FALSE),0)</f>
        <v>0</v>
      </c>
      <c r="U39" s="236">
        <f>IFERROR(VLOOKUP($A39,'06'!$A$4:$BK$96,56,FALSE),0)</f>
        <v>0</v>
      </c>
      <c r="V39" s="237">
        <f>IFERROR(VLOOKUP($A39,'06'!$A$4:$BK$96,58,FALSE),0)</f>
        <v>0</v>
      </c>
      <c r="W39" s="229">
        <f>IFERROR(VLOOKUP($A39,'06'!$A$4:$BK$96,54,FALSE),0)</f>
        <v>0</v>
      </c>
      <c r="X39" s="236">
        <f>IFERROR(VLOOKUP($A39,'06'!$A$4:$BK$96,56,FALSE),0)</f>
        <v>0</v>
      </c>
      <c r="Y39" s="237">
        <f>IFERROR(VLOOKUP($A39,'06'!$A$4:$BK$96,58,FALSE),0)</f>
        <v>0</v>
      </c>
      <c r="Z39" s="235"/>
      <c r="AA39" s="236"/>
      <c r="AB39" s="237"/>
      <c r="AC39" s="235"/>
      <c r="AD39" s="236"/>
      <c r="AE39" s="237"/>
      <c r="AF39" s="235"/>
      <c r="AG39" s="236"/>
      <c r="AH39" s="237"/>
      <c r="AI39" s="235"/>
      <c r="AJ39" s="236"/>
      <c r="AK39" s="237"/>
      <c r="AL39" s="235"/>
      <c r="AM39" s="236"/>
      <c r="AN39" s="237"/>
      <c r="AO39" s="235"/>
      <c r="AP39" s="236"/>
      <c r="AQ39" s="237"/>
      <c r="AR39" s="235"/>
      <c r="AS39" s="236"/>
      <c r="AT39" s="237"/>
      <c r="AU39" s="235"/>
      <c r="AV39" s="236"/>
      <c r="AW39" s="237"/>
      <c r="AX39" s="235"/>
      <c r="AY39" s="236"/>
      <c r="AZ39" s="237"/>
      <c r="BA39" s="235"/>
      <c r="BB39" s="236"/>
      <c r="BC39" s="237"/>
      <c r="BD39" s="235"/>
      <c r="BE39" s="236"/>
      <c r="BF39" s="237"/>
      <c r="BG39" s="235"/>
      <c r="BH39" s="236"/>
      <c r="BI39" s="237"/>
      <c r="BJ39" s="235"/>
      <c r="BK39" s="236"/>
      <c r="BL39" s="237"/>
      <c r="BM39" s="235"/>
      <c r="BN39" s="236"/>
      <c r="BO39" s="237"/>
      <c r="BP39" s="235"/>
      <c r="BQ39" s="236"/>
      <c r="BR39" s="237"/>
      <c r="BS39" s="235"/>
      <c r="BT39" s="236"/>
      <c r="BU39" s="237"/>
      <c r="BV39" s="235"/>
      <c r="BW39" s="236"/>
      <c r="BX39" s="237"/>
      <c r="BY39" s="235"/>
      <c r="BZ39" s="236"/>
      <c r="CA39" s="237"/>
      <c r="CB39" s="235"/>
      <c r="CC39" s="236"/>
      <c r="CD39" s="237"/>
      <c r="CE39" s="235"/>
      <c r="CF39" s="236"/>
      <c r="CG39" s="237"/>
      <c r="CH39" s="235"/>
      <c r="CI39" s="236"/>
      <c r="CJ39" s="237"/>
      <c r="CK39" s="235"/>
      <c r="CL39" s="236"/>
      <c r="CM39" s="237"/>
      <c r="CN39" s="235"/>
      <c r="CO39" s="236"/>
      <c r="CP39" s="237"/>
      <c r="CQ39" s="235"/>
      <c r="CR39" s="236"/>
      <c r="CS39" s="237"/>
      <c r="CT39" s="235"/>
      <c r="CU39" s="236"/>
      <c r="CV39" s="237"/>
      <c r="CW39" s="235"/>
      <c r="CX39" s="236"/>
      <c r="CY39" s="237"/>
      <c r="CZ39" s="235"/>
      <c r="DA39" s="236"/>
      <c r="DB39" s="237"/>
      <c r="DC39" s="235"/>
      <c r="DD39" s="236"/>
      <c r="DE39" s="237"/>
      <c r="DF39" s="235"/>
      <c r="DG39" s="236"/>
      <c r="DH39" s="237"/>
      <c r="DI39" s="235"/>
      <c r="DJ39" s="236"/>
      <c r="DK39" s="237"/>
      <c r="DL39" s="235"/>
      <c r="DM39" s="236"/>
      <c r="DN39" s="237"/>
      <c r="DO39" s="235"/>
      <c r="DP39" s="236"/>
      <c r="DQ39" s="237"/>
      <c r="DR39" s="235"/>
      <c r="DS39" s="236"/>
      <c r="DT39" s="237"/>
      <c r="DU39" s="235"/>
      <c r="DV39" s="236"/>
      <c r="DW39" s="237"/>
      <c r="DX39" s="235"/>
      <c r="DY39" s="236"/>
      <c r="DZ39" s="237"/>
      <c r="EA39" s="235"/>
      <c r="EB39" s="236"/>
      <c r="EC39" s="237"/>
      <c r="ED39" s="235"/>
      <c r="EE39" s="236"/>
      <c r="EF39" s="237"/>
      <c r="EG39" s="235"/>
      <c r="EH39" s="236"/>
      <c r="EI39" s="237"/>
      <c r="EJ39" s="235"/>
      <c r="EK39" s="236"/>
      <c r="EL39" s="237"/>
      <c r="EM39" s="235"/>
      <c r="EN39" s="236"/>
      <c r="EO39" s="237"/>
      <c r="EP39" s="235"/>
      <c r="EQ39" s="236"/>
      <c r="ER39" s="237"/>
      <c r="ES39" s="235"/>
      <c r="ET39" s="236"/>
      <c r="EU39" s="237"/>
      <c r="EV39" s="235"/>
      <c r="EW39" s="236"/>
      <c r="EX39" s="237"/>
      <c r="EY39" s="235"/>
      <c r="EZ39" s="236"/>
      <c r="FA39" s="237"/>
      <c r="FB39" s="235"/>
      <c r="FC39" s="236"/>
      <c r="FD39" s="237"/>
    </row>
    <row r="40" spans="1:160" x14ac:dyDescent="0.15">
      <c r="A40" s="153" t="s">
        <v>121</v>
      </c>
      <c r="B40" s="232">
        <f t="shared" si="44"/>
        <v>5</v>
      </c>
      <c r="C40" s="233">
        <f t="shared" si="44"/>
        <v>2</v>
      </c>
      <c r="D40" s="234">
        <f t="shared" si="44"/>
        <v>0</v>
      </c>
      <c r="E40" s="235">
        <v>0</v>
      </c>
      <c r="F40" s="236"/>
      <c r="G40" s="237"/>
      <c r="H40" s="235">
        <v>4</v>
      </c>
      <c r="I40" s="236"/>
      <c r="J40" s="237"/>
      <c r="K40" s="235">
        <v>0</v>
      </c>
      <c r="L40" s="236"/>
      <c r="M40" s="237"/>
      <c r="N40" s="235">
        <v>1</v>
      </c>
      <c r="O40" s="236"/>
      <c r="P40" s="237"/>
      <c r="Q40" s="229">
        <f>IFERROR(VLOOKUP($A40,'05'!$A$4:$BH$96,54,FALSE),0)</f>
        <v>0</v>
      </c>
      <c r="R40" s="236">
        <f>IFERROR(VLOOKUP($A40,'05'!$A$4:$BH$96,55,FALSE),0)</f>
        <v>2</v>
      </c>
      <c r="S40" s="237">
        <f>IFERROR(VLOOKUP($A40,'05'!$A$4:$BH$96,56,FALSE),0)</f>
        <v>0</v>
      </c>
      <c r="T40" s="229">
        <f>IFERROR(VLOOKUP($A40,'06'!$A$4:$BK$96,54,FALSE),0)</f>
        <v>0</v>
      </c>
      <c r="U40" s="236">
        <f>IFERROR(VLOOKUP($A40,'06'!$A$4:$BK$96,56,FALSE),0)</f>
        <v>0</v>
      </c>
      <c r="V40" s="237">
        <f>IFERROR(VLOOKUP($A40,'06'!$A$4:$BK$96,58,FALSE),0)</f>
        <v>0</v>
      </c>
      <c r="W40" s="229">
        <f>IFERROR(VLOOKUP($A40,'06'!$A$4:$BK$96,54,FALSE),0)</f>
        <v>0</v>
      </c>
      <c r="X40" s="236">
        <f>IFERROR(VLOOKUP($A40,'06'!$A$4:$BK$96,56,FALSE),0)</f>
        <v>0</v>
      </c>
      <c r="Y40" s="237">
        <f>IFERROR(VLOOKUP($A40,'06'!$A$4:$BK$96,58,FALSE),0)</f>
        <v>0</v>
      </c>
      <c r="Z40" s="235"/>
      <c r="AA40" s="236"/>
      <c r="AB40" s="237"/>
      <c r="AC40" s="235"/>
      <c r="AD40" s="236"/>
      <c r="AE40" s="237"/>
      <c r="AF40" s="235"/>
      <c r="AG40" s="236"/>
      <c r="AH40" s="237"/>
      <c r="AI40" s="235"/>
      <c r="AJ40" s="236"/>
      <c r="AK40" s="237"/>
      <c r="AL40" s="235"/>
      <c r="AM40" s="236"/>
      <c r="AN40" s="237"/>
      <c r="AO40" s="235"/>
      <c r="AP40" s="236"/>
      <c r="AQ40" s="237"/>
      <c r="AR40" s="235"/>
      <c r="AS40" s="236"/>
      <c r="AT40" s="237"/>
      <c r="AU40" s="235"/>
      <c r="AV40" s="236"/>
      <c r="AW40" s="237"/>
      <c r="AX40" s="235"/>
      <c r="AY40" s="236"/>
      <c r="AZ40" s="237"/>
      <c r="BA40" s="235"/>
      <c r="BB40" s="236"/>
      <c r="BC40" s="237"/>
      <c r="BD40" s="235"/>
      <c r="BE40" s="236"/>
      <c r="BF40" s="237"/>
      <c r="BG40" s="235"/>
      <c r="BH40" s="236"/>
      <c r="BI40" s="237"/>
      <c r="BJ40" s="235"/>
      <c r="BK40" s="236"/>
      <c r="BL40" s="237"/>
      <c r="BM40" s="235"/>
      <c r="BN40" s="236"/>
      <c r="BO40" s="237"/>
      <c r="BP40" s="235"/>
      <c r="BQ40" s="236"/>
      <c r="BR40" s="237"/>
      <c r="BS40" s="235"/>
      <c r="BT40" s="236"/>
      <c r="BU40" s="237"/>
      <c r="BV40" s="235"/>
      <c r="BW40" s="236"/>
      <c r="BX40" s="237"/>
      <c r="BY40" s="235"/>
      <c r="BZ40" s="236"/>
      <c r="CA40" s="237"/>
      <c r="CB40" s="235"/>
      <c r="CC40" s="236"/>
      <c r="CD40" s="237"/>
      <c r="CE40" s="235"/>
      <c r="CF40" s="236"/>
      <c r="CG40" s="237"/>
      <c r="CH40" s="235"/>
      <c r="CI40" s="236"/>
      <c r="CJ40" s="237"/>
      <c r="CK40" s="235"/>
      <c r="CL40" s="236"/>
      <c r="CM40" s="237"/>
      <c r="CN40" s="235"/>
      <c r="CO40" s="236"/>
      <c r="CP40" s="237"/>
      <c r="CQ40" s="235"/>
      <c r="CR40" s="236"/>
      <c r="CS40" s="237"/>
      <c r="CT40" s="235"/>
      <c r="CU40" s="236"/>
      <c r="CV40" s="237"/>
      <c r="CW40" s="235"/>
      <c r="CX40" s="236"/>
      <c r="CY40" s="237"/>
      <c r="CZ40" s="235"/>
      <c r="DA40" s="236"/>
      <c r="DB40" s="237"/>
      <c r="DC40" s="235"/>
      <c r="DD40" s="236"/>
      <c r="DE40" s="237"/>
      <c r="DF40" s="235"/>
      <c r="DG40" s="236"/>
      <c r="DH40" s="237"/>
      <c r="DI40" s="235"/>
      <c r="DJ40" s="236"/>
      <c r="DK40" s="237"/>
      <c r="DL40" s="235"/>
      <c r="DM40" s="236"/>
      <c r="DN40" s="237"/>
      <c r="DO40" s="235"/>
      <c r="DP40" s="236"/>
      <c r="DQ40" s="237"/>
      <c r="DR40" s="235"/>
      <c r="DS40" s="236"/>
      <c r="DT40" s="237"/>
      <c r="DU40" s="235"/>
      <c r="DV40" s="236"/>
      <c r="DW40" s="237"/>
      <c r="DX40" s="235"/>
      <c r="DY40" s="236"/>
      <c r="DZ40" s="237"/>
      <c r="EA40" s="235"/>
      <c r="EB40" s="236"/>
      <c r="EC40" s="237"/>
      <c r="ED40" s="235"/>
      <c r="EE40" s="236"/>
      <c r="EF40" s="237"/>
      <c r="EG40" s="235"/>
      <c r="EH40" s="236"/>
      <c r="EI40" s="237"/>
      <c r="EJ40" s="235"/>
      <c r="EK40" s="236"/>
      <c r="EL40" s="237"/>
      <c r="EM40" s="235"/>
      <c r="EN40" s="236"/>
      <c r="EO40" s="237"/>
      <c r="EP40" s="235"/>
      <c r="EQ40" s="236"/>
      <c r="ER40" s="237"/>
      <c r="ES40" s="235"/>
      <c r="ET40" s="236"/>
      <c r="EU40" s="237"/>
      <c r="EV40" s="235"/>
      <c r="EW40" s="236"/>
      <c r="EX40" s="237"/>
      <c r="EY40" s="235"/>
      <c r="EZ40" s="236"/>
      <c r="FA40" s="237"/>
      <c r="FB40" s="235"/>
      <c r="FC40" s="236"/>
      <c r="FD40" s="237"/>
    </row>
    <row r="41" spans="1:160" x14ac:dyDescent="0.15">
      <c r="A41" s="153" t="s">
        <v>93</v>
      </c>
      <c r="B41" s="232">
        <f t="shared" si="44"/>
        <v>2</v>
      </c>
      <c r="C41" s="233">
        <f t="shared" si="44"/>
        <v>1</v>
      </c>
      <c r="D41" s="234">
        <f t="shared" si="44"/>
        <v>0</v>
      </c>
      <c r="E41" s="235">
        <v>0</v>
      </c>
      <c r="F41" s="236"/>
      <c r="G41" s="237"/>
      <c r="H41" s="235">
        <v>0</v>
      </c>
      <c r="I41" s="236"/>
      <c r="J41" s="237"/>
      <c r="K41" s="235">
        <v>1</v>
      </c>
      <c r="L41" s="236"/>
      <c r="M41" s="237"/>
      <c r="N41" s="235">
        <v>0</v>
      </c>
      <c r="O41" s="236"/>
      <c r="P41" s="237"/>
      <c r="Q41" s="229">
        <f>IFERROR(VLOOKUP($A41,'05'!$A$4:$BH$96,54,FALSE),0)</f>
        <v>1</v>
      </c>
      <c r="R41" s="236">
        <f>IFERROR(VLOOKUP($A41,'05'!$A$4:$BH$96,55,FALSE),0)</f>
        <v>1</v>
      </c>
      <c r="S41" s="237">
        <f>IFERROR(VLOOKUP($A41,'05'!$A$4:$BH$96,56,FALSE),0)</f>
        <v>0</v>
      </c>
      <c r="T41" s="229">
        <f>IFERROR(VLOOKUP($A41,'06'!$A$4:$BK$96,54,FALSE),0)</f>
        <v>0</v>
      </c>
      <c r="U41" s="236">
        <f>IFERROR(VLOOKUP($A41,'06'!$A$4:$BK$96,56,FALSE),0)</f>
        <v>0</v>
      </c>
      <c r="V41" s="237">
        <f>IFERROR(VLOOKUP($A41,'06'!$A$4:$BK$96,58,FALSE),0)</f>
        <v>0</v>
      </c>
      <c r="W41" s="229">
        <f>IFERROR(VLOOKUP($A41,'06'!$A$4:$BK$96,54,FALSE),0)</f>
        <v>0</v>
      </c>
      <c r="X41" s="236">
        <f>IFERROR(VLOOKUP($A41,'06'!$A$4:$BK$96,56,FALSE),0)</f>
        <v>0</v>
      </c>
      <c r="Y41" s="237">
        <f>IFERROR(VLOOKUP($A41,'06'!$A$4:$BK$96,58,FALSE),0)</f>
        <v>0</v>
      </c>
      <c r="Z41" s="235"/>
      <c r="AA41" s="236"/>
      <c r="AB41" s="237"/>
      <c r="AC41" s="235"/>
      <c r="AD41" s="236"/>
      <c r="AE41" s="237"/>
      <c r="AF41" s="235"/>
      <c r="AG41" s="236"/>
      <c r="AH41" s="237"/>
      <c r="AI41" s="235"/>
      <c r="AJ41" s="236"/>
      <c r="AK41" s="237"/>
      <c r="AL41" s="235"/>
      <c r="AM41" s="236"/>
      <c r="AN41" s="237"/>
      <c r="AO41" s="235"/>
      <c r="AP41" s="236"/>
      <c r="AQ41" s="237"/>
      <c r="AR41" s="235"/>
      <c r="AS41" s="236"/>
      <c r="AT41" s="237"/>
      <c r="AU41" s="235"/>
      <c r="AV41" s="236"/>
      <c r="AW41" s="237"/>
      <c r="AX41" s="235"/>
      <c r="AY41" s="236"/>
      <c r="AZ41" s="237"/>
      <c r="BA41" s="235"/>
      <c r="BB41" s="236"/>
      <c r="BC41" s="237"/>
      <c r="BD41" s="235"/>
      <c r="BE41" s="236"/>
      <c r="BF41" s="237"/>
      <c r="BG41" s="235"/>
      <c r="BH41" s="236"/>
      <c r="BI41" s="237"/>
      <c r="BJ41" s="235"/>
      <c r="BK41" s="236"/>
      <c r="BL41" s="237"/>
      <c r="BM41" s="235"/>
      <c r="BN41" s="236"/>
      <c r="BO41" s="237"/>
      <c r="BP41" s="235"/>
      <c r="BQ41" s="236"/>
      <c r="BR41" s="237"/>
      <c r="BS41" s="235"/>
      <c r="BT41" s="236"/>
      <c r="BU41" s="237"/>
      <c r="BV41" s="235"/>
      <c r="BW41" s="236"/>
      <c r="BX41" s="237"/>
      <c r="BY41" s="235"/>
      <c r="BZ41" s="236"/>
      <c r="CA41" s="237"/>
      <c r="CB41" s="235"/>
      <c r="CC41" s="236"/>
      <c r="CD41" s="237"/>
      <c r="CE41" s="235"/>
      <c r="CF41" s="236"/>
      <c r="CG41" s="237"/>
      <c r="CH41" s="235"/>
      <c r="CI41" s="236"/>
      <c r="CJ41" s="237"/>
      <c r="CK41" s="235"/>
      <c r="CL41" s="236"/>
      <c r="CM41" s="237"/>
      <c r="CN41" s="235"/>
      <c r="CO41" s="236"/>
      <c r="CP41" s="237"/>
      <c r="CQ41" s="235"/>
      <c r="CR41" s="236"/>
      <c r="CS41" s="237"/>
      <c r="CT41" s="235"/>
      <c r="CU41" s="236"/>
      <c r="CV41" s="237"/>
      <c r="CW41" s="235"/>
      <c r="CX41" s="236"/>
      <c r="CY41" s="237"/>
      <c r="CZ41" s="235"/>
      <c r="DA41" s="236"/>
      <c r="DB41" s="237"/>
      <c r="DC41" s="235"/>
      <c r="DD41" s="236"/>
      <c r="DE41" s="237"/>
      <c r="DF41" s="235"/>
      <c r="DG41" s="236"/>
      <c r="DH41" s="237"/>
      <c r="DI41" s="235"/>
      <c r="DJ41" s="236"/>
      <c r="DK41" s="237"/>
      <c r="DL41" s="235"/>
      <c r="DM41" s="236"/>
      <c r="DN41" s="237"/>
      <c r="DO41" s="235"/>
      <c r="DP41" s="236"/>
      <c r="DQ41" s="237"/>
      <c r="DR41" s="235"/>
      <c r="DS41" s="236"/>
      <c r="DT41" s="237"/>
      <c r="DU41" s="235"/>
      <c r="DV41" s="236"/>
      <c r="DW41" s="237"/>
      <c r="DX41" s="235"/>
      <c r="DY41" s="236"/>
      <c r="DZ41" s="237"/>
      <c r="EA41" s="235"/>
      <c r="EB41" s="236"/>
      <c r="EC41" s="237"/>
      <c r="ED41" s="235"/>
      <c r="EE41" s="236"/>
      <c r="EF41" s="237"/>
      <c r="EG41" s="235"/>
      <c r="EH41" s="236"/>
      <c r="EI41" s="237"/>
      <c r="EJ41" s="235"/>
      <c r="EK41" s="236"/>
      <c r="EL41" s="237"/>
      <c r="EM41" s="235"/>
      <c r="EN41" s="236"/>
      <c r="EO41" s="237"/>
      <c r="EP41" s="235"/>
      <c r="EQ41" s="236"/>
      <c r="ER41" s="237"/>
      <c r="ES41" s="235"/>
      <c r="ET41" s="236"/>
      <c r="EU41" s="237"/>
      <c r="EV41" s="235"/>
      <c r="EW41" s="236"/>
      <c r="EX41" s="237"/>
      <c r="EY41" s="235"/>
      <c r="EZ41" s="236"/>
      <c r="FA41" s="237"/>
      <c r="FB41" s="235"/>
      <c r="FC41" s="236"/>
      <c r="FD41" s="237"/>
    </row>
    <row r="42" spans="1:160" x14ac:dyDescent="0.15">
      <c r="A42" s="153" t="s">
        <v>71</v>
      </c>
      <c r="B42" s="232">
        <f t="shared" si="44"/>
        <v>0</v>
      </c>
      <c r="C42" s="233">
        <f t="shared" si="44"/>
        <v>0</v>
      </c>
      <c r="D42" s="234">
        <f t="shared" si="44"/>
        <v>1</v>
      </c>
      <c r="E42" s="235">
        <v>0</v>
      </c>
      <c r="F42" s="236"/>
      <c r="G42" s="237"/>
      <c r="H42" s="235">
        <v>0</v>
      </c>
      <c r="I42" s="236"/>
      <c r="J42" s="237"/>
      <c r="K42" s="235">
        <v>0</v>
      </c>
      <c r="L42" s="236"/>
      <c r="M42" s="237"/>
      <c r="N42" s="235">
        <v>0</v>
      </c>
      <c r="O42" s="236"/>
      <c r="P42" s="237"/>
      <c r="Q42" s="229">
        <f>IFERROR(VLOOKUP($A42,'05'!$A$4:$BH$96,54,FALSE),0)</f>
        <v>0</v>
      </c>
      <c r="R42" s="236">
        <f>IFERROR(VLOOKUP($A42,'05'!$A$4:$BH$96,55,FALSE),0)</f>
        <v>0</v>
      </c>
      <c r="S42" s="237">
        <f>IFERROR(VLOOKUP($A42,'05'!$A$4:$BH$96,56,FALSE),0)</f>
        <v>1</v>
      </c>
      <c r="T42" s="229">
        <f>IFERROR(VLOOKUP($A42,'06'!$A$4:$BK$96,54,FALSE),0)</f>
        <v>0</v>
      </c>
      <c r="U42" s="236">
        <f>IFERROR(VLOOKUP($A42,'06'!$A$4:$BK$96,56,FALSE),0)</f>
        <v>0</v>
      </c>
      <c r="V42" s="237">
        <f>IFERROR(VLOOKUP($A42,'06'!$A$4:$BK$96,58,FALSE),0)</f>
        <v>0</v>
      </c>
      <c r="W42" s="229">
        <f>IFERROR(VLOOKUP($A42,'06'!$A$4:$BK$96,54,FALSE),0)</f>
        <v>0</v>
      </c>
      <c r="X42" s="236">
        <f>IFERROR(VLOOKUP($A42,'06'!$A$4:$BK$96,56,FALSE),0)</f>
        <v>0</v>
      </c>
      <c r="Y42" s="237">
        <f>IFERROR(VLOOKUP($A42,'06'!$A$4:$BK$96,58,FALSE),0)</f>
        <v>0</v>
      </c>
      <c r="Z42" s="235"/>
      <c r="AA42" s="236"/>
      <c r="AB42" s="237"/>
      <c r="AC42" s="235"/>
      <c r="AD42" s="236"/>
      <c r="AE42" s="237"/>
      <c r="AF42" s="235"/>
      <c r="AG42" s="236"/>
      <c r="AH42" s="237"/>
      <c r="AI42" s="235"/>
      <c r="AJ42" s="236"/>
      <c r="AK42" s="237"/>
      <c r="AL42" s="235"/>
      <c r="AM42" s="236"/>
      <c r="AN42" s="237"/>
      <c r="AO42" s="235"/>
      <c r="AP42" s="236"/>
      <c r="AQ42" s="237"/>
      <c r="AR42" s="235"/>
      <c r="AS42" s="236"/>
      <c r="AT42" s="237"/>
      <c r="AU42" s="235"/>
      <c r="AV42" s="236"/>
      <c r="AW42" s="237"/>
      <c r="AX42" s="235"/>
      <c r="AY42" s="236"/>
      <c r="AZ42" s="237"/>
      <c r="BA42" s="235"/>
      <c r="BB42" s="236"/>
      <c r="BC42" s="237"/>
      <c r="BD42" s="235"/>
      <c r="BE42" s="236"/>
      <c r="BF42" s="237"/>
      <c r="BG42" s="235"/>
      <c r="BH42" s="236"/>
      <c r="BI42" s="237"/>
      <c r="BJ42" s="235"/>
      <c r="BK42" s="236"/>
      <c r="BL42" s="237"/>
      <c r="BM42" s="235"/>
      <c r="BN42" s="236"/>
      <c r="BO42" s="237"/>
      <c r="BP42" s="235"/>
      <c r="BQ42" s="236"/>
      <c r="BR42" s="237"/>
      <c r="BS42" s="235"/>
      <c r="BT42" s="236"/>
      <c r="BU42" s="237"/>
      <c r="BV42" s="235"/>
      <c r="BW42" s="236"/>
      <c r="BX42" s="237"/>
      <c r="BY42" s="235"/>
      <c r="BZ42" s="236"/>
      <c r="CA42" s="237"/>
      <c r="CB42" s="235"/>
      <c r="CC42" s="236"/>
      <c r="CD42" s="237"/>
      <c r="CE42" s="235"/>
      <c r="CF42" s="236"/>
      <c r="CG42" s="237"/>
      <c r="CH42" s="235"/>
      <c r="CI42" s="236"/>
      <c r="CJ42" s="237"/>
      <c r="CK42" s="235"/>
      <c r="CL42" s="236"/>
      <c r="CM42" s="237"/>
      <c r="CN42" s="235"/>
      <c r="CO42" s="236"/>
      <c r="CP42" s="237"/>
      <c r="CQ42" s="235"/>
      <c r="CR42" s="236"/>
      <c r="CS42" s="237"/>
      <c r="CT42" s="235"/>
      <c r="CU42" s="236"/>
      <c r="CV42" s="237"/>
      <c r="CW42" s="235"/>
      <c r="CX42" s="236"/>
      <c r="CY42" s="237"/>
      <c r="CZ42" s="235"/>
      <c r="DA42" s="236"/>
      <c r="DB42" s="237"/>
      <c r="DC42" s="235"/>
      <c r="DD42" s="236"/>
      <c r="DE42" s="237"/>
      <c r="DF42" s="235"/>
      <c r="DG42" s="236"/>
      <c r="DH42" s="237"/>
      <c r="DI42" s="235"/>
      <c r="DJ42" s="236"/>
      <c r="DK42" s="237"/>
      <c r="DL42" s="235"/>
      <c r="DM42" s="236"/>
      <c r="DN42" s="237"/>
      <c r="DO42" s="235"/>
      <c r="DP42" s="236"/>
      <c r="DQ42" s="237"/>
      <c r="DR42" s="235"/>
      <c r="DS42" s="236"/>
      <c r="DT42" s="237"/>
      <c r="DU42" s="235"/>
      <c r="DV42" s="236"/>
      <c r="DW42" s="237"/>
      <c r="DX42" s="235"/>
      <c r="DY42" s="236"/>
      <c r="DZ42" s="237"/>
      <c r="EA42" s="235"/>
      <c r="EB42" s="236"/>
      <c r="EC42" s="237"/>
      <c r="ED42" s="235"/>
      <c r="EE42" s="236"/>
      <c r="EF42" s="237"/>
      <c r="EG42" s="235"/>
      <c r="EH42" s="236"/>
      <c r="EI42" s="237"/>
      <c r="EJ42" s="235"/>
      <c r="EK42" s="236"/>
      <c r="EL42" s="237"/>
      <c r="EM42" s="235"/>
      <c r="EN42" s="236"/>
      <c r="EO42" s="237"/>
      <c r="EP42" s="235"/>
      <c r="EQ42" s="236"/>
      <c r="ER42" s="237"/>
      <c r="ES42" s="235"/>
      <c r="ET42" s="236"/>
      <c r="EU42" s="237"/>
      <c r="EV42" s="235"/>
      <c r="EW42" s="236"/>
      <c r="EX42" s="237"/>
      <c r="EY42" s="235"/>
      <c r="EZ42" s="236"/>
      <c r="FA42" s="237"/>
      <c r="FB42" s="235"/>
      <c r="FC42" s="236"/>
      <c r="FD42" s="237"/>
    </row>
    <row r="43" spans="1:160" x14ac:dyDescent="0.15">
      <c r="A43" s="153" t="s">
        <v>117</v>
      </c>
      <c r="B43" s="232">
        <f t="shared" si="44"/>
        <v>3</v>
      </c>
      <c r="C43" s="233">
        <f t="shared" si="44"/>
        <v>0</v>
      </c>
      <c r="D43" s="234">
        <f t="shared" si="44"/>
        <v>0</v>
      </c>
      <c r="E43" s="235">
        <v>3</v>
      </c>
      <c r="F43" s="236"/>
      <c r="G43" s="237"/>
      <c r="H43" s="235">
        <v>0</v>
      </c>
      <c r="I43" s="236"/>
      <c r="J43" s="237"/>
      <c r="K43" s="235">
        <v>0</v>
      </c>
      <c r="L43" s="236"/>
      <c r="M43" s="237"/>
      <c r="N43" s="235">
        <v>0</v>
      </c>
      <c r="O43" s="236"/>
      <c r="P43" s="237"/>
      <c r="Q43" s="229">
        <f>IFERROR(VLOOKUP($A43,'05'!$A$4:$BH$96,54,FALSE),0)</f>
        <v>0</v>
      </c>
      <c r="R43" s="236">
        <f>IFERROR(VLOOKUP($A43,'05'!$A$4:$BH$96,55,FALSE),0)</f>
        <v>0</v>
      </c>
      <c r="S43" s="237">
        <f>IFERROR(VLOOKUP($A43,'05'!$A$4:$BH$96,56,FALSE),0)</f>
        <v>0</v>
      </c>
      <c r="T43" s="229">
        <f>IFERROR(VLOOKUP($A43,'06'!$A$4:$BK$96,54,FALSE),0)</f>
        <v>0</v>
      </c>
      <c r="U43" s="236">
        <f>IFERROR(VLOOKUP($A43,'06'!$A$4:$BK$96,56,FALSE),0)</f>
        <v>0</v>
      </c>
      <c r="V43" s="237">
        <f>IFERROR(VLOOKUP($A43,'06'!$A$4:$BK$96,58,FALSE),0)</f>
        <v>0</v>
      </c>
      <c r="W43" s="229">
        <f>IFERROR(VLOOKUP($A43,'06'!$A$4:$BK$96,54,FALSE),0)</f>
        <v>0</v>
      </c>
      <c r="X43" s="236">
        <f>IFERROR(VLOOKUP($A43,'06'!$A$4:$BK$96,56,FALSE),0)</f>
        <v>0</v>
      </c>
      <c r="Y43" s="237">
        <f>IFERROR(VLOOKUP($A43,'06'!$A$4:$BK$96,58,FALSE),0)</f>
        <v>0</v>
      </c>
      <c r="Z43" s="235"/>
      <c r="AA43" s="236"/>
      <c r="AB43" s="237"/>
      <c r="AC43" s="235"/>
      <c r="AD43" s="236"/>
      <c r="AE43" s="237"/>
      <c r="AF43" s="235"/>
      <c r="AG43" s="236"/>
      <c r="AH43" s="237"/>
      <c r="AI43" s="235"/>
      <c r="AJ43" s="236"/>
      <c r="AK43" s="237"/>
      <c r="AL43" s="235"/>
      <c r="AM43" s="236"/>
      <c r="AN43" s="237"/>
      <c r="AO43" s="235"/>
      <c r="AP43" s="236"/>
      <c r="AQ43" s="237"/>
      <c r="AR43" s="235"/>
      <c r="AS43" s="236"/>
      <c r="AT43" s="237"/>
      <c r="AU43" s="235"/>
      <c r="AV43" s="236"/>
      <c r="AW43" s="237"/>
      <c r="AX43" s="235"/>
      <c r="AY43" s="236"/>
      <c r="AZ43" s="237"/>
      <c r="BA43" s="235"/>
      <c r="BB43" s="236"/>
      <c r="BC43" s="237"/>
      <c r="BD43" s="235"/>
      <c r="BE43" s="236"/>
      <c r="BF43" s="237"/>
      <c r="BG43" s="235"/>
      <c r="BH43" s="236"/>
      <c r="BI43" s="237"/>
      <c r="BJ43" s="235"/>
      <c r="BK43" s="236"/>
      <c r="BL43" s="237"/>
      <c r="BM43" s="235"/>
      <c r="BN43" s="236"/>
      <c r="BO43" s="237"/>
      <c r="BP43" s="235"/>
      <c r="BQ43" s="236"/>
      <c r="BR43" s="237"/>
      <c r="BS43" s="235"/>
      <c r="BT43" s="236"/>
      <c r="BU43" s="237"/>
      <c r="BV43" s="235"/>
      <c r="BW43" s="236"/>
      <c r="BX43" s="237"/>
      <c r="BY43" s="235"/>
      <c r="BZ43" s="236"/>
      <c r="CA43" s="237"/>
      <c r="CB43" s="235"/>
      <c r="CC43" s="236"/>
      <c r="CD43" s="237"/>
      <c r="CE43" s="235"/>
      <c r="CF43" s="236"/>
      <c r="CG43" s="237"/>
      <c r="CH43" s="235"/>
      <c r="CI43" s="236"/>
      <c r="CJ43" s="237"/>
      <c r="CK43" s="235"/>
      <c r="CL43" s="236"/>
      <c r="CM43" s="237"/>
      <c r="CN43" s="235"/>
      <c r="CO43" s="236"/>
      <c r="CP43" s="237"/>
      <c r="CQ43" s="235"/>
      <c r="CR43" s="236"/>
      <c r="CS43" s="237"/>
      <c r="CT43" s="235"/>
      <c r="CU43" s="236"/>
      <c r="CV43" s="237"/>
      <c r="CW43" s="235"/>
      <c r="CX43" s="236"/>
      <c r="CY43" s="237"/>
      <c r="CZ43" s="235"/>
      <c r="DA43" s="236"/>
      <c r="DB43" s="237"/>
      <c r="DC43" s="235"/>
      <c r="DD43" s="236"/>
      <c r="DE43" s="237"/>
      <c r="DF43" s="235"/>
      <c r="DG43" s="236"/>
      <c r="DH43" s="237"/>
      <c r="DI43" s="235"/>
      <c r="DJ43" s="236"/>
      <c r="DK43" s="237"/>
      <c r="DL43" s="235"/>
      <c r="DM43" s="236"/>
      <c r="DN43" s="237"/>
      <c r="DO43" s="235"/>
      <c r="DP43" s="236"/>
      <c r="DQ43" s="237"/>
      <c r="DR43" s="235"/>
      <c r="DS43" s="236"/>
      <c r="DT43" s="237"/>
      <c r="DU43" s="235"/>
      <c r="DV43" s="236"/>
      <c r="DW43" s="237"/>
      <c r="DX43" s="235"/>
      <c r="DY43" s="236"/>
      <c r="DZ43" s="237"/>
      <c r="EA43" s="235"/>
      <c r="EB43" s="236"/>
      <c r="EC43" s="237"/>
      <c r="ED43" s="235"/>
      <c r="EE43" s="236"/>
      <c r="EF43" s="237"/>
      <c r="EG43" s="235"/>
      <c r="EH43" s="236"/>
      <c r="EI43" s="237"/>
      <c r="EJ43" s="235"/>
      <c r="EK43" s="236"/>
      <c r="EL43" s="237"/>
      <c r="EM43" s="235"/>
      <c r="EN43" s="236"/>
      <c r="EO43" s="237"/>
      <c r="EP43" s="235"/>
      <c r="EQ43" s="236"/>
      <c r="ER43" s="237"/>
      <c r="ES43" s="235"/>
      <c r="ET43" s="236"/>
      <c r="EU43" s="237"/>
      <c r="EV43" s="235"/>
      <c r="EW43" s="236"/>
      <c r="EX43" s="237"/>
      <c r="EY43" s="235"/>
      <c r="EZ43" s="236"/>
      <c r="FA43" s="237"/>
      <c r="FB43" s="235"/>
      <c r="FC43" s="236"/>
      <c r="FD43" s="237"/>
    </row>
    <row r="44" spans="1:160" x14ac:dyDescent="0.15">
      <c r="A44" s="153" t="s">
        <v>100</v>
      </c>
      <c r="B44" s="232">
        <f t="shared" ref="B44:D62" si="45">SUMIF($E$3:$FD$3,B$3,$E44:$FD44)</f>
        <v>1</v>
      </c>
      <c r="C44" s="233">
        <f t="shared" si="45"/>
        <v>1</v>
      </c>
      <c r="D44" s="234">
        <f t="shared" si="45"/>
        <v>0</v>
      </c>
      <c r="E44" s="235">
        <v>1</v>
      </c>
      <c r="F44" s="236"/>
      <c r="G44" s="237"/>
      <c r="H44" s="235">
        <v>0</v>
      </c>
      <c r="I44" s="236"/>
      <c r="J44" s="237"/>
      <c r="K44" s="235">
        <v>0</v>
      </c>
      <c r="L44" s="236"/>
      <c r="M44" s="237"/>
      <c r="N44" s="235">
        <v>0</v>
      </c>
      <c r="O44" s="236"/>
      <c r="P44" s="237"/>
      <c r="Q44" s="229">
        <f>IFERROR(VLOOKUP($A44,'05'!$A$4:$BH$96,54,FALSE),0)</f>
        <v>0</v>
      </c>
      <c r="R44" s="236">
        <f>IFERROR(VLOOKUP($A44,'05'!$A$4:$BH$96,55,FALSE),0)</f>
        <v>1</v>
      </c>
      <c r="S44" s="237">
        <f>IFERROR(VLOOKUP($A44,'05'!$A$4:$BH$96,56,FALSE),0)</f>
        <v>0</v>
      </c>
      <c r="T44" s="229">
        <f>IFERROR(VLOOKUP($A44,'06'!$A$4:$BK$96,54,FALSE),0)</f>
        <v>0</v>
      </c>
      <c r="U44" s="236">
        <f>IFERROR(VLOOKUP($A44,'06'!$A$4:$BK$96,56,FALSE),0)</f>
        <v>0</v>
      </c>
      <c r="V44" s="237">
        <f>IFERROR(VLOOKUP($A44,'06'!$A$4:$BK$96,58,FALSE),0)</f>
        <v>0</v>
      </c>
      <c r="W44" s="229">
        <f>IFERROR(VLOOKUP($A44,'06'!$A$4:$BK$96,54,FALSE),0)</f>
        <v>0</v>
      </c>
      <c r="X44" s="236">
        <f>IFERROR(VLOOKUP($A44,'06'!$A$4:$BK$96,56,FALSE),0)</f>
        <v>0</v>
      </c>
      <c r="Y44" s="237">
        <f>IFERROR(VLOOKUP($A44,'06'!$A$4:$BK$96,58,FALSE),0)</f>
        <v>0</v>
      </c>
      <c r="Z44" s="235"/>
      <c r="AA44" s="236"/>
      <c r="AB44" s="237"/>
      <c r="AC44" s="235"/>
      <c r="AD44" s="236"/>
      <c r="AE44" s="237"/>
      <c r="AF44" s="235"/>
      <c r="AG44" s="236"/>
      <c r="AH44" s="237"/>
      <c r="AI44" s="235"/>
      <c r="AJ44" s="236"/>
      <c r="AK44" s="237"/>
      <c r="AL44" s="235"/>
      <c r="AM44" s="236"/>
      <c r="AN44" s="237"/>
      <c r="AO44" s="235"/>
      <c r="AP44" s="236"/>
      <c r="AQ44" s="237"/>
      <c r="AR44" s="235"/>
      <c r="AS44" s="236"/>
      <c r="AT44" s="237"/>
      <c r="AU44" s="235"/>
      <c r="AV44" s="236"/>
      <c r="AW44" s="237"/>
      <c r="AX44" s="235"/>
      <c r="AY44" s="236"/>
      <c r="AZ44" s="237"/>
      <c r="BA44" s="235"/>
      <c r="BB44" s="236"/>
      <c r="BC44" s="237"/>
      <c r="BD44" s="235"/>
      <c r="BE44" s="236"/>
      <c r="BF44" s="237"/>
      <c r="BG44" s="235"/>
      <c r="BH44" s="236"/>
      <c r="BI44" s="237"/>
      <c r="BJ44" s="235"/>
      <c r="BK44" s="236"/>
      <c r="BL44" s="237"/>
      <c r="BM44" s="235"/>
      <c r="BN44" s="236"/>
      <c r="BO44" s="237"/>
      <c r="BP44" s="235"/>
      <c r="BQ44" s="236"/>
      <c r="BR44" s="237"/>
      <c r="BS44" s="235"/>
      <c r="BT44" s="236"/>
      <c r="BU44" s="237"/>
      <c r="BV44" s="235"/>
      <c r="BW44" s="236"/>
      <c r="BX44" s="237"/>
      <c r="BY44" s="235"/>
      <c r="BZ44" s="236"/>
      <c r="CA44" s="237"/>
      <c r="CB44" s="235"/>
      <c r="CC44" s="236"/>
      <c r="CD44" s="237"/>
      <c r="CE44" s="235"/>
      <c r="CF44" s="236"/>
      <c r="CG44" s="237"/>
      <c r="CH44" s="235"/>
      <c r="CI44" s="236"/>
      <c r="CJ44" s="237"/>
      <c r="CK44" s="235"/>
      <c r="CL44" s="236"/>
      <c r="CM44" s="237"/>
      <c r="CN44" s="235"/>
      <c r="CO44" s="236"/>
      <c r="CP44" s="237"/>
      <c r="CQ44" s="235"/>
      <c r="CR44" s="236"/>
      <c r="CS44" s="237"/>
      <c r="CT44" s="235"/>
      <c r="CU44" s="236"/>
      <c r="CV44" s="237"/>
      <c r="CW44" s="235"/>
      <c r="CX44" s="236"/>
      <c r="CY44" s="237"/>
      <c r="CZ44" s="235"/>
      <c r="DA44" s="236"/>
      <c r="DB44" s="237"/>
      <c r="DC44" s="235"/>
      <c r="DD44" s="236"/>
      <c r="DE44" s="237"/>
      <c r="DF44" s="235"/>
      <c r="DG44" s="236"/>
      <c r="DH44" s="237"/>
      <c r="DI44" s="235"/>
      <c r="DJ44" s="236"/>
      <c r="DK44" s="237"/>
      <c r="DL44" s="235"/>
      <c r="DM44" s="236"/>
      <c r="DN44" s="237"/>
      <c r="DO44" s="235"/>
      <c r="DP44" s="236"/>
      <c r="DQ44" s="237"/>
      <c r="DR44" s="235"/>
      <c r="DS44" s="236"/>
      <c r="DT44" s="237"/>
      <c r="DU44" s="235"/>
      <c r="DV44" s="236"/>
      <c r="DW44" s="237"/>
      <c r="DX44" s="235"/>
      <c r="DY44" s="236"/>
      <c r="DZ44" s="237"/>
      <c r="EA44" s="235"/>
      <c r="EB44" s="236"/>
      <c r="EC44" s="237"/>
      <c r="ED44" s="235"/>
      <c r="EE44" s="236"/>
      <c r="EF44" s="237"/>
      <c r="EG44" s="235"/>
      <c r="EH44" s="236"/>
      <c r="EI44" s="237"/>
      <c r="EJ44" s="235"/>
      <c r="EK44" s="236"/>
      <c r="EL44" s="237"/>
      <c r="EM44" s="235"/>
      <c r="EN44" s="236"/>
      <c r="EO44" s="237"/>
      <c r="EP44" s="235"/>
      <c r="EQ44" s="236"/>
      <c r="ER44" s="237"/>
      <c r="ES44" s="235"/>
      <c r="ET44" s="236"/>
      <c r="EU44" s="237"/>
      <c r="EV44" s="235"/>
      <c r="EW44" s="236"/>
      <c r="EX44" s="237"/>
      <c r="EY44" s="235"/>
      <c r="EZ44" s="236"/>
      <c r="FA44" s="237"/>
      <c r="FB44" s="235"/>
      <c r="FC44" s="236"/>
      <c r="FD44" s="237"/>
    </row>
    <row r="45" spans="1:160" x14ac:dyDescent="0.15">
      <c r="A45" s="153" t="s">
        <v>85</v>
      </c>
      <c r="B45" s="232">
        <f t="shared" si="45"/>
        <v>1</v>
      </c>
      <c r="C45" s="233">
        <f t="shared" si="45"/>
        <v>0</v>
      </c>
      <c r="D45" s="234">
        <f t="shared" si="45"/>
        <v>0</v>
      </c>
      <c r="E45" s="235">
        <v>0</v>
      </c>
      <c r="F45" s="236"/>
      <c r="G45" s="237"/>
      <c r="H45" s="235">
        <v>0</v>
      </c>
      <c r="I45" s="236"/>
      <c r="J45" s="237"/>
      <c r="K45" s="235">
        <v>0</v>
      </c>
      <c r="L45" s="236"/>
      <c r="M45" s="237"/>
      <c r="N45" s="235">
        <v>1</v>
      </c>
      <c r="O45" s="236"/>
      <c r="P45" s="237"/>
      <c r="Q45" s="229">
        <f>IFERROR(VLOOKUP($A45,'05'!$A$4:$BH$96,54,FALSE),0)</f>
        <v>0</v>
      </c>
      <c r="R45" s="236">
        <f>IFERROR(VLOOKUP($A45,'05'!$A$4:$BH$96,55,FALSE),0)</f>
        <v>0</v>
      </c>
      <c r="S45" s="237">
        <f>IFERROR(VLOOKUP($A45,'05'!$A$4:$BH$96,56,FALSE),0)</f>
        <v>0</v>
      </c>
      <c r="T45" s="229">
        <f>IFERROR(VLOOKUP($A45,'06'!$A$4:$BK$96,54,FALSE),0)</f>
        <v>0</v>
      </c>
      <c r="U45" s="236">
        <f>IFERROR(VLOOKUP($A45,'06'!$A$4:$BK$96,56,FALSE),0)</f>
        <v>0</v>
      </c>
      <c r="V45" s="237">
        <f>IFERROR(VLOOKUP($A45,'06'!$A$4:$BK$96,58,FALSE),0)</f>
        <v>0</v>
      </c>
      <c r="W45" s="229">
        <f>IFERROR(VLOOKUP($A45,'06'!$A$4:$BK$96,54,FALSE),0)</f>
        <v>0</v>
      </c>
      <c r="X45" s="236">
        <f>IFERROR(VLOOKUP($A45,'06'!$A$4:$BK$96,56,FALSE),0)</f>
        <v>0</v>
      </c>
      <c r="Y45" s="237">
        <f>IFERROR(VLOOKUP($A45,'06'!$A$4:$BK$96,58,FALSE),0)</f>
        <v>0</v>
      </c>
      <c r="Z45" s="235"/>
      <c r="AA45" s="236"/>
      <c r="AB45" s="237"/>
      <c r="AC45" s="235"/>
      <c r="AD45" s="236"/>
      <c r="AE45" s="237"/>
      <c r="AF45" s="235"/>
      <c r="AG45" s="236"/>
      <c r="AH45" s="237"/>
      <c r="AI45" s="235"/>
      <c r="AJ45" s="236"/>
      <c r="AK45" s="237"/>
      <c r="AL45" s="235"/>
      <c r="AM45" s="236"/>
      <c r="AN45" s="237"/>
      <c r="AO45" s="235"/>
      <c r="AP45" s="236"/>
      <c r="AQ45" s="237"/>
      <c r="AR45" s="235"/>
      <c r="AS45" s="236"/>
      <c r="AT45" s="237"/>
      <c r="AU45" s="235"/>
      <c r="AV45" s="236"/>
      <c r="AW45" s="237"/>
      <c r="AX45" s="235"/>
      <c r="AY45" s="236"/>
      <c r="AZ45" s="237"/>
      <c r="BA45" s="235"/>
      <c r="BB45" s="236"/>
      <c r="BC45" s="237"/>
      <c r="BD45" s="235"/>
      <c r="BE45" s="236"/>
      <c r="BF45" s="237"/>
      <c r="BG45" s="235"/>
      <c r="BH45" s="236"/>
      <c r="BI45" s="237"/>
      <c r="BJ45" s="235"/>
      <c r="BK45" s="236"/>
      <c r="BL45" s="237"/>
      <c r="BM45" s="235"/>
      <c r="BN45" s="236"/>
      <c r="BO45" s="237"/>
      <c r="BP45" s="235"/>
      <c r="BQ45" s="236"/>
      <c r="BR45" s="237"/>
      <c r="BS45" s="235"/>
      <c r="BT45" s="236"/>
      <c r="BU45" s="237"/>
      <c r="BV45" s="235"/>
      <c r="BW45" s="236"/>
      <c r="BX45" s="237"/>
      <c r="BY45" s="235"/>
      <c r="BZ45" s="236"/>
      <c r="CA45" s="237"/>
      <c r="CB45" s="235"/>
      <c r="CC45" s="236"/>
      <c r="CD45" s="237"/>
      <c r="CE45" s="235"/>
      <c r="CF45" s="236"/>
      <c r="CG45" s="237"/>
      <c r="CH45" s="235"/>
      <c r="CI45" s="236"/>
      <c r="CJ45" s="237"/>
      <c r="CK45" s="235"/>
      <c r="CL45" s="236"/>
      <c r="CM45" s="237"/>
      <c r="CN45" s="235"/>
      <c r="CO45" s="236"/>
      <c r="CP45" s="237"/>
      <c r="CQ45" s="235"/>
      <c r="CR45" s="236"/>
      <c r="CS45" s="237"/>
      <c r="CT45" s="235"/>
      <c r="CU45" s="236"/>
      <c r="CV45" s="237"/>
      <c r="CW45" s="235"/>
      <c r="CX45" s="236"/>
      <c r="CY45" s="237"/>
      <c r="CZ45" s="235"/>
      <c r="DA45" s="236"/>
      <c r="DB45" s="237"/>
      <c r="DC45" s="235"/>
      <c r="DD45" s="236"/>
      <c r="DE45" s="237"/>
      <c r="DF45" s="235"/>
      <c r="DG45" s="236"/>
      <c r="DH45" s="237"/>
      <c r="DI45" s="235"/>
      <c r="DJ45" s="236"/>
      <c r="DK45" s="237"/>
      <c r="DL45" s="235"/>
      <c r="DM45" s="236"/>
      <c r="DN45" s="237"/>
      <c r="DO45" s="235"/>
      <c r="DP45" s="236"/>
      <c r="DQ45" s="237"/>
      <c r="DR45" s="235"/>
      <c r="DS45" s="236"/>
      <c r="DT45" s="237"/>
      <c r="DU45" s="235"/>
      <c r="DV45" s="236"/>
      <c r="DW45" s="237"/>
      <c r="DX45" s="235"/>
      <c r="DY45" s="236"/>
      <c r="DZ45" s="237"/>
      <c r="EA45" s="235"/>
      <c r="EB45" s="236"/>
      <c r="EC45" s="237"/>
      <c r="ED45" s="235"/>
      <c r="EE45" s="236"/>
      <c r="EF45" s="237"/>
      <c r="EG45" s="235"/>
      <c r="EH45" s="236"/>
      <c r="EI45" s="237"/>
      <c r="EJ45" s="235"/>
      <c r="EK45" s="236"/>
      <c r="EL45" s="237"/>
      <c r="EM45" s="235"/>
      <c r="EN45" s="236"/>
      <c r="EO45" s="237"/>
      <c r="EP45" s="235"/>
      <c r="EQ45" s="236"/>
      <c r="ER45" s="237"/>
      <c r="ES45" s="235"/>
      <c r="ET45" s="236"/>
      <c r="EU45" s="237"/>
      <c r="EV45" s="235"/>
      <c r="EW45" s="236"/>
      <c r="EX45" s="237"/>
      <c r="EY45" s="235"/>
      <c r="EZ45" s="236"/>
      <c r="FA45" s="237"/>
      <c r="FB45" s="235"/>
      <c r="FC45" s="236"/>
      <c r="FD45" s="237"/>
    </row>
    <row r="46" spans="1:160" x14ac:dyDescent="0.15">
      <c r="A46" s="153" t="s">
        <v>92</v>
      </c>
      <c r="B46" s="232">
        <f t="shared" si="45"/>
        <v>1</v>
      </c>
      <c r="C46" s="233">
        <f t="shared" si="45"/>
        <v>0</v>
      </c>
      <c r="D46" s="234">
        <f t="shared" si="45"/>
        <v>0</v>
      </c>
      <c r="E46" s="235">
        <v>0</v>
      </c>
      <c r="F46" s="236"/>
      <c r="G46" s="237"/>
      <c r="H46" s="235">
        <v>0</v>
      </c>
      <c r="I46" s="236"/>
      <c r="J46" s="237"/>
      <c r="K46" s="235">
        <v>1</v>
      </c>
      <c r="L46" s="236"/>
      <c r="M46" s="237"/>
      <c r="N46" s="235">
        <v>0</v>
      </c>
      <c r="O46" s="236"/>
      <c r="P46" s="237"/>
      <c r="Q46" s="229">
        <f>IFERROR(VLOOKUP($A46,'05'!$A$4:$BH$96,54,FALSE),0)</f>
        <v>0</v>
      </c>
      <c r="R46" s="236">
        <f>IFERROR(VLOOKUP($A46,'05'!$A$4:$BH$96,55,FALSE),0)</f>
        <v>0</v>
      </c>
      <c r="S46" s="237">
        <f>IFERROR(VLOOKUP($A46,'05'!$A$4:$BH$96,56,FALSE),0)</f>
        <v>0</v>
      </c>
      <c r="T46" s="229">
        <f>IFERROR(VLOOKUP($A46,'06'!$A$4:$BK$96,54,FALSE),0)</f>
        <v>0</v>
      </c>
      <c r="U46" s="236">
        <f>IFERROR(VLOOKUP($A46,'06'!$A$4:$BK$96,56,FALSE),0)</f>
        <v>0</v>
      </c>
      <c r="V46" s="237">
        <f>IFERROR(VLOOKUP($A46,'06'!$A$4:$BK$96,58,FALSE),0)</f>
        <v>0</v>
      </c>
      <c r="W46" s="229">
        <f>IFERROR(VLOOKUP($A46,'06'!$A$4:$BK$96,54,FALSE),0)</f>
        <v>0</v>
      </c>
      <c r="X46" s="236">
        <f>IFERROR(VLOOKUP($A46,'06'!$A$4:$BK$96,56,FALSE),0)</f>
        <v>0</v>
      </c>
      <c r="Y46" s="237">
        <f>IFERROR(VLOOKUP($A46,'06'!$A$4:$BK$96,58,FALSE),0)</f>
        <v>0</v>
      </c>
      <c r="Z46" s="235"/>
      <c r="AA46" s="236"/>
      <c r="AB46" s="237"/>
      <c r="AC46" s="235"/>
      <c r="AD46" s="236"/>
      <c r="AE46" s="237"/>
      <c r="AF46" s="235"/>
      <c r="AG46" s="236"/>
      <c r="AH46" s="237"/>
      <c r="AI46" s="235"/>
      <c r="AJ46" s="236"/>
      <c r="AK46" s="237"/>
      <c r="AL46" s="235"/>
      <c r="AM46" s="236"/>
      <c r="AN46" s="237"/>
      <c r="AO46" s="235"/>
      <c r="AP46" s="236"/>
      <c r="AQ46" s="237"/>
      <c r="AR46" s="235"/>
      <c r="AS46" s="236"/>
      <c r="AT46" s="237"/>
      <c r="AU46" s="235"/>
      <c r="AV46" s="236"/>
      <c r="AW46" s="237"/>
      <c r="AX46" s="235"/>
      <c r="AY46" s="236"/>
      <c r="AZ46" s="237"/>
      <c r="BA46" s="235"/>
      <c r="BB46" s="236"/>
      <c r="BC46" s="237"/>
      <c r="BD46" s="235"/>
      <c r="BE46" s="236"/>
      <c r="BF46" s="237"/>
      <c r="BG46" s="235"/>
      <c r="BH46" s="236"/>
      <c r="BI46" s="237"/>
      <c r="BJ46" s="235"/>
      <c r="BK46" s="236"/>
      <c r="BL46" s="237"/>
      <c r="BM46" s="235"/>
      <c r="BN46" s="236"/>
      <c r="BO46" s="237"/>
      <c r="BP46" s="235"/>
      <c r="BQ46" s="236"/>
      <c r="BR46" s="237"/>
      <c r="BS46" s="235"/>
      <c r="BT46" s="236"/>
      <c r="BU46" s="237"/>
      <c r="BV46" s="235"/>
      <c r="BW46" s="236"/>
      <c r="BX46" s="237"/>
      <c r="BY46" s="235"/>
      <c r="BZ46" s="236"/>
      <c r="CA46" s="237"/>
      <c r="CB46" s="235"/>
      <c r="CC46" s="236"/>
      <c r="CD46" s="237"/>
      <c r="CE46" s="235"/>
      <c r="CF46" s="236"/>
      <c r="CG46" s="237"/>
      <c r="CH46" s="235"/>
      <c r="CI46" s="236"/>
      <c r="CJ46" s="237"/>
      <c r="CK46" s="235"/>
      <c r="CL46" s="236"/>
      <c r="CM46" s="237"/>
      <c r="CN46" s="235"/>
      <c r="CO46" s="236"/>
      <c r="CP46" s="237"/>
      <c r="CQ46" s="235"/>
      <c r="CR46" s="236"/>
      <c r="CS46" s="237"/>
      <c r="CT46" s="235"/>
      <c r="CU46" s="236"/>
      <c r="CV46" s="237"/>
      <c r="CW46" s="235"/>
      <c r="CX46" s="236"/>
      <c r="CY46" s="237"/>
      <c r="CZ46" s="235"/>
      <c r="DA46" s="236"/>
      <c r="DB46" s="237"/>
      <c r="DC46" s="235"/>
      <c r="DD46" s="236"/>
      <c r="DE46" s="237"/>
      <c r="DF46" s="235"/>
      <c r="DG46" s="236"/>
      <c r="DH46" s="237"/>
      <c r="DI46" s="235"/>
      <c r="DJ46" s="236"/>
      <c r="DK46" s="237"/>
      <c r="DL46" s="235"/>
      <c r="DM46" s="236"/>
      <c r="DN46" s="237"/>
      <c r="DO46" s="235"/>
      <c r="DP46" s="236"/>
      <c r="DQ46" s="237"/>
      <c r="DR46" s="235"/>
      <c r="DS46" s="236"/>
      <c r="DT46" s="237"/>
      <c r="DU46" s="235"/>
      <c r="DV46" s="236"/>
      <c r="DW46" s="237"/>
      <c r="DX46" s="235"/>
      <c r="DY46" s="236"/>
      <c r="DZ46" s="237"/>
      <c r="EA46" s="235"/>
      <c r="EB46" s="236"/>
      <c r="EC46" s="237"/>
      <c r="ED46" s="235"/>
      <c r="EE46" s="236"/>
      <c r="EF46" s="237"/>
      <c r="EG46" s="235"/>
      <c r="EH46" s="236"/>
      <c r="EI46" s="237"/>
      <c r="EJ46" s="235"/>
      <c r="EK46" s="236"/>
      <c r="EL46" s="237"/>
      <c r="EM46" s="235"/>
      <c r="EN46" s="236"/>
      <c r="EO46" s="237"/>
      <c r="EP46" s="235"/>
      <c r="EQ46" s="236"/>
      <c r="ER46" s="237"/>
      <c r="ES46" s="235"/>
      <c r="ET46" s="236"/>
      <c r="EU46" s="237"/>
      <c r="EV46" s="235"/>
      <c r="EW46" s="236"/>
      <c r="EX46" s="237"/>
      <c r="EY46" s="235"/>
      <c r="EZ46" s="236"/>
      <c r="FA46" s="237"/>
      <c r="FB46" s="235"/>
      <c r="FC46" s="236"/>
      <c r="FD46" s="237"/>
    </row>
    <row r="47" spans="1:160" x14ac:dyDescent="0.15">
      <c r="A47" s="153" t="s">
        <v>70</v>
      </c>
      <c r="B47" s="232">
        <f t="shared" si="45"/>
        <v>0</v>
      </c>
      <c r="C47" s="233">
        <f t="shared" si="45"/>
        <v>1</v>
      </c>
      <c r="D47" s="234">
        <f t="shared" si="45"/>
        <v>0</v>
      </c>
      <c r="E47" s="235">
        <v>0</v>
      </c>
      <c r="F47" s="236"/>
      <c r="G47" s="237"/>
      <c r="H47" s="235">
        <v>0</v>
      </c>
      <c r="I47" s="236"/>
      <c r="J47" s="237"/>
      <c r="K47" s="235">
        <v>0</v>
      </c>
      <c r="L47" s="236"/>
      <c r="M47" s="237"/>
      <c r="N47" s="235">
        <v>0</v>
      </c>
      <c r="O47" s="236"/>
      <c r="P47" s="237"/>
      <c r="Q47" s="229">
        <f>IFERROR(VLOOKUP($A47,'05'!$A$4:$BH$96,54,FALSE),0)</f>
        <v>0</v>
      </c>
      <c r="R47" s="236">
        <f>IFERROR(VLOOKUP($A47,'05'!$A$4:$BH$96,55,FALSE),0)</f>
        <v>1</v>
      </c>
      <c r="S47" s="237">
        <f>IFERROR(VLOOKUP($A47,'05'!$A$4:$BH$96,56,FALSE),0)</f>
        <v>0</v>
      </c>
      <c r="T47" s="229">
        <f>IFERROR(VLOOKUP($A47,'06'!$A$4:$BK$96,54,FALSE),0)</f>
        <v>0</v>
      </c>
      <c r="U47" s="236">
        <f>IFERROR(VLOOKUP($A47,'06'!$A$4:$BK$96,56,FALSE),0)</f>
        <v>0</v>
      </c>
      <c r="V47" s="237">
        <f>IFERROR(VLOOKUP($A47,'06'!$A$4:$BK$96,58,FALSE),0)</f>
        <v>0</v>
      </c>
      <c r="W47" s="229">
        <f>IFERROR(VLOOKUP($A47,'06'!$A$4:$BK$96,54,FALSE),0)</f>
        <v>0</v>
      </c>
      <c r="X47" s="236">
        <f>IFERROR(VLOOKUP($A47,'06'!$A$4:$BK$96,56,FALSE),0)</f>
        <v>0</v>
      </c>
      <c r="Y47" s="237">
        <f>IFERROR(VLOOKUP($A47,'06'!$A$4:$BK$96,58,FALSE),0)</f>
        <v>0</v>
      </c>
      <c r="Z47" s="235"/>
      <c r="AA47" s="236"/>
      <c r="AB47" s="237"/>
      <c r="AC47" s="235"/>
      <c r="AD47" s="236"/>
      <c r="AE47" s="237"/>
      <c r="AF47" s="235"/>
      <c r="AG47" s="236"/>
      <c r="AH47" s="237"/>
      <c r="AI47" s="235"/>
      <c r="AJ47" s="236"/>
      <c r="AK47" s="237"/>
      <c r="AL47" s="235"/>
      <c r="AM47" s="236"/>
      <c r="AN47" s="237"/>
      <c r="AO47" s="235"/>
      <c r="AP47" s="236"/>
      <c r="AQ47" s="237"/>
      <c r="AR47" s="235"/>
      <c r="AS47" s="236"/>
      <c r="AT47" s="237"/>
      <c r="AU47" s="235"/>
      <c r="AV47" s="236"/>
      <c r="AW47" s="237"/>
      <c r="AX47" s="235"/>
      <c r="AY47" s="236"/>
      <c r="AZ47" s="237"/>
      <c r="BA47" s="235"/>
      <c r="BB47" s="236"/>
      <c r="BC47" s="237"/>
      <c r="BD47" s="235"/>
      <c r="BE47" s="236"/>
      <c r="BF47" s="237"/>
      <c r="BG47" s="235"/>
      <c r="BH47" s="236"/>
      <c r="BI47" s="237"/>
      <c r="BJ47" s="235"/>
      <c r="BK47" s="236"/>
      <c r="BL47" s="237"/>
      <c r="BM47" s="235"/>
      <c r="BN47" s="236"/>
      <c r="BO47" s="237"/>
      <c r="BP47" s="235"/>
      <c r="BQ47" s="236"/>
      <c r="BR47" s="237"/>
      <c r="BS47" s="235"/>
      <c r="BT47" s="236"/>
      <c r="BU47" s="237"/>
      <c r="BV47" s="235"/>
      <c r="BW47" s="236"/>
      <c r="BX47" s="237"/>
      <c r="BY47" s="235"/>
      <c r="BZ47" s="236"/>
      <c r="CA47" s="237"/>
      <c r="CB47" s="235"/>
      <c r="CC47" s="236"/>
      <c r="CD47" s="237"/>
      <c r="CE47" s="235"/>
      <c r="CF47" s="236"/>
      <c r="CG47" s="237"/>
      <c r="CH47" s="235"/>
      <c r="CI47" s="236"/>
      <c r="CJ47" s="237"/>
      <c r="CK47" s="235"/>
      <c r="CL47" s="236"/>
      <c r="CM47" s="237"/>
      <c r="CN47" s="235"/>
      <c r="CO47" s="236"/>
      <c r="CP47" s="237"/>
      <c r="CQ47" s="235"/>
      <c r="CR47" s="236"/>
      <c r="CS47" s="237"/>
      <c r="CT47" s="235"/>
      <c r="CU47" s="236"/>
      <c r="CV47" s="237"/>
      <c r="CW47" s="235"/>
      <c r="CX47" s="236"/>
      <c r="CY47" s="237"/>
      <c r="CZ47" s="235"/>
      <c r="DA47" s="236"/>
      <c r="DB47" s="237"/>
      <c r="DC47" s="235"/>
      <c r="DD47" s="236"/>
      <c r="DE47" s="237"/>
      <c r="DF47" s="235"/>
      <c r="DG47" s="236"/>
      <c r="DH47" s="237"/>
      <c r="DI47" s="235"/>
      <c r="DJ47" s="236"/>
      <c r="DK47" s="237"/>
      <c r="DL47" s="235"/>
      <c r="DM47" s="236"/>
      <c r="DN47" s="237"/>
      <c r="DO47" s="235"/>
      <c r="DP47" s="236"/>
      <c r="DQ47" s="237"/>
      <c r="DR47" s="235"/>
      <c r="DS47" s="236"/>
      <c r="DT47" s="237"/>
      <c r="DU47" s="235"/>
      <c r="DV47" s="236"/>
      <c r="DW47" s="237"/>
      <c r="DX47" s="235"/>
      <c r="DY47" s="236"/>
      <c r="DZ47" s="237"/>
      <c r="EA47" s="235"/>
      <c r="EB47" s="236"/>
      <c r="EC47" s="237"/>
      <c r="ED47" s="235"/>
      <c r="EE47" s="236"/>
      <c r="EF47" s="237"/>
      <c r="EG47" s="235"/>
      <c r="EH47" s="236"/>
      <c r="EI47" s="237"/>
      <c r="EJ47" s="235"/>
      <c r="EK47" s="236"/>
      <c r="EL47" s="237"/>
      <c r="EM47" s="235"/>
      <c r="EN47" s="236"/>
      <c r="EO47" s="237"/>
      <c r="EP47" s="235"/>
      <c r="EQ47" s="236"/>
      <c r="ER47" s="237"/>
      <c r="ES47" s="235"/>
      <c r="ET47" s="236"/>
      <c r="EU47" s="237"/>
      <c r="EV47" s="235"/>
      <c r="EW47" s="236"/>
      <c r="EX47" s="237"/>
      <c r="EY47" s="235"/>
      <c r="EZ47" s="236"/>
      <c r="FA47" s="237"/>
      <c r="FB47" s="235"/>
      <c r="FC47" s="236"/>
      <c r="FD47" s="237"/>
    </row>
    <row r="48" spans="1:160" x14ac:dyDescent="0.15">
      <c r="A48" s="153" t="s">
        <v>84</v>
      </c>
      <c r="B48" s="232">
        <f t="shared" si="45"/>
        <v>1</v>
      </c>
      <c r="C48" s="233">
        <f t="shared" si="45"/>
        <v>0</v>
      </c>
      <c r="D48" s="234">
        <f t="shared" si="45"/>
        <v>0</v>
      </c>
      <c r="E48" s="235">
        <v>0</v>
      </c>
      <c r="F48" s="236"/>
      <c r="G48" s="237"/>
      <c r="H48" s="235">
        <v>0</v>
      </c>
      <c r="I48" s="236"/>
      <c r="J48" s="237"/>
      <c r="K48" s="235">
        <v>0</v>
      </c>
      <c r="L48" s="236"/>
      <c r="M48" s="237"/>
      <c r="N48" s="235">
        <v>1</v>
      </c>
      <c r="O48" s="236"/>
      <c r="P48" s="237"/>
      <c r="Q48" s="229">
        <f>IFERROR(VLOOKUP($A48,'05'!$A$4:$BH$96,54,FALSE),0)</f>
        <v>0</v>
      </c>
      <c r="R48" s="236">
        <f>IFERROR(VLOOKUP($A48,'05'!$A$4:$BH$96,55,FALSE),0)</f>
        <v>0</v>
      </c>
      <c r="S48" s="237">
        <f>IFERROR(VLOOKUP($A48,'05'!$A$4:$BH$96,56,FALSE),0)</f>
        <v>0</v>
      </c>
      <c r="T48" s="229">
        <f>IFERROR(VLOOKUP($A48,'06'!$A$4:$BK$96,54,FALSE),0)</f>
        <v>0</v>
      </c>
      <c r="U48" s="236">
        <f>IFERROR(VLOOKUP($A48,'06'!$A$4:$BK$96,56,FALSE),0)</f>
        <v>0</v>
      </c>
      <c r="V48" s="237">
        <f>IFERROR(VLOOKUP($A48,'06'!$A$4:$BK$96,58,FALSE),0)</f>
        <v>0</v>
      </c>
      <c r="W48" s="229">
        <f>IFERROR(VLOOKUP($A48,'06'!$A$4:$BK$96,54,FALSE),0)</f>
        <v>0</v>
      </c>
      <c r="X48" s="236">
        <f>IFERROR(VLOOKUP($A48,'06'!$A$4:$BK$96,56,FALSE),0)</f>
        <v>0</v>
      </c>
      <c r="Y48" s="237">
        <f>IFERROR(VLOOKUP($A48,'06'!$A$4:$BK$96,58,FALSE),0)</f>
        <v>0</v>
      </c>
      <c r="Z48" s="235"/>
      <c r="AA48" s="236"/>
      <c r="AB48" s="237"/>
      <c r="AC48" s="235"/>
      <c r="AD48" s="236"/>
      <c r="AE48" s="237"/>
      <c r="AF48" s="235"/>
      <c r="AG48" s="236"/>
      <c r="AH48" s="237"/>
      <c r="AI48" s="235"/>
      <c r="AJ48" s="236"/>
      <c r="AK48" s="237"/>
      <c r="AL48" s="235"/>
      <c r="AM48" s="236"/>
      <c r="AN48" s="237"/>
      <c r="AO48" s="235"/>
      <c r="AP48" s="236"/>
      <c r="AQ48" s="237"/>
      <c r="AR48" s="235"/>
      <c r="AS48" s="236"/>
      <c r="AT48" s="237"/>
      <c r="AU48" s="235"/>
      <c r="AV48" s="236"/>
      <c r="AW48" s="237"/>
      <c r="AX48" s="235"/>
      <c r="AY48" s="236"/>
      <c r="AZ48" s="237"/>
      <c r="BA48" s="235"/>
      <c r="BB48" s="236"/>
      <c r="BC48" s="237"/>
      <c r="BD48" s="235"/>
      <c r="BE48" s="236"/>
      <c r="BF48" s="237"/>
      <c r="BG48" s="235"/>
      <c r="BH48" s="236"/>
      <c r="BI48" s="237"/>
      <c r="BJ48" s="235"/>
      <c r="BK48" s="236"/>
      <c r="BL48" s="237"/>
      <c r="BM48" s="235"/>
      <c r="BN48" s="236"/>
      <c r="BO48" s="237"/>
      <c r="BP48" s="235"/>
      <c r="BQ48" s="236"/>
      <c r="BR48" s="237"/>
      <c r="BS48" s="235"/>
      <c r="BT48" s="236"/>
      <c r="BU48" s="237"/>
      <c r="BV48" s="235"/>
      <c r="BW48" s="236"/>
      <c r="BX48" s="237"/>
      <c r="BY48" s="235"/>
      <c r="BZ48" s="236"/>
      <c r="CA48" s="237"/>
      <c r="CB48" s="235"/>
      <c r="CC48" s="236"/>
      <c r="CD48" s="237"/>
      <c r="CE48" s="235"/>
      <c r="CF48" s="236"/>
      <c r="CG48" s="237"/>
      <c r="CH48" s="235"/>
      <c r="CI48" s="236"/>
      <c r="CJ48" s="237"/>
      <c r="CK48" s="235"/>
      <c r="CL48" s="236"/>
      <c r="CM48" s="237"/>
      <c r="CN48" s="235"/>
      <c r="CO48" s="236"/>
      <c r="CP48" s="237"/>
      <c r="CQ48" s="235"/>
      <c r="CR48" s="236"/>
      <c r="CS48" s="237"/>
      <c r="CT48" s="235"/>
      <c r="CU48" s="236"/>
      <c r="CV48" s="237"/>
      <c r="CW48" s="235"/>
      <c r="CX48" s="236"/>
      <c r="CY48" s="237"/>
      <c r="CZ48" s="235"/>
      <c r="DA48" s="236"/>
      <c r="DB48" s="237"/>
      <c r="DC48" s="235"/>
      <c r="DD48" s="236"/>
      <c r="DE48" s="237"/>
      <c r="DF48" s="235"/>
      <c r="DG48" s="236"/>
      <c r="DH48" s="237"/>
      <c r="DI48" s="235"/>
      <c r="DJ48" s="236"/>
      <c r="DK48" s="237"/>
      <c r="DL48" s="235"/>
      <c r="DM48" s="236"/>
      <c r="DN48" s="237"/>
      <c r="DO48" s="235"/>
      <c r="DP48" s="236"/>
      <c r="DQ48" s="237"/>
      <c r="DR48" s="235"/>
      <c r="DS48" s="236"/>
      <c r="DT48" s="237"/>
      <c r="DU48" s="235"/>
      <c r="DV48" s="236"/>
      <c r="DW48" s="237"/>
      <c r="DX48" s="235"/>
      <c r="DY48" s="236"/>
      <c r="DZ48" s="237"/>
      <c r="EA48" s="235"/>
      <c r="EB48" s="236"/>
      <c r="EC48" s="237"/>
      <c r="ED48" s="235"/>
      <c r="EE48" s="236"/>
      <c r="EF48" s="237"/>
      <c r="EG48" s="235"/>
      <c r="EH48" s="236"/>
      <c r="EI48" s="237"/>
      <c r="EJ48" s="235"/>
      <c r="EK48" s="236"/>
      <c r="EL48" s="237"/>
      <c r="EM48" s="235"/>
      <c r="EN48" s="236"/>
      <c r="EO48" s="237"/>
      <c r="EP48" s="235"/>
      <c r="EQ48" s="236"/>
      <c r="ER48" s="237"/>
      <c r="ES48" s="235"/>
      <c r="ET48" s="236"/>
      <c r="EU48" s="237"/>
      <c r="EV48" s="235"/>
      <c r="EW48" s="236"/>
      <c r="EX48" s="237"/>
      <c r="EY48" s="235"/>
      <c r="EZ48" s="236"/>
      <c r="FA48" s="237"/>
      <c r="FB48" s="235"/>
      <c r="FC48" s="236"/>
      <c r="FD48" s="237"/>
    </row>
    <row r="49" spans="1:160" x14ac:dyDescent="0.15">
      <c r="A49" s="153" t="s">
        <v>91</v>
      </c>
      <c r="B49" s="232">
        <f t="shared" si="45"/>
        <v>1</v>
      </c>
      <c r="C49" s="233">
        <f t="shared" si="45"/>
        <v>1</v>
      </c>
      <c r="D49" s="234">
        <f t="shared" si="45"/>
        <v>0</v>
      </c>
      <c r="E49" s="235">
        <v>0</v>
      </c>
      <c r="F49" s="236"/>
      <c r="G49" s="237"/>
      <c r="H49" s="235">
        <v>0</v>
      </c>
      <c r="I49" s="236"/>
      <c r="J49" s="237"/>
      <c r="K49" s="235">
        <v>1</v>
      </c>
      <c r="L49" s="236"/>
      <c r="M49" s="237"/>
      <c r="N49" s="235">
        <v>0</v>
      </c>
      <c r="O49" s="236"/>
      <c r="P49" s="237"/>
      <c r="Q49" s="229">
        <f>IFERROR(VLOOKUP($A49,'05'!$A$4:$BH$96,54,FALSE),0)</f>
        <v>0</v>
      </c>
      <c r="R49" s="236">
        <f>IFERROR(VLOOKUP($A49,'05'!$A$4:$BH$96,55,FALSE),0)</f>
        <v>1</v>
      </c>
      <c r="S49" s="237">
        <f>IFERROR(VLOOKUP($A49,'05'!$A$4:$BH$96,56,FALSE),0)</f>
        <v>0</v>
      </c>
      <c r="T49" s="229">
        <f>IFERROR(VLOOKUP($A49,'06'!$A$4:$BK$96,54,FALSE),0)</f>
        <v>0</v>
      </c>
      <c r="U49" s="236">
        <f>IFERROR(VLOOKUP($A49,'06'!$A$4:$BK$96,56,FALSE),0)</f>
        <v>0</v>
      </c>
      <c r="V49" s="237">
        <f>IFERROR(VLOOKUP($A49,'06'!$A$4:$BK$96,58,FALSE),0)</f>
        <v>0</v>
      </c>
      <c r="W49" s="229">
        <f>IFERROR(VLOOKUP($A49,'06'!$A$4:$BK$96,54,FALSE),0)</f>
        <v>0</v>
      </c>
      <c r="X49" s="236">
        <f>IFERROR(VLOOKUP($A49,'06'!$A$4:$BK$96,56,FALSE),0)</f>
        <v>0</v>
      </c>
      <c r="Y49" s="237">
        <f>IFERROR(VLOOKUP($A49,'06'!$A$4:$BK$96,58,FALSE),0)</f>
        <v>0</v>
      </c>
      <c r="Z49" s="235"/>
      <c r="AA49" s="236"/>
      <c r="AB49" s="237"/>
      <c r="AC49" s="235"/>
      <c r="AD49" s="236"/>
      <c r="AE49" s="237"/>
      <c r="AF49" s="235"/>
      <c r="AG49" s="236"/>
      <c r="AH49" s="237"/>
      <c r="AI49" s="235"/>
      <c r="AJ49" s="236"/>
      <c r="AK49" s="237"/>
      <c r="AL49" s="235"/>
      <c r="AM49" s="236"/>
      <c r="AN49" s="237"/>
      <c r="AO49" s="235"/>
      <c r="AP49" s="236"/>
      <c r="AQ49" s="237"/>
      <c r="AR49" s="235"/>
      <c r="AS49" s="236"/>
      <c r="AT49" s="237"/>
      <c r="AU49" s="235"/>
      <c r="AV49" s="236"/>
      <c r="AW49" s="237"/>
      <c r="AX49" s="235"/>
      <c r="AY49" s="236"/>
      <c r="AZ49" s="237"/>
      <c r="BA49" s="235"/>
      <c r="BB49" s="236"/>
      <c r="BC49" s="237"/>
      <c r="BD49" s="235"/>
      <c r="BE49" s="236"/>
      <c r="BF49" s="237"/>
      <c r="BG49" s="235"/>
      <c r="BH49" s="236"/>
      <c r="BI49" s="237"/>
      <c r="BJ49" s="235"/>
      <c r="BK49" s="236"/>
      <c r="BL49" s="237"/>
      <c r="BM49" s="235"/>
      <c r="BN49" s="236"/>
      <c r="BO49" s="237"/>
      <c r="BP49" s="235"/>
      <c r="BQ49" s="236"/>
      <c r="BR49" s="237"/>
      <c r="BS49" s="235"/>
      <c r="BT49" s="236"/>
      <c r="BU49" s="237"/>
      <c r="BV49" s="235"/>
      <c r="BW49" s="236"/>
      <c r="BX49" s="237"/>
      <c r="BY49" s="235"/>
      <c r="BZ49" s="236"/>
      <c r="CA49" s="237"/>
      <c r="CB49" s="235"/>
      <c r="CC49" s="236"/>
      <c r="CD49" s="237"/>
      <c r="CE49" s="235"/>
      <c r="CF49" s="236"/>
      <c r="CG49" s="237"/>
      <c r="CH49" s="235"/>
      <c r="CI49" s="236"/>
      <c r="CJ49" s="237"/>
      <c r="CK49" s="235"/>
      <c r="CL49" s="236"/>
      <c r="CM49" s="237"/>
      <c r="CN49" s="235"/>
      <c r="CO49" s="236"/>
      <c r="CP49" s="237"/>
      <c r="CQ49" s="235"/>
      <c r="CR49" s="236"/>
      <c r="CS49" s="237"/>
      <c r="CT49" s="235"/>
      <c r="CU49" s="236"/>
      <c r="CV49" s="237"/>
      <c r="CW49" s="235"/>
      <c r="CX49" s="236"/>
      <c r="CY49" s="237"/>
      <c r="CZ49" s="235"/>
      <c r="DA49" s="236"/>
      <c r="DB49" s="237"/>
      <c r="DC49" s="235"/>
      <c r="DD49" s="236"/>
      <c r="DE49" s="237"/>
      <c r="DF49" s="235"/>
      <c r="DG49" s="236"/>
      <c r="DH49" s="237"/>
      <c r="DI49" s="235"/>
      <c r="DJ49" s="236"/>
      <c r="DK49" s="237"/>
      <c r="DL49" s="235"/>
      <c r="DM49" s="236"/>
      <c r="DN49" s="237"/>
      <c r="DO49" s="235"/>
      <c r="DP49" s="236"/>
      <c r="DQ49" s="237"/>
      <c r="DR49" s="235"/>
      <c r="DS49" s="236"/>
      <c r="DT49" s="237"/>
      <c r="DU49" s="235"/>
      <c r="DV49" s="236"/>
      <c r="DW49" s="237"/>
      <c r="DX49" s="235"/>
      <c r="DY49" s="236"/>
      <c r="DZ49" s="237"/>
      <c r="EA49" s="235"/>
      <c r="EB49" s="236"/>
      <c r="EC49" s="237"/>
      <c r="ED49" s="235"/>
      <c r="EE49" s="236"/>
      <c r="EF49" s="237"/>
      <c r="EG49" s="235"/>
      <c r="EH49" s="236"/>
      <c r="EI49" s="237"/>
      <c r="EJ49" s="235"/>
      <c r="EK49" s="236"/>
      <c r="EL49" s="237"/>
      <c r="EM49" s="235"/>
      <c r="EN49" s="236"/>
      <c r="EO49" s="237"/>
      <c r="EP49" s="235"/>
      <c r="EQ49" s="236"/>
      <c r="ER49" s="237"/>
      <c r="ES49" s="235"/>
      <c r="ET49" s="236"/>
      <c r="EU49" s="237"/>
      <c r="EV49" s="235"/>
      <c r="EW49" s="236"/>
      <c r="EX49" s="237"/>
      <c r="EY49" s="235"/>
      <c r="EZ49" s="236"/>
      <c r="FA49" s="237"/>
      <c r="FB49" s="235"/>
      <c r="FC49" s="236"/>
      <c r="FD49" s="237"/>
    </row>
    <row r="50" spans="1:160" x14ac:dyDescent="0.15">
      <c r="A50" s="153" t="s">
        <v>113</v>
      </c>
      <c r="B50" s="232">
        <f t="shared" si="45"/>
        <v>5</v>
      </c>
      <c r="C50" s="233">
        <f t="shared" si="45"/>
        <v>1</v>
      </c>
      <c r="D50" s="234">
        <f t="shared" si="45"/>
        <v>0</v>
      </c>
      <c r="E50" s="235">
        <v>0</v>
      </c>
      <c r="F50" s="236"/>
      <c r="G50" s="237"/>
      <c r="H50" s="235">
        <v>2</v>
      </c>
      <c r="I50" s="236"/>
      <c r="J50" s="237"/>
      <c r="K50" s="235">
        <v>0</v>
      </c>
      <c r="L50" s="236"/>
      <c r="M50" s="237"/>
      <c r="N50" s="235">
        <v>1</v>
      </c>
      <c r="O50" s="236"/>
      <c r="P50" s="237"/>
      <c r="Q50" s="229">
        <f>IFERROR(VLOOKUP($A50,'05'!$A$4:$BH$96,54,FALSE),0)</f>
        <v>2</v>
      </c>
      <c r="R50" s="236">
        <f>IFERROR(VLOOKUP($A50,'05'!$A$4:$BH$96,55,FALSE),0)</f>
        <v>1</v>
      </c>
      <c r="S50" s="237">
        <f>IFERROR(VLOOKUP($A50,'05'!$A$4:$BH$96,56,FALSE),0)</f>
        <v>0</v>
      </c>
      <c r="T50" s="229">
        <f>IFERROR(VLOOKUP($A50,'06'!$A$4:$BK$96,54,FALSE),0)</f>
        <v>0</v>
      </c>
      <c r="U50" s="236">
        <f>IFERROR(VLOOKUP($A50,'06'!$A$4:$BK$96,56,FALSE),0)</f>
        <v>0</v>
      </c>
      <c r="V50" s="237">
        <f>IFERROR(VLOOKUP($A50,'06'!$A$4:$BK$96,58,FALSE),0)</f>
        <v>0</v>
      </c>
      <c r="W50" s="229">
        <f>IFERROR(VLOOKUP($A50,'06'!$A$4:$BK$96,54,FALSE),0)</f>
        <v>0</v>
      </c>
      <c r="X50" s="236">
        <f>IFERROR(VLOOKUP($A50,'06'!$A$4:$BK$96,56,FALSE),0)</f>
        <v>0</v>
      </c>
      <c r="Y50" s="237">
        <f>IFERROR(VLOOKUP($A50,'06'!$A$4:$BK$96,58,FALSE),0)</f>
        <v>0</v>
      </c>
      <c r="Z50" s="235"/>
      <c r="AA50" s="236"/>
      <c r="AB50" s="237"/>
      <c r="AC50" s="235"/>
      <c r="AD50" s="236"/>
      <c r="AE50" s="237"/>
      <c r="AF50" s="235"/>
      <c r="AG50" s="236"/>
      <c r="AH50" s="237"/>
      <c r="AI50" s="235"/>
      <c r="AJ50" s="236"/>
      <c r="AK50" s="237"/>
      <c r="AL50" s="235"/>
      <c r="AM50" s="236"/>
      <c r="AN50" s="237"/>
      <c r="AO50" s="235"/>
      <c r="AP50" s="236"/>
      <c r="AQ50" s="237"/>
      <c r="AR50" s="235"/>
      <c r="AS50" s="236"/>
      <c r="AT50" s="237"/>
      <c r="AU50" s="235"/>
      <c r="AV50" s="236"/>
      <c r="AW50" s="237"/>
      <c r="AX50" s="235"/>
      <c r="AY50" s="236"/>
      <c r="AZ50" s="237"/>
      <c r="BA50" s="235"/>
      <c r="BB50" s="236"/>
      <c r="BC50" s="237"/>
      <c r="BD50" s="235"/>
      <c r="BE50" s="236"/>
      <c r="BF50" s="237"/>
      <c r="BG50" s="235"/>
      <c r="BH50" s="236"/>
      <c r="BI50" s="237"/>
      <c r="BJ50" s="235"/>
      <c r="BK50" s="236"/>
      <c r="BL50" s="237"/>
      <c r="BM50" s="235"/>
      <c r="BN50" s="236"/>
      <c r="BO50" s="237"/>
      <c r="BP50" s="235"/>
      <c r="BQ50" s="236"/>
      <c r="BR50" s="237"/>
      <c r="BS50" s="235"/>
      <c r="BT50" s="236"/>
      <c r="BU50" s="237"/>
      <c r="BV50" s="235"/>
      <c r="BW50" s="236"/>
      <c r="BX50" s="237"/>
      <c r="BY50" s="235"/>
      <c r="BZ50" s="236"/>
      <c r="CA50" s="237"/>
      <c r="CB50" s="235"/>
      <c r="CC50" s="236"/>
      <c r="CD50" s="237"/>
      <c r="CE50" s="235"/>
      <c r="CF50" s="236"/>
      <c r="CG50" s="237"/>
      <c r="CH50" s="235"/>
      <c r="CI50" s="236"/>
      <c r="CJ50" s="237"/>
      <c r="CK50" s="235"/>
      <c r="CL50" s="236"/>
      <c r="CM50" s="237"/>
      <c r="CN50" s="235"/>
      <c r="CO50" s="236"/>
      <c r="CP50" s="237"/>
      <c r="CQ50" s="235"/>
      <c r="CR50" s="236"/>
      <c r="CS50" s="237"/>
      <c r="CT50" s="235"/>
      <c r="CU50" s="236"/>
      <c r="CV50" s="237"/>
      <c r="CW50" s="235"/>
      <c r="CX50" s="236"/>
      <c r="CY50" s="237"/>
      <c r="CZ50" s="235"/>
      <c r="DA50" s="236"/>
      <c r="DB50" s="237"/>
      <c r="DC50" s="235"/>
      <c r="DD50" s="236"/>
      <c r="DE50" s="237"/>
      <c r="DF50" s="235"/>
      <c r="DG50" s="236"/>
      <c r="DH50" s="237"/>
      <c r="DI50" s="235"/>
      <c r="DJ50" s="236"/>
      <c r="DK50" s="237"/>
      <c r="DL50" s="235"/>
      <c r="DM50" s="236"/>
      <c r="DN50" s="237"/>
      <c r="DO50" s="235"/>
      <c r="DP50" s="236"/>
      <c r="DQ50" s="237"/>
      <c r="DR50" s="235"/>
      <c r="DS50" s="236"/>
      <c r="DT50" s="237"/>
      <c r="DU50" s="235"/>
      <c r="DV50" s="236"/>
      <c r="DW50" s="237"/>
      <c r="DX50" s="235"/>
      <c r="DY50" s="236"/>
      <c r="DZ50" s="237"/>
      <c r="EA50" s="235"/>
      <c r="EB50" s="236"/>
      <c r="EC50" s="237"/>
      <c r="ED50" s="235"/>
      <c r="EE50" s="236"/>
      <c r="EF50" s="237"/>
      <c r="EG50" s="235"/>
      <c r="EH50" s="236"/>
      <c r="EI50" s="237"/>
      <c r="EJ50" s="235"/>
      <c r="EK50" s="236"/>
      <c r="EL50" s="237"/>
      <c r="EM50" s="235"/>
      <c r="EN50" s="236"/>
      <c r="EO50" s="237"/>
      <c r="EP50" s="235"/>
      <c r="EQ50" s="236"/>
      <c r="ER50" s="237"/>
      <c r="ES50" s="235"/>
      <c r="ET50" s="236"/>
      <c r="EU50" s="237"/>
      <c r="EV50" s="235"/>
      <c r="EW50" s="236"/>
      <c r="EX50" s="237"/>
      <c r="EY50" s="235"/>
      <c r="EZ50" s="236"/>
      <c r="FA50" s="237"/>
      <c r="FB50" s="235"/>
      <c r="FC50" s="236"/>
      <c r="FD50" s="237"/>
    </row>
    <row r="51" spans="1:160" x14ac:dyDescent="0.15">
      <c r="A51" s="153" t="s">
        <v>119</v>
      </c>
      <c r="B51" s="232">
        <f t="shared" si="45"/>
        <v>4</v>
      </c>
      <c r="C51" s="233">
        <f t="shared" si="45"/>
        <v>0</v>
      </c>
      <c r="D51" s="234">
        <f t="shared" si="45"/>
        <v>0</v>
      </c>
      <c r="E51" s="235">
        <v>0</v>
      </c>
      <c r="F51" s="236"/>
      <c r="G51" s="237"/>
      <c r="H51" s="235">
        <v>1</v>
      </c>
      <c r="I51" s="236"/>
      <c r="J51" s="237"/>
      <c r="K51" s="235">
        <v>2</v>
      </c>
      <c r="L51" s="236"/>
      <c r="M51" s="237"/>
      <c r="N51" s="235">
        <v>1</v>
      </c>
      <c r="O51" s="236"/>
      <c r="P51" s="237"/>
      <c r="Q51" s="229">
        <f>IFERROR(VLOOKUP($A51,'05'!$A$4:$BH$96,54,FALSE),0)</f>
        <v>0</v>
      </c>
      <c r="R51" s="236">
        <f>IFERROR(VLOOKUP($A51,'05'!$A$4:$BH$96,55,FALSE),0)</f>
        <v>0</v>
      </c>
      <c r="S51" s="237">
        <f>IFERROR(VLOOKUP($A51,'05'!$A$4:$BH$96,56,FALSE),0)</f>
        <v>0</v>
      </c>
      <c r="T51" s="229">
        <f>IFERROR(VLOOKUP($A51,'06'!$A$4:$BK$96,54,FALSE),0)</f>
        <v>0</v>
      </c>
      <c r="U51" s="236">
        <f>IFERROR(VLOOKUP($A51,'06'!$A$4:$BK$96,56,FALSE),0)</f>
        <v>0</v>
      </c>
      <c r="V51" s="237">
        <f>IFERROR(VLOOKUP($A51,'06'!$A$4:$BK$96,58,FALSE),0)</f>
        <v>0</v>
      </c>
      <c r="W51" s="229">
        <f>IFERROR(VLOOKUP($A51,'06'!$A$4:$BK$96,54,FALSE),0)</f>
        <v>0</v>
      </c>
      <c r="X51" s="236">
        <f>IFERROR(VLOOKUP($A51,'06'!$A$4:$BK$96,56,FALSE),0)</f>
        <v>0</v>
      </c>
      <c r="Y51" s="237">
        <f>IFERROR(VLOOKUP($A51,'06'!$A$4:$BK$96,58,FALSE),0)</f>
        <v>0</v>
      </c>
      <c r="Z51" s="235"/>
      <c r="AA51" s="236"/>
      <c r="AB51" s="237"/>
      <c r="AC51" s="235"/>
      <c r="AD51" s="236"/>
      <c r="AE51" s="237"/>
      <c r="AF51" s="235"/>
      <c r="AG51" s="236"/>
      <c r="AH51" s="237"/>
      <c r="AI51" s="235"/>
      <c r="AJ51" s="236"/>
      <c r="AK51" s="237"/>
      <c r="AL51" s="235"/>
      <c r="AM51" s="236"/>
      <c r="AN51" s="237"/>
      <c r="AO51" s="235"/>
      <c r="AP51" s="236"/>
      <c r="AQ51" s="237"/>
      <c r="AR51" s="235"/>
      <c r="AS51" s="236"/>
      <c r="AT51" s="237"/>
      <c r="AU51" s="235"/>
      <c r="AV51" s="236"/>
      <c r="AW51" s="237"/>
      <c r="AX51" s="235"/>
      <c r="AY51" s="236"/>
      <c r="AZ51" s="237"/>
      <c r="BA51" s="235"/>
      <c r="BB51" s="236"/>
      <c r="BC51" s="237"/>
      <c r="BD51" s="235"/>
      <c r="BE51" s="236"/>
      <c r="BF51" s="237"/>
      <c r="BG51" s="235"/>
      <c r="BH51" s="236"/>
      <c r="BI51" s="237"/>
      <c r="BJ51" s="235"/>
      <c r="BK51" s="236"/>
      <c r="BL51" s="237"/>
      <c r="BM51" s="235"/>
      <c r="BN51" s="236"/>
      <c r="BO51" s="237"/>
      <c r="BP51" s="235"/>
      <c r="BQ51" s="236"/>
      <c r="BR51" s="237"/>
      <c r="BS51" s="235"/>
      <c r="BT51" s="236"/>
      <c r="BU51" s="237"/>
      <c r="BV51" s="235"/>
      <c r="BW51" s="236"/>
      <c r="BX51" s="237"/>
      <c r="BY51" s="235"/>
      <c r="BZ51" s="236"/>
      <c r="CA51" s="237"/>
      <c r="CB51" s="235"/>
      <c r="CC51" s="236"/>
      <c r="CD51" s="237"/>
      <c r="CE51" s="235"/>
      <c r="CF51" s="236"/>
      <c r="CG51" s="237"/>
      <c r="CH51" s="235"/>
      <c r="CI51" s="236"/>
      <c r="CJ51" s="237"/>
      <c r="CK51" s="235"/>
      <c r="CL51" s="236"/>
      <c r="CM51" s="237"/>
      <c r="CN51" s="235"/>
      <c r="CO51" s="236"/>
      <c r="CP51" s="237"/>
      <c r="CQ51" s="235"/>
      <c r="CR51" s="236"/>
      <c r="CS51" s="237"/>
      <c r="CT51" s="235"/>
      <c r="CU51" s="236"/>
      <c r="CV51" s="237"/>
      <c r="CW51" s="235"/>
      <c r="CX51" s="236"/>
      <c r="CY51" s="237"/>
      <c r="CZ51" s="235"/>
      <c r="DA51" s="236"/>
      <c r="DB51" s="237"/>
      <c r="DC51" s="235"/>
      <c r="DD51" s="236"/>
      <c r="DE51" s="237"/>
      <c r="DF51" s="235"/>
      <c r="DG51" s="236"/>
      <c r="DH51" s="237"/>
      <c r="DI51" s="235"/>
      <c r="DJ51" s="236"/>
      <c r="DK51" s="237"/>
      <c r="DL51" s="235"/>
      <c r="DM51" s="236"/>
      <c r="DN51" s="237"/>
      <c r="DO51" s="235"/>
      <c r="DP51" s="236"/>
      <c r="DQ51" s="237"/>
      <c r="DR51" s="235"/>
      <c r="DS51" s="236"/>
      <c r="DT51" s="237"/>
      <c r="DU51" s="235"/>
      <c r="DV51" s="236"/>
      <c r="DW51" s="237"/>
      <c r="DX51" s="235"/>
      <c r="DY51" s="236"/>
      <c r="DZ51" s="237"/>
      <c r="EA51" s="235"/>
      <c r="EB51" s="236"/>
      <c r="EC51" s="237"/>
      <c r="ED51" s="235"/>
      <c r="EE51" s="236"/>
      <c r="EF51" s="237"/>
      <c r="EG51" s="235"/>
      <c r="EH51" s="236"/>
      <c r="EI51" s="237"/>
      <c r="EJ51" s="235"/>
      <c r="EK51" s="236"/>
      <c r="EL51" s="237"/>
      <c r="EM51" s="235"/>
      <c r="EN51" s="236"/>
      <c r="EO51" s="237"/>
      <c r="EP51" s="235"/>
      <c r="EQ51" s="236"/>
      <c r="ER51" s="237"/>
      <c r="ES51" s="235"/>
      <c r="ET51" s="236"/>
      <c r="EU51" s="237"/>
      <c r="EV51" s="235"/>
      <c r="EW51" s="236"/>
      <c r="EX51" s="237"/>
      <c r="EY51" s="235"/>
      <c r="EZ51" s="236"/>
      <c r="FA51" s="237"/>
      <c r="FB51" s="235"/>
      <c r="FC51" s="236"/>
      <c r="FD51" s="237"/>
    </row>
    <row r="52" spans="1:160" x14ac:dyDescent="0.15">
      <c r="A52" s="153" t="s">
        <v>122</v>
      </c>
      <c r="B52" s="232">
        <f t="shared" si="45"/>
        <v>5</v>
      </c>
      <c r="C52" s="233">
        <f t="shared" si="45"/>
        <v>0</v>
      </c>
      <c r="D52" s="234">
        <f t="shared" si="45"/>
        <v>0</v>
      </c>
      <c r="E52" s="235">
        <v>0</v>
      </c>
      <c r="F52" s="236"/>
      <c r="G52" s="237"/>
      <c r="H52" s="235">
        <v>4</v>
      </c>
      <c r="I52" s="236"/>
      <c r="J52" s="237"/>
      <c r="K52" s="235">
        <v>1</v>
      </c>
      <c r="L52" s="236"/>
      <c r="M52" s="237"/>
      <c r="N52" s="235">
        <v>0</v>
      </c>
      <c r="O52" s="236"/>
      <c r="P52" s="237"/>
      <c r="Q52" s="229">
        <f>IFERROR(VLOOKUP($A52,'05'!$A$4:$BH$96,54,FALSE),0)</f>
        <v>0</v>
      </c>
      <c r="R52" s="236">
        <f>IFERROR(VLOOKUP($A52,'05'!$A$4:$BH$96,55,FALSE),0)</f>
        <v>0</v>
      </c>
      <c r="S52" s="237">
        <f>IFERROR(VLOOKUP($A52,'05'!$A$4:$BH$96,56,FALSE),0)</f>
        <v>0</v>
      </c>
      <c r="T52" s="229">
        <f>IFERROR(VLOOKUP($A52,'06'!$A$4:$BK$96,54,FALSE),0)</f>
        <v>0</v>
      </c>
      <c r="U52" s="236">
        <f>IFERROR(VLOOKUP($A52,'06'!$A$4:$BK$96,56,FALSE),0)</f>
        <v>0</v>
      </c>
      <c r="V52" s="237">
        <f>IFERROR(VLOOKUP($A52,'06'!$A$4:$BK$96,58,FALSE),0)</f>
        <v>0</v>
      </c>
      <c r="W52" s="229">
        <f>IFERROR(VLOOKUP($A52,'06'!$A$4:$BK$96,54,FALSE),0)</f>
        <v>0</v>
      </c>
      <c r="X52" s="236">
        <f>IFERROR(VLOOKUP($A52,'06'!$A$4:$BK$96,56,FALSE),0)</f>
        <v>0</v>
      </c>
      <c r="Y52" s="237">
        <f>IFERROR(VLOOKUP($A52,'06'!$A$4:$BK$96,58,FALSE),0)</f>
        <v>0</v>
      </c>
      <c r="Z52" s="235"/>
      <c r="AA52" s="236"/>
      <c r="AB52" s="237"/>
      <c r="AC52" s="235"/>
      <c r="AD52" s="236"/>
      <c r="AE52" s="237"/>
      <c r="AF52" s="235"/>
      <c r="AG52" s="236"/>
      <c r="AH52" s="237"/>
      <c r="AI52" s="235"/>
      <c r="AJ52" s="236"/>
      <c r="AK52" s="237"/>
      <c r="AL52" s="235"/>
      <c r="AM52" s="236"/>
      <c r="AN52" s="237"/>
      <c r="AO52" s="235"/>
      <c r="AP52" s="236"/>
      <c r="AQ52" s="237"/>
      <c r="AR52" s="235"/>
      <c r="AS52" s="236"/>
      <c r="AT52" s="237"/>
      <c r="AU52" s="235"/>
      <c r="AV52" s="236"/>
      <c r="AW52" s="237"/>
      <c r="AX52" s="235"/>
      <c r="AY52" s="236"/>
      <c r="AZ52" s="237"/>
      <c r="BA52" s="235"/>
      <c r="BB52" s="236"/>
      <c r="BC52" s="237"/>
      <c r="BD52" s="235"/>
      <c r="BE52" s="236"/>
      <c r="BF52" s="237"/>
      <c r="BG52" s="235"/>
      <c r="BH52" s="236"/>
      <c r="BI52" s="237"/>
      <c r="BJ52" s="235"/>
      <c r="BK52" s="236"/>
      <c r="BL52" s="237"/>
      <c r="BM52" s="235"/>
      <c r="BN52" s="236"/>
      <c r="BO52" s="237"/>
      <c r="BP52" s="235"/>
      <c r="BQ52" s="236"/>
      <c r="BR52" s="237"/>
      <c r="BS52" s="235"/>
      <c r="BT52" s="236"/>
      <c r="BU52" s="237"/>
      <c r="BV52" s="235"/>
      <c r="BW52" s="236"/>
      <c r="BX52" s="237"/>
      <c r="BY52" s="235"/>
      <c r="BZ52" s="236"/>
      <c r="CA52" s="237"/>
      <c r="CB52" s="235"/>
      <c r="CC52" s="236"/>
      <c r="CD52" s="237"/>
      <c r="CE52" s="235"/>
      <c r="CF52" s="236"/>
      <c r="CG52" s="237"/>
      <c r="CH52" s="235"/>
      <c r="CI52" s="236"/>
      <c r="CJ52" s="237"/>
      <c r="CK52" s="235"/>
      <c r="CL52" s="236"/>
      <c r="CM52" s="237"/>
      <c r="CN52" s="235"/>
      <c r="CO52" s="236"/>
      <c r="CP52" s="237"/>
      <c r="CQ52" s="235"/>
      <c r="CR52" s="236"/>
      <c r="CS52" s="237"/>
      <c r="CT52" s="235"/>
      <c r="CU52" s="236"/>
      <c r="CV52" s="237"/>
      <c r="CW52" s="235"/>
      <c r="CX52" s="236"/>
      <c r="CY52" s="237"/>
      <c r="CZ52" s="235"/>
      <c r="DA52" s="236"/>
      <c r="DB52" s="237"/>
      <c r="DC52" s="235"/>
      <c r="DD52" s="236"/>
      <c r="DE52" s="237"/>
      <c r="DF52" s="235"/>
      <c r="DG52" s="236"/>
      <c r="DH52" s="237"/>
      <c r="DI52" s="235"/>
      <c r="DJ52" s="236"/>
      <c r="DK52" s="237"/>
      <c r="DL52" s="235"/>
      <c r="DM52" s="236"/>
      <c r="DN52" s="237"/>
      <c r="DO52" s="235"/>
      <c r="DP52" s="236"/>
      <c r="DQ52" s="237"/>
      <c r="DR52" s="235"/>
      <c r="DS52" s="236"/>
      <c r="DT52" s="237"/>
      <c r="DU52" s="235"/>
      <c r="DV52" s="236"/>
      <c r="DW52" s="237"/>
      <c r="DX52" s="235"/>
      <c r="DY52" s="236"/>
      <c r="DZ52" s="237"/>
      <c r="EA52" s="235"/>
      <c r="EB52" s="236"/>
      <c r="EC52" s="237"/>
      <c r="ED52" s="235"/>
      <c r="EE52" s="236"/>
      <c r="EF52" s="237"/>
      <c r="EG52" s="235"/>
      <c r="EH52" s="236"/>
      <c r="EI52" s="237"/>
      <c r="EJ52" s="235"/>
      <c r="EK52" s="236"/>
      <c r="EL52" s="237"/>
      <c r="EM52" s="235"/>
      <c r="EN52" s="236"/>
      <c r="EO52" s="237"/>
      <c r="EP52" s="235"/>
      <c r="EQ52" s="236"/>
      <c r="ER52" s="237"/>
      <c r="ES52" s="235"/>
      <c r="ET52" s="236"/>
      <c r="EU52" s="237"/>
      <c r="EV52" s="235"/>
      <c r="EW52" s="236"/>
      <c r="EX52" s="237"/>
      <c r="EY52" s="235"/>
      <c r="EZ52" s="236"/>
      <c r="FA52" s="237"/>
      <c r="FB52" s="235"/>
      <c r="FC52" s="236"/>
      <c r="FD52" s="237"/>
    </row>
    <row r="53" spans="1:160" x14ac:dyDescent="0.15">
      <c r="A53" s="153" t="s">
        <v>83</v>
      </c>
      <c r="B53" s="232">
        <f t="shared" si="45"/>
        <v>1</v>
      </c>
      <c r="C53" s="233">
        <f t="shared" si="45"/>
        <v>0</v>
      </c>
      <c r="D53" s="234">
        <f t="shared" si="45"/>
        <v>0</v>
      </c>
      <c r="E53" s="235">
        <v>0</v>
      </c>
      <c r="F53" s="236"/>
      <c r="G53" s="237"/>
      <c r="H53" s="235">
        <v>0</v>
      </c>
      <c r="I53" s="236"/>
      <c r="J53" s="237"/>
      <c r="K53" s="235">
        <v>0</v>
      </c>
      <c r="L53" s="236"/>
      <c r="M53" s="237"/>
      <c r="N53" s="235">
        <v>1</v>
      </c>
      <c r="O53" s="236"/>
      <c r="P53" s="237"/>
      <c r="Q53" s="229">
        <f>IFERROR(VLOOKUP($A53,'05'!$A$4:$BH$96,54,FALSE),0)</f>
        <v>0</v>
      </c>
      <c r="R53" s="236">
        <f>IFERROR(VLOOKUP($A53,'05'!$A$4:$BH$96,55,FALSE),0)</f>
        <v>0</v>
      </c>
      <c r="S53" s="237">
        <f>IFERROR(VLOOKUP($A53,'05'!$A$4:$BH$96,56,FALSE),0)</f>
        <v>0</v>
      </c>
      <c r="T53" s="229">
        <f>IFERROR(VLOOKUP($A53,'06'!$A$4:$BK$96,54,FALSE),0)</f>
        <v>0</v>
      </c>
      <c r="U53" s="236">
        <f>IFERROR(VLOOKUP($A53,'06'!$A$4:$BK$96,56,FALSE),0)</f>
        <v>0</v>
      </c>
      <c r="V53" s="237">
        <f>IFERROR(VLOOKUP($A53,'06'!$A$4:$BK$96,58,FALSE),0)</f>
        <v>0</v>
      </c>
      <c r="W53" s="229">
        <f>IFERROR(VLOOKUP($A53,'06'!$A$4:$BK$96,54,FALSE),0)</f>
        <v>0</v>
      </c>
      <c r="X53" s="236">
        <f>IFERROR(VLOOKUP($A53,'06'!$A$4:$BK$96,56,FALSE),0)</f>
        <v>0</v>
      </c>
      <c r="Y53" s="237">
        <f>IFERROR(VLOOKUP($A53,'06'!$A$4:$BK$96,58,FALSE),0)</f>
        <v>0</v>
      </c>
      <c r="Z53" s="235"/>
      <c r="AA53" s="236"/>
      <c r="AB53" s="237"/>
      <c r="AC53" s="235"/>
      <c r="AD53" s="236"/>
      <c r="AE53" s="237"/>
      <c r="AF53" s="235"/>
      <c r="AG53" s="236"/>
      <c r="AH53" s="237"/>
      <c r="AI53" s="235"/>
      <c r="AJ53" s="236"/>
      <c r="AK53" s="237"/>
      <c r="AL53" s="235"/>
      <c r="AM53" s="236"/>
      <c r="AN53" s="237"/>
      <c r="AO53" s="235"/>
      <c r="AP53" s="236"/>
      <c r="AQ53" s="237"/>
      <c r="AR53" s="235"/>
      <c r="AS53" s="236"/>
      <c r="AT53" s="237"/>
      <c r="AU53" s="235"/>
      <c r="AV53" s="236"/>
      <c r="AW53" s="237"/>
      <c r="AX53" s="235"/>
      <c r="AY53" s="236"/>
      <c r="AZ53" s="237"/>
      <c r="BA53" s="235"/>
      <c r="BB53" s="236"/>
      <c r="BC53" s="237"/>
      <c r="BD53" s="235"/>
      <c r="BE53" s="236"/>
      <c r="BF53" s="237"/>
      <c r="BG53" s="235"/>
      <c r="BH53" s="236"/>
      <c r="BI53" s="237"/>
      <c r="BJ53" s="235"/>
      <c r="BK53" s="236"/>
      <c r="BL53" s="237"/>
      <c r="BM53" s="235"/>
      <c r="BN53" s="236"/>
      <c r="BO53" s="237"/>
      <c r="BP53" s="235"/>
      <c r="BQ53" s="236"/>
      <c r="BR53" s="237"/>
      <c r="BS53" s="235"/>
      <c r="BT53" s="236"/>
      <c r="BU53" s="237"/>
      <c r="BV53" s="235"/>
      <c r="BW53" s="236"/>
      <c r="BX53" s="237"/>
      <c r="BY53" s="235"/>
      <c r="BZ53" s="236"/>
      <c r="CA53" s="237"/>
      <c r="CB53" s="235"/>
      <c r="CC53" s="236"/>
      <c r="CD53" s="237"/>
      <c r="CE53" s="235"/>
      <c r="CF53" s="236"/>
      <c r="CG53" s="237"/>
      <c r="CH53" s="235"/>
      <c r="CI53" s="236"/>
      <c r="CJ53" s="237"/>
      <c r="CK53" s="235"/>
      <c r="CL53" s="236"/>
      <c r="CM53" s="237"/>
      <c r="CN53" s="235"/>
      <c r="CO53" s="236"/>
      <c r="CP53" s="237"/>
      <c r="CQ53" s="235"/>
      <c r="CR53" s="236"/>
      <c r="CS53" s="237"/>
      <c r="CT53" s="235"/>
      <c r="CU53" s="236"/>
      <c r="CV53" s="237"/>
      <c r="CW53" s="235"/>
      <c r="CX53" s="236"/>
      <c r="CY53" s="237"/>
      <c r="CZ53" s="235"/>
      <c r="DA53" s="236"/>
      <c r="DB53" s="237"/>
      <c r="DC53" s="235"/>
      <c r="DD53" s="236"/>
      <c r="DE53" s="237"/>
      <c r="DF53" s="235"/>
      <c r="DG53" s="236"/>
      <c r="DH53" s="237"/>
      <c r="DI53" s="235"/>
      <c r="DJ53" s="236"/>
      <c r="DK53" s="237"/>
      <c r="DL53" s="235"/>
      <c r="DM53" s="236"/>
      <c r="DN53" s="237"/>
      <c r="DO53" s="235"/>
      <c r="DP53" s="236"/>
      <c r="DQ53" s="237"/>
      <c r="DR53" s="235"/>
      <c r="DS53" s="236"/>
      <c r="DT53" s="237"/>
      <c r="DU53" s="235"/>
      <c r="DV53" s="236"/>
      <c r="DW53" s="237"/>
      <c r="DX53" s="235"/>
      <c r="DY53" s="236"/>
      <c r="DZ53" s="237"/>
      <c r="EA53" s="235"/>
      <c r="EB53" s="236"/>
      <c r="EC53" s="237"/>
      <c r="ED53" s="235"/>
      <c r="EE53" s="236"/>
      <c r="EF53" s="237"/>
      <c r="EG53" s="235"/>
      <c r="EH53" s="236"/>
      <c r="EI53" s="237"/>
      <c r="EJ53" s="235"/>
      <c r="EK53" s="236"/>
      <c r="EL53" s="237"/>
      <c r="EM53" s="235"/>
      <c r="EN53" s="236"/>
      <c r="EO53" s="237"/>
      <c r="EP53" s="235"/>
      <c r="EQ53" s="236"/>
      <c r="ER53" s="237"/>
      <c r="ES53" s="235"/>
      <c r="ET53" s="236"/>
      <c r="EU53" s="237"/>
      <c r="EV53" s="235"/>
      <c r="EW53" s="236"/>
      <c r="EX53" s="237"/>
      <c r="EY53" s="235"/>
      <c r="EZ53" s="236"/>
      <c r="FA53" s="237"/>
      <c r="FB53" s="235"/>
      <c r="FC53" s="236"/>
      <c r="FD53" s="237"/>
    </row>
    <row r="54" spans="1:160" x14ac:dyDescent="0.15">
      <c r="A54" s="153" t="s">
        <v>127</v>
      </c>
      <c r="B54" s="232">
        <f t="shared" si="45"/>
        <v>20</v>
      </c>
      <c r="C54" s="233">
        <f t="shared" si="45"/>
        <v>1</v>
      </c>
      <c r="D54" s="234">
        <f t="shared" si="45"/>
        <v>0</v>
      </c>
      <c r="E54" s="235">
        <v>8</v>
      </c>
      <c r="F54" s="236"/>
      <c r="G54" s="237"/>
      <c r="H54" s="235">
        <v>0</v>
      </c>
      <c r="I54" s="236"/>
      <c r="J54" s="237"/>
      <c r="K54" s="235">
        <v>4</v>
      </c>
      <c r="L54" s="236"/>
      <c r="M54" s="237"/>
      <c r="N54" s="235">
        <v>5</v>
      </c>
      <c r="O54" s="236"/>
      <c r="P54" s="237"/>
      <c r="Q54" s="229">
        <f>IFERROR(VLOOKUP($A54,'05'!$A$4:$BH$96,54,FALSE),0)</f>
        <v>3</v>
      </c>
      <c r="R54" s="236">
        <f>IFERROR(VLOOKUP($A54,'05'!$A$4:$BH$96,55,FALSE),0)</f>
        <v>1</v>
      </c>
      <c r="S54" s="237">
        <f>IFERROR(VLOOKUP($A54,'05'!$A$4:$BH$96,56,FALSE),0)</f>
        <v>0</v>
      </c>
      <c r="T54" s="229">
        <f>IFERROR(VLOOKUP($A54,'06'!$A$4:$BK$96,54,FALSE),0)</f>
        <v>0</v>
      </c>
      <c r="U54" s="236">
        <f>IFERROR(VLOOKUP($A54,'06'!$A$4:$BK$96,56,FALSE),0)</f>
        <v>0</v>
      </c>
      <c r="V54" s="237">
        <f>IFERROR(VLOOKUP($A54,'06'!$A$4:$BK$96,58,FALSE),0)</f>
        <v>0</v>
      </c>
      <c r="W54" s="229">
        <f>IFERROR(VLOOKUP($A54,'06'!$A$4:$BK$96,54,FALSE),0)</f>
        <v>0</v>
      </c>
      <c r="X54" s="236">
        <f>IFERROR(VLOOKUP($A54,'06'!$A$4:$BK$96,56,FALSE),0)</f>
        <v>0</v>
      </c>
      <c r="Y54" s="237">
        <f>IFERROR(VLOOKUP($A54,'06'!$A$4:$BK$96,58,FALSE),0)</f>
        <v>0</v>
      </c>
      <c r="Z54" s="235"/>
      <c r="AA54" s="236"/>
      <c r="AB54" s="237"/>
      <c r="AC54" s="235"/>
      <c r="AD54" s="236"/>
      <c r="AE54" s="237"/>
      <c r="AF54" s="235"/>
      <c r="AG54" s="236"/>
      <c r="AH54" s="237"/>
      <c r="AI54" s="235"/>
      <c r="AJ54" s="236"/>
      <c r="AK54" s="237"/>
      <c r="AL54" s="235"/>
      <c r="AM54" s="236"/>
      <c r="AN54" s="237"/>
      <c r="AO54" s="235"/>
      <c r="AP54" s="236"/>
      <c r="AQ54" s="237"/>
      <c r="AR54" s="235"/>
      <c r="AS54" s="236"/>
      <c r="AT54" s="237"/>
      <c r="AU54" s="235"/>
      <c r="AV54" s="236"/>
      <c r="AW54" s="237"/>
      <c r="AX54" s="235"/>
      <c r="AY54" s="236"/>
      <c r="AZ54" s="237"/>
      <c r="BA54" s="235"/>
      <c r="BB54" s="236"/>
      <c r="BC54" s="237"/>
      <c r="BD54" s="235"/>
      <c r="BE54" s="236"/>
      <c r="BF54" s="237"/>
      <c r="BG54" s="235"/>
      <c r="BH54" s="236"/>
      <c r="BI54" s="237"/>
      <c r="BJ54" s="235"/>
      <c r="BK54" s="236"/>
      <c r="BL54" s="237"/>
      <c r="BM54" s="235"/>
      <c r="BN54" s="236"/>
      <c r="BO54" s="237"/>
      <c r="BP54" s="235"/>
      <c r="BQ54" s="236"/>
      <c r="BR54" s="237"/>
      <c r="BS54" s="235"/>
      <c r="BT54" s="236"/>
      <c r="BU54" s="237"/>
      <c r="BV54" s="235"/>
      <c r="BW54" s="236"/>
      <c r="BX54" s="237"/>
      <c r="BY54" s="235"/>
      <c r="BZ54" s="236"/>
      <c r="CA54" s="237"/>
      <c r="CB54" s="235"/>
      <c r="CC54" s="236"/>
      <c r="CD54" s="237"/>
      <c r="CE54" s="235"/>
      <c r="CF54" s="236"/>
      <c r="CG54" s="237"/>
      <c r="CH54" s="235"/>
      <c r="CI54" s="236"/>
      <c r="CJ54" s="237"/>
      <c r="CK54" s="235"/>
      <c r="CL54" s="236"/>
      <c r="CM54" s="237"/>
      <c r="CN54" s="235"/>
      <c r="CO54" s="236"/>
      <c r="CP54" s="237"/>
      <c r="CQ54" s="235"/>
      <c r="CR54" s="236"/>
      <c r="CS54" s="237"/>
      <c r="CT54" s="235"/>
      <c r="CU54" s="236"/>
      <c r="CV54" s="237"/>
      <c r="CW54" s="235"/>
      <c r="CX54" s="236"/>
      <c r="CY54" s="237"/>
      <c r="CZ54" s="235"/>
      <c r="DA54" s="236"/>
      <c r="DB54" s="237"/>
      <c r="DC54" s="235"/>
      <c r="DD54" s="236"/>
      <c r="DE54" s="237"/>
      <c r="DF54" s="235"/>
      <c r="DG54" s="236"/>
      <c r="DH54" s="237"/>
      <c r="DI54" s="235"/>
      <c r="DJ54" s="236"/>
      <c r="DK54" s="237"/>
      <c r="DL54" s="235"/>
      <c r="DM54" s="236"/>
      <c r="DN54" s="237"/>
      <c r="DO54" s="235"/>
      <c r="DP54" s="236"/>
      <c r="DQ54" s="237"/>
      <c r="DR54" s="235"/>
      <c r="DS54" s="236"/>
      <c r="DT54" s="237"/>
      <c r="DU54" s="235"/>
      <c r="DV54" s="236"/>
      <c r="DW54" s="237"/>
      <c r="DX54" s="235"/>
      <c r="DY54" s="236"/>
      <c r="DZ54" s="237"/>
      <c r="EA54" s="235"/>
      <c r="EB54" s="236"/>
      <c r="EC54" s="237"/>
      <c r="ED54" s="235"/>
      <c r="EE54" s="236"/>
      <c r="EF54" s="237"/>
      <c r="EG54" s="235"/>
      <c r="EH54" s="236"/>
      <c r="EI54" s="237"/>
      <c r="EJ54" s="235"/>
      <c r="EK54" s="236"/>
      <c r="EL54" s="237"/>
      <c r="EM54" s="235"/>
      <c r="EN54" s="236"/>
      <c r="EO54" s="237"/>
      <c r="EP54" s="235"/>
      <c r="EQ54" s="236"/>
      <c r="ER54" s="237"/>
      <c r="ES54" s="235"/>
      <c r="ET54" s="236"/>
      <c r="EU54" s="237"/>
      <c r="EV54" s="235"/>
      <c r="EW54" s="236"/>
      <c r="EX54" s="237"/>
      <c r="EY54" s="235"/>
      <c r="EZ54" s="236"/>
      <c r="FA54" s="237"/>
      <c r="FB54" s="235"/>
      <c r="FC54" s="236"/>
      <c r="FD54" s="237"/>
    </row>
    <row r="55" spans="1:160" x14ac:dyDescent="0.15">
      <c r="A55" s="153" t="s">
        <v>99</v>
      </c>
      <c r="B55" s="232">
        <f t="shared" si="45"/>
        <v>1</v>
      </c>
      <c r="C55" s="233">
        <f t="shared" si="45"/>
        <v>1</v>
      </c>
      <c r="D55" s="234">
        <f t="shared" si="45"/>
        <v>1</v>
      </c>
      <c r="E55" s="235">
        <v>1</v>
      </c>
      <c r="F55" s="236"/>
      <c r="G55" s="237"/>
      <c r="H55" s="235">
        <v>0</v>
      </c>
      <c r="I55" s="236"/>
      <c r="J55" s="237"/>
      <c r="K55" s="235">
        <v>0</v>
      </c>
      <c r="L55" s="236"/>
      <c r="M55" s="237"/>
      <c r="N55" s="235">
        <v>0</v>
      </c>
      <c r="O55" s="236"/>
      <c r="P55" s="237"/>
      <c r="Q55" s="229">
        <f>IFERROR(VLOOKUP($A55,'05'!$A$4:$BH$96,54,FALSE),0)</f>
        <v>0</v>
      </c>
      <c r="R55" s="236">
        <f>IFERROR(VLOOKUP($A55,'05'!$A$4:$BH$96,55,FALSE),0)</f>
        <v>1</v>
      </c>
      <c r="S55" s="237">
        <f>IFERROR(VLOOKUP($A55,'05'!$A$4:$BH$96,56,FALSE),0)</f>
        <v>1</v>
      </c>
      <c r="T55" s="229">
        <f>IFERROR(VLOOKUP($A55,'06'!$A$4:$BK$96,54,FALSE),0)</f>
        <v>0</v>
      </c>
      <c r="U55" s="236">
        <f>IFERROR(VLOOKUP($A55,'06'!$A$4:$BK$96,56,FALSE),0)</f>
        <v>0</v>
      </c>
      <c r="V55" s="237">
        <f>IFERROR(VLOOKUP($A55,'06'!$A$4:$BK$96,58,FALSE),0)</f>
        <v>0</v>
      </c>
      <c r="W55" s="229">
        <f>IFERROR(VLOOKUP($A55,'06'!$A$4:$BK$96,54,FALSE),0)</f>
        <v>0</v>
      </c>
      <c r="X55" s="236">
        <f>IFERROR(VLOOKUP($A55,'06'!$A$4:$BK$96,56,FALSE),0)</f>
        <v>0</v>
      </c>
      <c r="Y55" s="237">
        <f>IFERROR(VLOOKUP($A55,'06'!$A$4:$BK$96,58,FALSE),0)</f>
        <v>0</v>
      </c>
      <c r="Z55" s="235"/>
      <c r="AA55" s="236"/>
      <c r="AB55" s="237"/>
      <c r="AC55" s="235"/>
      <c r="AD55" s="236"/>
      <c r="AE55" s="237"/>
      <c r="AF55" s="235"/>
      <c r="AG55" s="236"/>
      <c r="AH55" s="237"/>
      <c r="AI55" s="235"/>
      <c r="AJ55" s="236"/>
      <c r="AK55" s="237"/>
      <c r="AL55" s="235"/>
      <c r="AM55" s="236"/>
      <c r="AN55" s="237"/>
      <c r="AO55" s="235"/>
      <c r="AP55" s="236"/>
      <c r="AQ55" s="237"/>
      <c r="AR55" s="235"/>
      <c r="AS55" s="236"/>
      <c r="AT55" s="237"/>
      <c r="AU55" s="235"/>
      <c r="AV55" s="236"/>
      <c r="AW55" s="237"/>
      <c r="AX55" s="235"/>
      <c r="AY55" s="236"/>
      <c r="AZ55" s="237"/>
      <c r="BA55" s="235"/>
      <c r="BB55" s="236"/>
      <c r="BC55" s="237"/>
      <c r="BD55" s="235"/>
      <c r="BE55" s="236"/>
      <c r="BF55" s="237"/>
      <c r="BG55" s="235"/>
      <c r="BH55" s="236"/>
      <c r="BI55" s="237"/>
      <c r="BJ55" s="235"/>
      <c r="BK55" s="236"/>
      <c r="BL55" s="237"/>
      <c r="BM55" s="235"/>
      <c r="BN55" s="236"/>
      <c r="BO55" s="237"/>
      <c r="BP55" s="235"/>
      <c r="BQ55" s="236"/>
      <c r="BR55" s="237"/>
      <c r="BS55" s="235"/>
      <c r="BT55" s="236"/>
      <c r="BU55" s="237"/>
      <c r="BV55" s="235"/>
      <c r="BW55" s="236"/>
      <c r="BX55" s="237"/>
      <c r="BY55" s="235"/>
      <c r="BZ55" s="236"/>
      <c r="CA55" s="237"/>
      <c r="CB55" s="235"/>
      <c r="CC55" s="236"/>
      <c r="CD55" s="237"/>
      <c r="CE55" s="235"/>
      <c r="CF55" s="236"/>
      <c r="CG55" s="237"/>
      <c r="CH55" s="235"/>
      <c r="CI55" s="236"/>
      <c r="CJ55" s="237"/>
      <c r="CK55" s="235"/>
      <c r="CL55" s="236"/>
      <c r="CM55" s="237"/>
      <c r="CN55" s="235"/>
      <c r="CO55" s="236"/>
      <c r="CP55" s="237"/>
      <c r="CQ55" s="235"/>
      <c r="CR55" s="236"/>
      <c r="CS55" s="237"/>
      <c r="CT55" s="235"/>
      <c r="CU55" s="236"/>
      <c r="CV55" s="237"/>
      <c r="CW55" s="235"/>
      <c r="CX55" s="236"/>
      <c r="CY55" s="237"/>
      <c r="CZ55" s="235"/>
      <c r="DA55" s="236"/>
      <c r="DB55" s="237"/>
      <c r="DC55" s="235"/>
      <c r="DD55" s="236"/>
      <c r="DE55" s="237"/>
      <c r="DF55" s="235"/>
      <c r="DG55" s="236"/>
      <c r="DH55" s="237"/>
      <c r="DI55" s="235"/>
      <c r="DJ55" s="236"/>
      <c r="DK55" s="237"/>
      <c r="DL55" s="235"/>
      <c r="DM55" s="236"/>
      <c r="DN55" s="237"/>
      <c r="DO55" s="235"/>
      <c r="DP55" s="236"/>
      <c r="DQ55" s="237"/>
      <c r="DR55" s="235"/>
      <c r="DS55" s="236"/>
      <c r="DT55" s="237"/>
      <c r="DU55" s="235"/>
      <c r="DV55" s="236"/>
      <c r="DW55" s="237"/>
      <c r="DX55" s="235"/>
      <c r="DY55" s="236"/>
      <c r="DZ55" s="237"/>
      <c r="EA55" s="235"/>
      <c r="EB55" s="236"/>
      <c r="EC55" s="237"/>
      <c r="ED55" s="235"/>
      <c r="EE55" s="236"/>
      <c r="EF55" s="237"/>
      <c r="EG55" s="235"/>
      <c r="EH55" s="236"/>
      <c r="EI55" s="237"/>
      <c r="EJ55" s="235"/>
      <c r="EK55" s="236"/>
      <c r="EL55" s="237"/>
      <c r="EM55" s="235"/>
      <c r="EN55" s="236"/>
      <c r="EO55" s="237"/>
      <c r="EP55" s="235"/>
      <c r="EQ55" s="236"/>
      <c r="ER55" s="237"/>
      <c r="ES55" s="235"/>
      <c r="ET55" s="236"/>
      <c r="EU55" s="237"/>
      <c r="EV55" s="235"/>
      <c r="EW55" s="236"/>
      <c r="EX55" s="237"/>
      <c r="EY55" s="235"/>
      <c r="EZ55" s="236"/>
      <c r="FA55" s="237"/>
      <c r="FB55" s="235"/>
      <c r="FC55" s="236"/>
      <c r="FD55" s="237"/>
    </row>
    <row r="56" spans="1:160" x14ac:dyDescent="0.15">
      <c r="A56" s="153" t="s">
        <v>148</v>
      </c>
      <c r="B56" s="232">
        <f t="shared" si="45"/>
        <v>3</v>
      </c>
      <c r="C56" s="233">
        <f t="shared" si="45"/>
        <v>0</v>
      </c>
      <c r="D56" s="234">
        <f t="shared" si="45"/>
        <v>0</v>
      </c>
      <c r="E56" s="235">
        <v>0</v>
      </c>
      <c r="F56" s="236"/>
      <c r="G56" s="237"/>
      <c r="H56" s="235">
        <v>0</v>
      </c>
      <c r="I56" s="236"/>
      <c r="J56" s="237"/>
      <c r="K56" s="235">
        <v>3</v>
      </c>
      <c r="L56" s="236"/>
      <c r="M56" s="237"/>
      <c r="N56" s="235">
        <v>0</v>
      </c>
      <c r="O56" s="236"/>
      <c r="P56" s="237"/>
      <c r="Q56" s="229">
        <f>IFERROR(VLOOKUP($A56,'05'!$A$4:$BH$96,54,FALSE),0)</f>
        <v>0</v>
      </c>
      <c r="R56" s="236">
        <f>IFERROR(VLOOKUP($A56,'05'!$A$4:$BH$96,55,FALSE),0)</f>
        <v>0</v>
      </c>
      <c r="S56" s="237">
        <f>IFERROR(VLOOKUP($A56,'05'!$A$4:$BH$96,56,FALSE),0)</f>
        <v>0</v>
      </c>
      <c r="T56" s="229">
        <f>IFERROR(VLOOKUP($A56,'06'!$A$4:$BK$96,54,FALSE),0)</f>
        <v>0</v>
      </c>
      <c r="U56" s="236">
        <f>IFERROR(VLOOKUP($A56,'06'!$A$4:$BK$96,56,FALSE),0)</f>
        <v>0</v>
      </c>
      <c r="V56" s="237">
        <f>IFERROR(VLOOKUP($A56,'06'!$A$4:$BK$96,58,FALSE),0)</f>
        <v>0</v>
      </c>
      <c r="W56" s="229">
        <f>IFERROR(VLOOKUP($A56,'06'!$A$4:$BK$96,54,FALSE),0)</f>
        <v>0</v>
      </c>
      <c r="X56" s="236">
        <f>IFERROR(VLOOKUP($A56,'06'!$A$4:$BK$96,56,FALSE),0)</f>
        <v>0</v>
      </c>
      <c r="Y56" s="237">
        <f>IFERROR(VLOOKUP($A56,'06'!$A$4:$BK$96,58,FALSE),0)</f>
        <v>0</v>
      </c>
      <c r="Z56" s="235"/>
      <c r="AA56" s="236"/>
      <c r="AB56" s="237"/>
      <c r="AC56" s="235"/>
      <c r="AD56" s="236"/>
      <c r="AE56" s="237"/>
      <c r="AF56" s="235"/>
      <c r="AG56" s="236"/>
      <c r="AH56" s="237"/>
      <c r="AI56" s="235"/>
      <c r="AJ56" s="236"/>
      <c r="AK56" s="237"/>
      <c r="AL56" s="235"/>
      <c r="AM56" s="236"/>
      <c r="AN56" s="237"/>
      <c r="AO56" s="235"/>
      <c r="AP56" s="236"/>
      <c r="AQ56" s="237"/>
      <c r="AR56" s="235"/>
      <c r="AS56" s="236"/>
      <c r="AT56" s="237"/>
      <c r="AU56" s="235"/>
      <c r="AV56" s="236"/>
      <c r="AW56" s="237"/>
      <c r="AX56" s="235"/>
      <c r="AY56" s="236"/>
      <c r="AZ56" s="237"/>
      <c r="BA56" s="235"/>
      <c r="BB56" s="236"/>
      <c r="BC56" s="237"/>
      <c r="BD56" s="235"/>
      <c r="BE56" s="236"/>
      <c r="BF56" s="237"/>
      <c r="BG56" s="235"/>
      <c r="BH56" s="236"/>
      <c r="BI56" s="237"/>
      <c r="BJ56" s="235"/>
      <c r="BK56" s="236"/>
      <c r="BL56" s="237"/>
      <c r="BM56" s="235"/>
      <c r="BN56" s="236"/>
      <c r="BO56" s="237"/>
      <c r="BP56" s="235"/>
      <c r="BQ56" s="236"/>
      <c r="BR56" s="237"/>
      <c r="BS56" s="235"/>
      <c r="BT56" s="236"/>
      <c r="BU56" s="237"/>
      <c r="BV56" s="235"/>
      <c r="BW56" s="236"/>
      <c r="BX56" s="237"/>
      <c r="BY56" s="235"/>
      <c r="BZ56" s="236"/>
      <c r="CA56" s="237"/>
      <c r="CB56" s="235"/>
      <c r="CC56" s="236"/>
      <c r="CD56" s="237"/>
      <c r="CE56" s="235"/>
      <c r="CF56" s="236"/>
      <c r="CG56" s="237"/>
      <c r="CH56" s="235"/>
      <c r="CI56" s="236"/>
      <c r="CJ56" s="237"/>
      <c r="CK56" s="235"/>
      <c r="CL56" s="236"/>
      <c r="CM56" s="237"/>
      <c r="CN56" s="235"/>
      <c r="CO56" s="236"/>
      <c r="CP56" s="237"/>
      <c r="CQ56" s="235"/>
      <c r="CR56" s="236"/>
      <c r="CS56" s="237"/>
      <c r="CT56" s="235"/>
      <c r="CU56" s="236"/>
      <c r="CV56" s="237"/>
      <c r="CW56" s="235"/>
      <c r="CX56" s="236"/>
      <c r="CY56" s="237"/>
      <c r="CZ56" s="235"/>
      <c r="DA56" s="236"/>
      <c r="DB56" s="237"/>
      <c r="DC56" s="235"/>
      <c r="DD56" s="236"/>
      <c r="DE56" s="237"/>
      <c r="DF56" s="235"/>
      <c r="DG56" s="236"/>
      <c r="DH56" s="237"/>
      <c r="DI56" s="235"/>
      <c r="DJ56" s="236"/>
      <c r="DK56" s="237"/>
      <c r="DL56" s="235"/>
      <c r="DM56" s="236"/>
      <c r="DN56" s="237"/>
      <c r="DO56" s="235"/>
      <c r="DP56" s="236"/>
      <c r="DQ56" s="237"/>
      <c r="DR56" s="235"/>
      <c r="DS56" s="236"/>
      <c r="DT56" s="237"/>
      <c r="DU56" s="235"/>
      <c r="DV56" s="236"/>
      <c r="DW56" s="237"/>
      <c r="DX56" s="235"/>
      <c r="DY56" s="236"/>
      <c r="DZ56" s="237"/>
      <c r="EA56" s="235"/>
      <c r="EB56" s="236"/>
      <c r="EC56" s="237"/>
      <c r="ED56" s="235"/>
      <c r="EE56" s="236"/>
      <c r="EF56" s="237"/>
      <c r="EG56" s="235"/>
      <c r="EH56" s="236"/>
      <c r="EI56" s="237"/>
      <c r="EJ56" s="235"/>
      <c r="EK56" s="236"/>
      <c r="EL56" s="237"/>
      <c r="EM56" s="235"/>
      <c r="EN56" s="236"/>
      <c r="EO56" s="237"/>
      <c r="EP56" s="235"/>
      <c r="EQ56" s="236"/>
      <c r="ER56" s="237"/>
      <c r="ES56" s="235"/>
      <c r="ET56" s="236"/>
      <c r="EU56" s="237"/>
      <c r="EV56" s="235"/>
      <c r="EW56" s="236"/>
      <c r="EX56" s="237"/>
      <c r="EY56" s="235"/>
      <c r="EZ56" s="236"/>
      <c r="FA56" s="237"/>
      <c r="FB56" s="235"/>
      <c r="FC56" s="236"/>
      <c r="FD56" s="237"/>
    </row>
    <row r="57" spans="1:160" x14ac:dyDescent="0.15">
      <c r="A57" s="153" t="s">
        <v>131</v>
      </c>
      <c r="B57" s="232">
        <f t="shared" si="45"/>
        <v>9</v>
      </c>
      <c r="C57" s="233">
        <f t="shared" si="45"/>
        <v>2</v>
      </c>
      <c r="D57" s="234">
        <f t="shared" si="45"/>
        <v>0</v>
      </c>
      <c r="E57" s="235">
        <v>0</v>
      </c>
      <c r="F57" s="236"/>
      <c r="G57" s="237"/>
      <c r="H57" s="235">
        <v>4</v>
      </c>
      <c r="I57" s="236"/>
      <c r="J57" s="237"/>
      <c r="K57" s="235">
        <v>0</v>
      </c>
      <c r="L57" s="236"/>
      <c r="M57" s="237"/>
      <c r="N57" s="235">
        <v>3</v>
      </c>
      <c r="O57" s="236"/>
      <c r="P57" s="237"/>
      <c r="Q57" s="229">
        <f>IFERROR(VLOOKUP($A57,'05'!$A$4:$BH$96,54,FALSE),0)</f>
        <v>2</v>
      </c>
      <c r="R57" s="236">
        <f>IFERROR(VLOOKUP($A57,'05'!$A$4:$BH$96,55,FALSE),0)</f>
        <v>2</v>
      </c>
      <c r="S57" s="237">
        <f>IFERROR(VLOOKUP($A57,'05'!$A$4:$BH$96,56,FALSE),0)</f>
        <v>0</v>
      </c>
      <c r="T57" s="229">
        <f>IFERROR(VLOOKUP($A57,'06'!$A$4:$BK$96,54,FALSE),0)</f>
        <v>0</v>
      </c>
      <c r="U57" s="236">
        <f>IFERROR(VLOOKUP($A57,'06'!$A$4:$BK$96,56,FALSE),0)</f>
        <v>0</v>
      </c>
      <c r="V57" s="237">
        <f>IFERROR(VLOOKUP($A57,'06'!$A$4:$BK$96,58,FALSE),0)</f>
        <v>0</v>
      </c>
      <c r="W57" s="229">
        <f>IFERROR(VLOOKUP($A57,'06'!$A$4:$BK$96,54,FALSE),0)</f>
        <v>0</v>
      </c>
      <c r="X57" s="236">
        <f>IFERROR(VLOOKUP($A57,'06'!$A$4:$BK$96,56,FALSE),0)</f>
        <v>0</v>
      </c>
      <c r="Y57" s="237">
        <f>IFERROR(VLOOKUP($A57,'06'!$A$4:$BK$96,58,FALSE),0)</f>
        <v>0</v>
      </c>
      <c r="Z57" s="235"/>
      <c r="AA57" s="236"/>
      <c r="AB57" s="237"/>
      <c r="AC57" s="235"/>
      <c r="AD57" s="236"/>
      <c r="AE57" s="237"/>
      <c r="AF57" s="235"/>
      <c r="AG57" s="236"/>
      <c r="AH57" s="237"/>
      <c r="AI57" s="235"/>
      <c r="AJ57" s="236"/>
      <c r="AK57" s="237"/>
      <c r="AL57" s="235"/>
      <c r="AM57" s="236"/>
      <c r="AN57" s="237"/>
      <c r="AO57" s="235"/>
      <c r="AP57" s="236"/>
      <c r="AQ57" s="237"/>
      <c r="AR57" s="235"/>
      <c r="AS57" s="236"/>
      <c r="AT57" s="237"/>
      <c r="AU57" s="235"/>
      <c r="AV57" s="236"/>
      <c r="AW57" s="237"/>
      <c r="AX57" s="235"/>
      <c r="AY57" s="236"/>
      <c r="AZ57" s="237"/>
      <c r="BA57" s="235"/>
      <c r="BB57" s="236"/>
      <c r="BC57" s="237"/>
      <c r="BD57" s="235"/>
      <c r="BE57" s="236"/>
      <c r="BF57" s="237"/>
      <c r="BG57" s="235"/>
      <c r="BH57" s="236"/>
      <c r="BI57" s="237"/>
      <c r="BJ57" s="235"/>
      <c r="BK57" s="236"/>
      <c r="BL57" s="237"/>
      <c r="BM57" s="235"/>
      <c r="BN57" s="236"/>
      <c r="BO57" s="237"/>
      <c r="BP57" s="235"/>
      <c r="BQ57" s="236"/>
      <c r="BR57" s="237"/>
      <c r="BS57" s="235"/>
      <c r="BT57" s="236"/>
      <c r="BU57" s="237"/>
      <c r="BV57" s="235"/>
      <c r="BW57" s="236"/>
      <c r="BX57" s="237"/>
      <c r="BY57" s="235"/>
      <c r="BZ57" s="236"/>
      <c r="CA57" s="237"/>
      <c r="CB57" s="235"/>
      <c r="CC57" s="236"/>
      <c r="CD57" s="237"/>
      <c r="CE57" s="235"/>
      <c r="CF57" s="236"/>
      <c r="CG57" s="237"/>
      <c r="CH57" s="235"/>
      <c r="CI57" s="236"/>
      <c r="CJ57" s="237"/>
      <c r="CK57" s="235"/>
      <c r="CL57" s="236"/>
      <c r="CM57" s="237"/>
      <c r="CN57" s="235"/>
      <c r="CO57" s="236"/>
      <c r="CP57" s="237"/>
      <c r="CQ57" s="235"/>
      <c r="CR57" s="236"/>
      <c r="CS57" s="237"/>
      <c r="CT57" s="235"/>
      <c r="CU57" s="236"/>
      <c r="CV57" s="237"/>
      <c r="CW57" s="235"/>
      <c r="CX57" s="236"/>
      <c r="CY57" s="237"/>
      <c r="CZ57" s="235"/>
      <c r="DA57" s="236"/>
      <c r="DB57" s="237"/>
      <c r="DC57" s="235"/>
      <c r="DD57" s="236"/>
      <c r="DE57" s="237"/>
      <c r="DF57" s="235"/>
      <c r="DG57" s="236"/>
      <c r="DH57" s="237"/>
      <c r="DI57" s="235"/>
      <c r="DJ57" s="236"/>
      <c r="DK57" s="237"/>
      <c r="DL57" s="235"/>
      <c r="DM57" s="236"/>
      <c r="DN57" s="237"/>
      <c r="DO57" s="235"/>
      <c r="DP57" s="236"/>
      <c r="DQ57" s="237"/>
      <c r="DR57" s="235"/>
      <c r="DS57" s="236"/>
      <c r="DT57" s="237"/>
      <c r="DU57" s="235"/>
      <c r="DV57" s="236"/>
      <c r="DW57" s="237"/>
      <c r="DX57" s="235"/>
      <c r="DY57" s="236"/>
      <c r="DZ57" s="237"/>
      <c r="EA57" s="235"/>
      <c r="EB57" s="236"/>
      <c r="EC57" s="237"/>
      <c r="ED57" s="235"/>
      <c r="EE57" s="236"/>
      <c r="EF57" s="237"/>
      <c r="EG57" s="235"/>
      <c r="EH57" s="236"/>
      <c r="EI57" s="237"/>
      <c r="EJ57" s="235"/>
      <c r="EK57" s="236"/>
      <c r="EL57" s="237"/>
      <c r="EM57" s="235"/>
      <c r="EN57" s="236"/>
      <c r="EO57" s="237"/>
      <c r="EP57" s="235"/>
      <c r="EQ57" s="236"/>
      <c r="ER57" s="237"/>
      <c r="ES57" s="235"/>
      <c r="ET57" s="236"/>
      <c r="EU57" s="237"/>
      <c r="EV57" s="235"/>
      <c r="EW57" s="236"/>
      <c r="EX57" s="237"/>
      <c r="EY57" s="235"/>
      <c r="EZ57" s="236"/>
      <c r="FA57" s="237"/>
      <c r="FB57" s="235"/>
      <c r="FC57" s="236"/>
      <c r="FD57" s="237"/>
    </row>
    <row r="58" spans="1:160" x14ac:dyDescent="0.15">
      <c r="A58" s="153" t="s">
        <v>104</v>
      </c>
      <c r="B58" s="232">
        <f t="shared" si="45"/>
        <v>3</v>
      </c>
      <c r="C58" s="233">
        <f t="shared" si="45"/>
        <v>0</v>
      </c>
      <c r="D58" s="234">
        <f t="shared" si="45"/>
        <v>0</v>
      </c>
      <c r="E58" s="235">
        <v>0</v>
      </c>
      <c r="F58" s="236"/>
      <c r="G58" s="237"/>
      <c r="H58" s="235">
        <v>0</v>
      </c>
      <c r="I58" s="236"/>
      <c r="J58" s="237"/>
      <c r="K58" s="235">
        <v>1</v>
      </c>
      <c r="L58" s="236"/>
      <c r="M58" s="237"/>
      <c r="N58" s="235">
        <v>1</v>
      </c>
      <c r="O58" s="236"/>
      <c r="P58" s="237"/>
      <c r="Q58" s="229">
        <f>IFERROR(VLOOKUP($A58,'05'!$A$4:$BH$96,54,FALSE),0)</f>
        <v>1</v>
      </c>
      <c r="R58" s="236">
        <f>IFERROR(VLOOKUP($A58,'05'!$A$4:$BH$96,55,FALSE),0)</f>
        <v>0</v>
      </c>
      <c r="S58" s="237">
        <f>IFERROR(VLOOKUP($A58,'05'!$A$4:$BH$96,56,FALSE),0)</f>
        <v>0</v>
      </c>
      <c r="T58" s="229">
        <f>IFERROR(VLOOKUP($A58,'06'!$A$4:$BK$96,54,FALSE),0)</f>
        <v>0</v>
      </c>
      <c r="U58" s="236">
        <f>IFERROR(VLOOKUP($A58,'06'!$A$4:$BK$96,56,FALSE),0)</f>
        <v>0</v>
      </c>
      <c r="V58" s="237">
        <f>IFERROR(VLOOKUP($A58,'06'!$A$4:$BK$96,58,FALSE),0)</f>
        <v>0</v>
      </c>
      <c r="W58" s="229">
        <f>IFERROR(VLOOKUP($A58,'06'!$A$4:$BK$96,54,FALSE),0)</f>
        <v>0</v>
      </c>
      <c r="X58" s="236">
        <f>IFERROR(VLOOKUP($A58,'06'!$A$4:$BK$96,56,FALSE),0)</f>
        <v>0</v>
      </c>
      <c r="Y58" s="237">
        <f>IFERROR(VLOOKUP($A58,'06'!$A$4:$BK$96,58,FALSE),0)</f>
        <v>0</v>
      </c>
      <c r="Z58" s="235"/>
      <c r="AA58" s="236"/>
      <c r="AB58" s="237"/>
      <c r="AC58" s="235"/>
      <c r="AD58" s="236"/>
      <c r="AE58" s="237"/>
      <c r="AF58" s="235"/>
      <c r="AG58" s="236"/>
      <c r="AH58" s="237"/>
      <c r="AI58" s="235"/>
      <c r="AJ58" s="236"/>
      <c r="AK58" s="237"/>
      <c r="AL58" s="235"/>
      <c r="AM58" s="236"/>
      <c r="AN58" s="237"/>
      <c r="AO58" s="235"/>
      <c r="AP58" s="236"/>
      <c r="AQ58" s="237"/>
      <c r="AR58" s="235"/>
      <c r="AS58" s="236"/>
      <c r="AT58" s="237"/>
      <c r="AU58" s="235"/>
      <c r="AV58" s="236"/>
      <c r="AW58" s="237"/>
      <c r="AX58" s="235"/>
      <c r="AY58" s="236"/>
      <c r="AZ58" s="237"/>
      <c r="BA58" s="235"/>
      <c r="BB58" s="236"/>
      <c r="BC58" s="237"/>
      <c r="BD58" s="235"/>
      <c r="BE58" s="236"/>
      <c r="BF58" s="237"/>
      <c r="BG58" s="235"/>
      <c r="BH58" s="236"/>
      <c r="BI58" s="237"/>
      <c r="BJ58" s="235"/>
      <c r="BK58" s="236"/>
      <c r="BL58" s="237"/>
      <c r="BM58" s="235"/>
      <c r="BN58" s="236"/>
      <c r="BO58" s="237"/>
      <c r="BP58" s="235"/>
      <c r="BQ58" s="236"/>
      <c r="BR58" s="237"/>
      <c r="BS58" s="235"/>
      <c r="BT58" s="236"/>
      <c r="BU58" s="237"/>
      <c r="BV58" s="235"/>
      <c r="BW58" s="236"/>
      <c r="BX58" s="237"/>
      <c r="BY58" s="235"/>
      <c r="BZ58" s="236"/>
      <c r="CA58" s="237"/>
      <c r="CB58" s="235"/>
      <c r="CC58" s="236"/>
      <c r="CD58" s="237"/>
      <c r="CE58" s="235"/>
      <c r="CF58" s="236"/>
      <c r="CG58" s="237"/>
      <c r="CH58" s="235"/>
      <c r="CI58" s="236"/>
      <c r="CJ58" s="237"/>
      <c r="CK58" s="235"/>
      <c r="CL58" s="236"/>
      <c r="CM58" s="237"/>
      <c r="CN58" s="235"/>
      <c r="CO58" s="236"/>
      <c r="CP58" s="237"/>
      <c r="CQ58" s="235"/>
      <c r="CR58" s="236"/>
      <c r="CS58" s="237"/>
      <c r="CT58" s="235"/>
      <c r="CU58" s="236"/>
      <c r="CV58" s="237"/>
      <c r="CW58" s="235"/>
      <c r="CX58" s="236"/>
      <c r="CY58" s="237"/>
      <c r="CZ58" s="235"/>
      <c r="DA58" s="236"/>
      <c r="DB58" s="237"/>
      <c r="DC58" s="235"/>
      <c r="DD58" s="236"/>
      <c r="DE58" s="237"/>
      <c r="DF58" s="235"/>
      <c r="DG58" s="236"/>
      <c r="DH58" s="237"/>
      <c r="DI58" s="235"/>
      <c r="DJ58" s="236"/>
      <c r="DK58" s="237"/>
      <c r="DL58" s="235"/>
      <c r="DM58" s="236"/>
      <c r="DN58" s="237"/>
      <c r="DO58" s="235"/>
      <c r="DP58" s="236"/>
      <c r="DQ58" s="237"/>
      <c r="DR58" s="235"/>
      <c r="DS58" s="236"/>
      <c r="DT58" s="237"/>
      <c r="DU58" s="235"/>
      <c r="DV58" s="236"/>
      <c r="DW58" s="237"/>
      <c r="DX58" s="235"/>
      <c r="DY58" s="236"/>
      <c r="DZ58" s="237"/>
      <c r="EA58" s="235"/>
      <c r="EB58" s="236"/>
      <c r="EC58" s="237"/>
      <c r="ED58" s="235"/>
      <c r="EE58" s="236"/>
      <c r="EF58" s="237"/>
      <c r="EG58" s="235"/>
      <c r="EH58" s="236"/>
      <c r="EI58" s="237"/>
      <c r="EJ58" s="235"/>
      <c r="EK58" s="236"/>
      <c r="EL58" s="237"/>
      <c r="EM58" s="235"/>
      <c r="EN58" s="236"/>
      <c r="EO58" s="237"/>
      <c r="EP58" s="235"/>
      <c r="EQ58" s="236"/>
      <c r="ER58" s="237"/>
      <c r="ES58" s="235"/>
      <c r="ET58" s="236"/>
      <c r="EU58" s="237"/>
      <c r="EV58" s="235"/>
      <c r="EW58" s="236"/>
      <c r="EX58" s="237"/>
      <c r="EY58" s="235"/>
      <c r="EZ58" s="236"/>
      <c r="FA58" s="237"/>
      <c r="FB58" s="235"/>
      <c r="FC58" s="236"/>
      <c r="FD58" s="237"/>
    </row>
    <row r="59" spans="1:160" x14ac:dyDescent="0.15">
      <c r="A59" s="153" t="s">
        <v>69</v>
      </c>
      <c r="B59" s="232">
        <f t="shared" si="45"/>
        <v>1</v>
      </c>
      <c r="C59" s="233">
        <f t="shared" si="45"/>
        <v>0</v>
      </c>
      <c r="D59" s="234">
        <f t="shared" si="45"/>
        <v>1</v>
      </c>
      <c r="E59" s="235">
        <v>0</v>
      </c>
      <c r="F59" s="236"/>
      <c r="G59" s="237"/>
      <c r="H59" s="235">
        <v>0</v>
      </c>
      <c r="I59" s="236"/>
      <c r="J59" s="237"/>
      <c r="K59" s="235">
        <v>0</v>
      </c>
      <c r="L59" s="236"/>
      <c r="M59" s="237"/>
      <c r="N59" s="235">
        <v>0</v>
      </c>
      <c r="O59" s="236"/>
      <c r="P59" s="237"/>
      <c r="Q59" s="229">
        <f>IFERROR(VLOOKUP($A59,'05'!$A$4:$BH$96,54,FALSE),0)</f>
        <v>1</v>
      </c>
      <c r="R59" s="236">
        <f>IFERROR(VLOOKUP($A59,'05'!$A$4:$BH$96,55,FALSE),0)</f>
        <v>0</v>
      </c>
      <c r="S59" s="237">
        <f>IFERROR(VLOOKUP($A59,'05'!$A$4:$BH$96,56,FALSE),0)</f>
        <v>1</v>
      </c>
      <c r="T59" s="229">
        <f>IFERROR(VLOOKUP($A59,'06'!$A$4:$BK$96,54,FALSE),0)</f>
        <v>0</v>
      </c>
      <c r="U59" s="236">
        <f>IFERROR(VLOOKUP($A59,'06'!$A$4:$BK$96,56,FALSE),0)</f>
        <v>0</v>
      </c>
      <c r="V59" s="237">
        <f>IFERROR(VLOOKUP($A59,'06'!$A$4:$BK$96,58,FALSE),0)</f>
        <v>0</v>
      </c>
      <c r="W59" s="229">
        <f>IFERROR(VLOOKUP($A59,'06'!$A$4:$BK$96,54,FALSE),0)</f>
        <v>0</v>
      </c>
      <c r="X59" s="236">
        <f>IFERROR(VLOOKUP($A59,'06'!$A$4:$BK$96,56,FALSE),0)</f>
        <v>0</v>
      </c>
      <c r="Y59" s="237">
        <f>IFERROR(VLOOKUP($A59,'06'!$A$4:$BK$96,58,FALSE),0)</f>
        <v>0</v>
      </c>
      <c r="Z59" s="235"/>
      <c r="AA59" s="236"/>
      <c r="AB59" s="237"/>
      <c r="AC59" s="235"/>
      <c r="AD59" s="236"/>
      <c r="AE59" s="237"/>
      <c r="AF59" s="235"/>
      <c r="AG59" s="236"/>
      <c r="AH59" s="237"/>
      <c r="AI59" s="235"/>
      <c r="AJ59" s="236"/>
      <c r="AK59" s="237"/>
      <c r="AL59" s="235"/>
      <c r="AM59" s="236"/>
      <c r="AN59" s="237"/>
      <c r="AO59" s="235"/>
      <c r="AP59" s="236"/>
      <c r="AQ59" s="237"/>
      <c r="AR59" s="235"/>
      <c r="AS59" s="236"/>
      <c r="AT59" s="237"/>
      <c r="AU59" s="235"/>
      <c r="AV59" s="236"/>
      <c r="AW59" s="237"/>
      <c r="AX59" s="235"/>
      <c r="AY59" s="236"/>
      <c r="AZ59" s="237"/>
      <c r="BA59" s="235"/>
      <c r="BB59" s="236"/>
      <c r="BC59" s="237"/>
      <c r="BD59" s="235"/>
      <c r="BE59" s="236"/>
      <c r="BF59" s="237"/>
      <c r="BG59" s="235"/>
      <c r="BH59" s="236"/>
      <c r="BI59" s="237"/>
      <c r="BJ59" s="235"/>
      <c r="BK59" s="236"/>
      <c r="BL59" s="237"/>
      <c r="BM59" s="235"/>
      <c r="BN59" s="236"/>
      <c r="BO59" s="237"/>
      <c r="BP59" s="235"/>
      <c r="BQ59" s="236"/>
      <c r="BR59" s="237"/>
      <c r="BS59" s="235"/>
      <c r="BT59" s="236"/>
      <c r="BU59" s="237"/>
      <c r="BV59" s="235"/>
      <c r="BW59" s="236"/>
      <c r="BX59" s="237"/>
      <c r="BY59" s="235"/>
      <c r="BZ59" s="236"/>
      <c r="CA59" s="237"/>
      <c r="CB59" s="235"/>
      <c r="CC59" s="236"/>
      <c r="CD59" s="237"/>
      <c r="CE59" s="235"/>
      <c r="CF59" s="236"/>
      <c r="CG59" s="237"/>
      <c r="CH59" s="235"/>
      <c r="CI59" s="236"/>
      <c r="CJ59" s="237"/>
      <c r="CK59" s="235"/>
      <c r="CL59" s="236"/>
      <c r="CM59" s="237"/>
      <c r="CN59" s="235"/>
      <c r="CO59" s="236"/>
      <c r="CP59" s="237"/>
      <c r="CQ59" s="235"/>
      <c r="CR59" s="236"/>
      <c r="CS59" s="237"/>
      <c r="CT59" s="235"/>
      <c r="CU59" s="236"/>
      <c r="CV59" s="237"/>
      <c r="CW59" s="235"/>
      <c r="CX59" s="236"/>
      <c r="CY59" s="237"/>
      <c r="CZ59" s="235"/>
      <c r="DA59" s="236"/>
      <c r="DB59" s="237"/>
      <c r="DC59" s="235"/>
      <c r="DD59" s="236"/>
      <c r="DE59" s="237"/>
      <c r="DF59" s="235"/>
      <c r="DG59" s="236"/>
      <c r="DH59" s="237"/>
      <c r="DI59" s="235"/>
      <c r="DJ59" s="236"/>
      <c r="DK59" s="237"/>
      <c r="DL59" s="235"/>
      <c r="DM59" s="236"/>
      <c r="DN59" s="237"/>
      <c r="DO59" s="235"/>
      <c r="DP59" s="236"/>
      <c r="DQ59" s="237"/>
      <c r="DR59" s="235"/>
      <c r="DS59" s="236"/>
      <c r="DT59" s="237"/>
      <c r="DU59" s="235"/>
      <c r="DV59" s="236"/>
      <c r="DW59" s="237"/>
      <c r="DX59" s="235"/>
      <c r="DY59" s="236"/>
      <c r="DZ59" s="237"/>
      <c r="EA59" s="235"/>
      <c r="EB59" s="236"/>
      <c r="EC59" s="237"/>
      <c r="ED59" s="235"/>
      <c r="EE59" s="236"/>
      <c r="EF59" s="237"/>
      <c r="EG59" s="235"/>
      <c r="EH59" s="236"/>
      <c r="EI59" s="237"/>
      <c r="EJ59" s="235"/>
      <c r="EK59" s="236"/>
      <c r="EL59" s="237"/>
      <c r="EM59" s="235"/>
      <c r="EN59" s="236"/>
      <c r="EO59" s="237"/>
      <c r="EP59" s="235"/>
      <c r="EQ59" s="236"/>
      <c r="ER59" s="237"/>
      <c r="ES59" s="235"/>
      <c r="ET59" s="236"/>
      <c r="EU59" s="237"/>
      <c r="EV59" s="235"/>
      <c r="EW59" s="236"/>
      <c r="EX59" s="237"/>
      <c r="EY59" s="235"/>
      <c r="EZ59" s="236"/>
      <c r="FA59" s="237"/>
      <c r="FB59" s="235"/>
      <c r="FC59" s="236"/>
      <c r="FD59" s="237"/>
    </row>
    <row r="60" spans="1:160" x14ac:dyDescent="0.15">
      <c r="A60" s="153" t="s">
        <v>112</v>
      </c>
      <c r="B60" s="232">
        <f t="shared" si="45"/>
        <v>3</v>
      </c>
      <c r="C60" s="233">
        <f t="shared" si="45"/>
        <v>1</v>
      </c>
      <c r="D60" s="234">
        <f t="shared" si="45"/>
        <v>0</v>
      </c>
      <c r="E60" s="235">
        <v>1</v>
      </c>
      <c r="F60" s="236"/>
      <c r="G60" s="237"/>
      <c r="H60" s="235">
        <v>0</v>
      </c>
      <c r="I60" s="236"/>
      <c r="J60" s="237"/>
      <c r="K60" s="235">
        <v>1</v>
      </c>
      <c r="L60" s="236"/>
      <c r="M60" s="237"/>
      <c r="N60" s="235">
        <v>1</v>
      </c>
      <c r="O60" s="236"/>
      <c r="P60" s="237"/>
      <c r="Q60" s="229">
        <f>IFERROR(VLOOKUP($A60,'05'!$A$4:$BH$96,54,FALSE),0)</f>
        <v>0</v>
      </c>
      <c r="R60" s="236">
        <f>IFERROR(VLOOKUP($A60,'05'!$A$4:$BH$96,55,FALSE),0)</f>
        <v>1</v>
      </c>
      <c r="S60" s="237">
        <f>IFERROR(VLOOKUP($A60,'05'!$A$4:$BH$96,56,FALSE),0)</f>
        <v>0</v>
      </c>
      <c r="T60" s="229">
        <f>IFERROR(VLOOKUP($A60,'06'!$A$4:$BK$96,54,FALSE),0)</f>
        <v>0</v>
      </c>
      <c r="U60" s="236">
        <f>IFERROR(VLOOKUP($A60,'06'!$A$4:$BK$96,56,FALSE),0)</f>
        <v>0</v>
      </c>
      <c r="V60" s="237">
        <f>IFERROR(VLOOKUP($A60,'06'!$A$4:$BK$96,58,FALSE),0)</f>
        <v>0</v>
      </c>
      <c r="W60" s="229">
        <f>IFERROR(VLOOKUP($A60,'06'!$A$4:$BK$96,54,FALSE),0)</f>
        <v>0</v>
      </c>
      <c r="X60" s="236">
        <f>IFERROR(VLOOKUP($A60,'06'!$A$4:$BK$96,56,FALSE),0)</f>
        <v>0</v>
      </c>
      <c r="Y60" s="237">
        <f>IFERROR(VLOOKUP($A60,'06'!$A$4:$BK$96,58,FALSE),0)</f>
        <v>0</v>
      </c>
      <c r="Z60" s="235"/>
      <c r="AA60" s="236"/>
      <c r="AB60" s="237"/>
      <c r="AC60" s="235"/>
      <c r="AD60" s="236"/>
      <c r="AE60" s="237"/>
      <c r="AF60" s="235"/>
      <c r="AG60" s="236"/>
      <c r="AH60" s="237"/>
      <c r="AI60" s="235"/>
      <c r="AJ60" s="236"/>
      <c r="AK60" s="237"/>
      <c r="AL60" s="235"/>
      <c r="AM60" s="236"/>
      <c r="AN60" s="237"/>
      <c r="AO60" s="235"/>
      <c r="AP60" s="236"/>
      <c r="AQ60" s="237"/>
      <c r="AR60" s="235"/>
      <c r="AS60" s="236"/>
      <c r="AT60" s="237"/>
      <c r="AU60" s="235"/>
      <c r="AV60" s="236"/>
      <c r="AW60" s="237"/>
      <c r="AX60" s="235"/>
      <c r="AY60" s="236"/>
      <c r="AZ60" s="237"/>
      <c r="BA60" s="235"/>
      <c r="BB60" s="236"/>
      <c r="BC60" s="237"/>
      <c r="BD60" s="235"/>
      <c r="BE60" s="236"/>
      <c r="BF60" s="237"/>
      <c r="BG60" s="235"/>
      <c r="BH60" s="236"/>
      <c r="BI60" s="237"/>
      <c r="BJ60" s="235"/>
      <c r="BK60" s="236"/>
      <c r="BL60" s="237"/>
      <c r="BM60" s="235"/>
      <c r="BN60" s="236"/>
      <c r="BO60" s="237"/>
      <c r="BP60" s="235"/>
      <c r="BQ60" s="236"/>
      <c r="BR60" s="237"/>
      <c r="BS60" s="235"/>
      <c r="BT60" s="236"/>
      <c r="BU60" s="237"/>
      <c r="BV60" s="235"/>
      <c r="BW60" s="236"/>
      <c r="BX60" s="237"/>
      <c r="BY60" s="235"/>
      <c r="BZ60" s="236"/>
      <c r="CA60" s="237"/>
      <c r="CB60" s="235"/>
      <c r="CC60" s="236"/>
      <c r="CD60" s="237"/>
      <c r="CE60" s="235"/>
      <c r="CF60" s="236"/>
      <c r="CG60" s="237"/>
      <c r="CH60" s="235"/>
      <c r="CI60" s="236"/>
      <c r="CJ60" s="237"/>
      <c r="CK60" s="235"/>
      <c r="CL60" s="236"/>
      <c r="CM60" s="237"/>
      <c r="CN60" s="235"/>
      <c r="CO60" s="236"/>
      <c r="CP60" s="237"/>
      <c r="CQ60" s="235"/>
      <c r="CR60" s="236"/>
      <c r="CS60" s="237"/>
      <c r="CT60" s="235"/>
      <c r="CU60" s="236"/>
      <c r="CV60" s="237"/>
      <c r="CW60" s="235"/>
      <c r="CX60" s="236"/>
      <c r="CY60" s="237"/>
      <c r="CZ60" s="235"/>
      <c r="DA60" s="236"/>
      <c r="DB60" s="237"/>
      <c r="DC60" s="235"/>
      <c r="DD60" s="236"/>
      <c r="DE60" s="237"/>
      <c r="DF60" s="235"/>
      <c r="DG60" s="236"/>
      <c r="DH60" s="237"/>
      <c r="DI60" s="235"/>
      <c r="DJ60" s="236"/>
      <c r="DK60" s="237"/>
      <c r="DL60" s="235"/>
      <c r="DM60" s="236"/>
      <c r="DN60" s="237"/>
      <c r="DO60" s="235"/>
      <c r="DP60" s="236"/>
      <c r="DQ60" s="237"/>
      <c r="DR60" s="235"/>
      <c r="DS60" s="236"/>
      <c r="DT60" s="237"/>
      <c r="DU60" s="235"/>
      <c r="DV60" s="236"/>
      <c r="DW60" s="237"/>
      <c r="DX60" s="235"/>
      <c r="DY60" s="236"/>
      <c r="DZ60" s="237"/>
      <c r="EA60" s="235"/>
      <c r="EB60" s="236"/>
      <c r="EC60" s="237"/>
      <c r="ED60" s="235"/>
      <c r="EE60" s="236"/>
      <c r="EF60" s="237"/>
      <c r="EG60" s="235"/>
      <c r="EH60" s="236"/>
      <c r="EI60" s="237"/>
      <c r="EJ60" s="235"/>
      <c r="EK60" s="236"/>
      <c r="EL60" s="237"/>
      <c r="EM60" s="235"/>
      <c r="EN60" s="236"/>
      <c r="EO60" s="237"/>
      <c r="EP60" s="235"/>
      <c r="EQ60" s="236"/>
      <c r="ER60" s="237"/>
      <c r="ES60" s="235"/>
      <c r="ET60" s="236"/>
      <c r="EU60" s="237"/>
      <c r="EV60" s="235"/>
      <c r="EW60" s="236"/>
      <c r="EX60" s="237"/>
      <c r="EY60" s="235"/>
      <c r="EZ60" s="236"/>
      <c r="FA60" s="237"/>
      <c r="FB60" s="235"/>
      <c r="FC60" s="236"/>
      <c r="FD60" s="237"/>
    </row>
    <row r="61" spans="1:160" x14ac:dyDescent="0.15">
      <c r="A61" s="153" t="s">
        <v>98</v>
      </c>
      <c r="B61" s="232">
        <f t="shared" si="45"/>
        <v>1</v>
      </c>
      <c r="C61" s="233">
        <f t="shared" si="45"/>
        <v>0</v>
      </c>
      <c r="D61" s="234">
        <f t="shared" si="45"/>
        <v>0</v>
      </c>
      <c r="E61" s="235">
        <v>1</v>
      </c>
      <c r="F61" s="236"/>
      <c r="G61" s="237"/>
      <c r="H61" s="235">
        <v>0</v>
      </c>
      <c r="I61" s="236"/>
      <c r="J61" s="237"/>
      <c r="K61" s="235">
        <v>0</v>
      </c>
      <c r="L61" s="236"/>
      <c r="M61" s="237"/>
      <c r="N61" s="235">
        <v>0</v>
      </c>
      <c r="O61" s="236"/>
      <c r="P61" s="237"/>
      <c r="Q61" s="229">
        <f>IFERROR(VLOOKUP($A61,'05'!$A$4:$BH$96,54,FALSE),0)</f>
        <v>0</v>
      </c>
      <c r="R61" s="236">
        <f>IFERROR(VLOOKUP($A61,'05'!$A$4:$BH$96,55,FALSE),0)</f>
        <v>0</v>
      </c>
      <c r="S61" s="237">
        <f>IFERROR(VLOOKUP($A61,'05'!$A$4:$BH$96,56,FALSE),0)</f>
        <v>0</v>
      </c>
      <c r="T61" s="229">
        <f>IFERROR(VLOOKUP($A61,'06'!$A$4:$BK$96,54,FALSE),0)</f>
        <v>0</v>
      </c>
      <c r="U61" s="236">
        <f>IFERROR(VLOOKUP($A61,'06'!$A$4:$BK$96,56,FALSE),0)</f>
        <v>0</v>
      </c>
      <c r="V61" s="237">
        <f>IFERROR(VLOOKUP($A61,'06'!$A$4:$BK$96,58,FALSE),0)</f>
        <v>0</v>
      </c>
      <c r="W61" s="229">
        <f>IFERROR(VLOOKUP($A61,'06'!$A$4:$BK$96,54,FALSE),0)</f>
        <v>0</v>
      </c>
      <c r="X61" s="236">
        <f>IFERROR(VLOOKUP($A61,'06'!$A$4:$BK$96,56,FALSE),0)</f>
        <v>0</v>
      </c>
      <c r="Y61" s="237">
        <f>IFERROR(VLOOKUP($A61,'06'!$A$4:$BK$96,58,FALSE),0)</f>
        <v>0</v>
      </c>
      <c r="Z61" s="235"/>
      <c r="AA61" s="236"/>
      <c r="AB61" s="237"/>
      <c r="AC61" s="235"/>
      <c r="AD61" s="236"/>
      <c r="AE61" s="237"/>
      <c r="AF61" s="235"/>
      <c r="AG61" s="236"/>
      <c r="AH61" s="237"/>
      <c r="AI61" s="235"/>
      <c r="AJ61" s="236"/>
      <c r="AK61" s="237"/>
      <c r="AL61" s="235"/>
      <c r="AM61" s="236"/>
      <c r="AN61" s="237"/>
      <c r="AO61" s="235"/>
      <c r="AP61" s="236"/>
      <c r="AQ61" s="237"/>
      <c r="AR61" s="235"/>
      <c r="AS61" s="236"/>
      <c r="AT61" s="237"/>
      <c r="AU61" s="235"/>
      <c r="AV61" s="236"/>
      <c r="AW61" s="237"/>
      <c r="AX61" s="235"/>
      <c r="AY61" s="236"/>
      <c r="AZ61" s="237"/>
      <c r="BA61" s="235"/>
      <c r="BB61" s="236"/>
      <c r="BC61" s="237"/>
      <c r="BD61" s="235"/>
      <c r="BE61" s="236"/>
      <c r="BF61" s="237"/>
      <c r="BG61" s="235"/>
      <c r="BH61" s="236"/>
      <c r="BI61" s="237"/>
      <c r="BJ61" s="235"/>
      <c r="BK61" s="236"/>
      <c r="BL61" s="237"/>
      <c r="BM61" s="235"/>
      <c r="BN61" s="236"/>
      <c r="BO61" s="237"/>
      <c r="BP61" s="235"/>
      <c r="BQ61" s="236"/>
      <c r="BR61" s="237"/>
      <c r="BS61" s="235"/>
      <c r="BT61" s="236"/>
      <c r="BU61" s="237"/>
      <c r="BV61" s="235"/>
      <c r="BW61" s="236"/>
      <c r="BX61" s="237"/>
      <c r="BY61" s="235"/>
      <c r="BZ61" s="236"/>
      <c r="CA61" s="237"/>
      <c r="CB61" s="235"/>
      <c r="CC61" s="236"/>
      <c r="CD61" s="237"/>
      <c r="CE61" s="235"/>
      <c r="CF61" s="236"/>
      <c r="CG61" s="237"/>
      <c r="CH61" s="235"/>
      <c r="CI61" s="236"/>
      <c r="CJ61" s="237"/>
      <c r="CK61" s="235"/>
      <c r="CL61" s="236"/>
      <c r="CM61" s="237"/>
      <c r="CN61" s="235"/>
      <c r="CO61" s="236"/>
      <c r="CP61" s="237"/>
      <c r="CQ61" s="235"/>
      <c r="CR61" s="236"/>
      <c r="CS61" s="237"/>
      <c r="CT61" s="235"/>
      <c r="CU61" s="236"/>
      <c r="CV61" s="237"/>
      <c r="CW61" s="235"/>
      <c r="CX61" s="236"/>
      <c r="CY61" s="237"/>
      <c r="CZ61" s="235"/>
      <c r="DA61" s="236"/>
      <c r="DB61" s="237"/>
      <c r="DC61" s="235"/>
      <c r="DD61" s="236"/>
      <c r="DE61" s="237"/>
      <c r="DF61" s="235"/>
      <c r="DG61" s="236"/>
      <c r="DH61" s="237"/>
      <c r="DI61" s="235"/>
      <c r="DJ61" s="236"/>
      <c r="DK61" s="237"/>
      <c r="DL61" s="235"/>
      <c r="DM61" s="236"/>
      <c r="DN61" s="237"/>
      <c r="DO61" s="235"/>
      <c r="DP61" s="236"/>
      <c r="DQ61" s="237"/>
      <c r="DR61" s="235"/>
      <c r="DS61" s="236"/>
      <c r="DT61" s="237"/>
      <c r="DU61" s="235"/>
      <c r="DV61" s="236"/>
      <c r="DW61" s="237"/>
      <c r="DX61" s="235"/>
      <c r="DY61" s="236"/>
      <c r="DZ61" s="237"/>
      <c r="EA61" s="235"/>
      <c r="EB61" s="236"/>
      <c r="EC61" s="237"/>
      <c r="ED61" s="235"/>
      <c r="EE61" s="236"/>
      <c r="EF61" s="237"/>
      <c r="EG61" s="235"/>
      <c r="EH61" s="236"/>
      <c r="EI61" s="237"/>
      <c r="EJ61" s="235"/>
      <c r="EK61" s="236"/>
      <c r="EL61" s="237"/>
      <c r="EM61" s="235"/>
      <c r="EN61" s="236"/>
      <c r="EO61" s="237"/>
      <c r="EP61" s="235"/>
      <c r="EQ61" s="236"/>
      <c r="ER61" s="237"/>
      <c r="ES61" s="235"/>
      <c r="ET61" s="236"/>
      <c r="EU61" s="237"/>
      <c r="EV61" s="235"/>
      <c r="EW61" s="236"/>
      <c r="EX61" s="237"/>
      <c r="EY61" s="235"/>
      <c r="EZ61" s="236"/>
      <c r="FA61" s="237"/>
      <c r="FB61" s="235"/>
      <c r="FC61" s="236"/>
      <c r="FD61" s="237"/>
    </row>
    <row r="62" spans="1:160" ht="17" thickBot="1" x14ac:dyDescent="0.2">
      <c r="A62" s="154" t="s">
        <v>90</v>
      </c>
      <c r="B62" s="238">
        <f t="shared" si="45"/>
        <v>1</v>
      </c>
      <c r="C62" s="239">
        <f t="shared" si="45"/>
        <v>0</v>
      </c>
      <c r="D62" s="240">
        <f t="shared" si="45"/>
        <v>0</v>
      </c>
      <c r="E62" s="241">
        <v>0</v>
      </c>
      <c r="F62" s="242"/>
      <c r="G62" s="243"/>
      <c r="H62" s="241">
        <v>0</v>
      </c>
      <c r="I62" s="242"/>
      <c r="J62" s="243"/>
      <c r="K62" s="241">
        <v>1</v>
      </c>
      <c r="L62" s="242"/>
      <c r="M62" s="243"/>
      <c r="N62" s="241">
        <v>0</v>
      </c>
      <c r="O62" s="242"/>
      <c r="P62" s="243"/>
      <c r="Q62" s="244">
        <f>IFERROR(VLOOKUP($A62,'05'!$A$4:$BH$96,54,FALSE),0)</f>
        <v>0</v>
      </c>
      <c r="R62" s="245">
        <f>IFERROR(VLOOKUP($A62,'05'!$A$4:$BH$96,55,FALSE),0)</f>
        <v>0</v>
      </c>
      <c r="S62" s="246">
        <f>IFERROR(VLOOKUP($A62,'05'!$A$4:$BH$96,56,FALSE),0)</f>
        <v>0</v>
      </c>
      <c r="T62" s="244">
        <f>IFERROR(VLOOKUP($A62,'06'!$A$4:$BK$96,54,FALSE),0)</f>
        <v>0</v>
      </c>
      <c r="U62" s="245">
        <f>IFERROR(VLOOKUP($A62,'06'!$A$4:$BK$96,56,FALSE),0)</f>
        <v>0</v>
      </c>
      <c r="V62" s="246">
        <f>IFERROR(VLOOKUP($A62,'06'!$A$4:$BK$96,58,FALSE),0)</f>
        <v>0</v>
      </c>
      <c r="W62" s="244">
        <f>IFERROR(VLOOKUP($A62,'06'!$A$4:$BK$96,54,FALSE),0)</f>
        <v>0</v>
      </c>
      <c r="X62" s="245">
        <f>IFERROR(VLOOKUP($A62,'06'!$A$4:$BK$96,56,FALSE),0)</f>
        <v>0</v>
      </c>
      <c r="Y62" s="246">
        <f>IFERROR(VLOOKUP($A62,'06'!$A$4:$BK$96,58,FALSE),0)</f>
        <v>0</v>
      </c>
      <c r="Z62" s="241"/>
      <c r="AA62" s="242"/>
      <c r="AB62" s="243"/>
      <c r="AC62" s="241"/>
      <c r="AD62" s="242"/>
      <c r="AE62" s="243"/>
      <c r="AF62" s="241"/>
      <c r="AG62" s="242"/>
      <c r="AH62" s="243"/>
      <c r="AI62" s="241"/>
      <c r="AJ62" s="242"/>
      <c r="AK62" s="243"/>
      <c r="AL62" s="241"/>
      <c r="AM62" s="242"/>
      <c r="AN62" s="243"/>
      <c r="AO62" s="241"/>
      <c r="AP62" s="242"/>
      <c r="AQ62" s="243"/>
      <c r="AR62" s="241"/>
      <c r="AS62" s="242"/>
      <c r="AT62" s="243"/>
      <c r="AU62" s="241"/>
      <c r="AV62" s="242"/>
      <c r="AW62" s="243"/>
      <c r="AX62" s="241"/>
      <c r="AY62" s="242"/>
      <c r="AZ62" s="243"/>
      <c r="BA62" s="241"/>
      <c r="BB62" s="242"/>
      <c r="BC62" s="243"/>
      <c r="BD62" s="241"/>
      <c r="BE62" s="242"/>
      <c r="BF62" s="243"/>
      <c r="BG62" s="241"/>
      <c r="BH62" s="242"/>
      <c r="BI62" s="243"/>
      <c r="BJ62" s="241"/>
      <c r="BK62" s="242"/>
      <c r="BL62" s="243"/>
      <c r="BM62" s="241"/>
      <c r="BN62" s="242"/>
      <c r="BO62" s="243"/>
      <c r="BP62" s="241"/>
      <c r="BQ62" s="242"/>
      <c r="BR62" s="243"/>
      <c r="BS62" s="241"/>
      <c r="BT62" s="242"/>
      <c r="BU62" s="243"/>
      <c r="BV62" s="241"/>
      <c r="BW62" s="242"/>
      <c r="BX62" s="243"/>
      <c r="BY62" s="241"/>
      <c r="BZ62" s="242"/>
      <c r="CA62" s="243"/>
      <c r="CB62" s="241"/>
      <c r="CC62" s="242"/>
      <c r="CD62" s="243"/>
      <c r="CE62" s="241"/>
      <c r="CF62" s="242"/>
      <c r="CG62" s="243"/>
      <c r="CH62" s="241"/>
      <c r="CI62" s="242"/>
      <c r="CJ62" s="243"/>
      <c r="CK62" s="241"/>
      <c r="CL62" s="242"/>
      <c r="CM62" s="243"/>
      <c r="CN62" s="241"/>
      <c r="CO62" s="242"/>
      <c r="CP62" s="243"/>
      <c r="CQ62" s="241"/>
      <c r="CR62" s="242"/>
      <c r="CS62" s="243"/>
      <c r="CT62" s="241"/>
      <c r="CU62" s="242"/>
      <c r="CV62" s="243"/>
      <c r="CW62" s="241"/>
      <c r="CX62" s="242"/>
      <c r="CY62" s="243"/>
      <c r="CZ62" s="241"/>
      <c r="DA62" s="242"/>
      <c r="DB62" s="243"/>
      <c r="DC62" s="241"/>
      <c r="DD62" s="242"/>
      <c r="DE62" s="243"/>
      <c r="DF62" s="241"/>
      <c r="DG62" s="242"/>
      <c r="DH62" s="243"/>
      <c r="DI62" s="241"/>
      <c r="DJ62" s="242"/>
      <c r="DK62" s="243"/>
      <c r="DL62" s="241"/>
      <c r="DM62" s="242"/>
      <c r="DN62" s="243"/>
      <c r="DO62" s="241"/>
      <c r="DP62" s="242"/>
      <c r="DQ62" s="243"/>
      <c r="DR62" s="241"/>
      <c r="DS62" s="242"/>
      <c r="DT62" s="243"/>
      <c r="DU62" s="241"/>
      <c r="DV62" s="242"/>
      <c r="DW62" s="243"/>
      <c r="DX62" s="241"/>
      <c r="DY62" s="242"/>
      <c r="DZ62" s="243"/>
      <c r="EA62" s="241"/>
      <c r="EB62" s="242"/>
      <c r="EC62" s="243"/>
      <c r="ED62" s="241"/>
      <c r="EE62" s="242"/>
      <c r="EF62" s="243"/>
      <c r="EG62" s="241"/>
      <c r="EH62" s="242"/>
      <c r="EI62" s="243"/>
      <c r="EJ62" s="241"/>
      <c r="EK62" s="242"/>
      <c r="EL62" s="243"/>
      <c r="EM62" s="241"/>
      <c r="EN62" s="242"/>
      <c r="EO62" s="243"/>
      <c r="EP62" s="241"/>
      <c r="EQ62" s="242"/>
      <c r="ER62" s="243"/>
      <c r="ES62" s="241"/>
      <c r="ET62" s="242"/>
      <c r="EU62" s="243"/>
      <c r="EV62" s="241"/>
      <c r="EW62" s="242"/>
      <c r="EX62" s="243"/>
      <c r="EY62" s="241"/>
      <c r="EZ62" s="242"/>
      <c r="FA62" s="243"/>
      <c r="FB62" s="241"/>
      <c r="FC62" s="242"/>
      <c r="FD62" s="243"/>
    </row>
    <row r="63" spans="1:160" ht="18" thickTop="1" thickBot="1" x14ac:dyDescent="0.2">
      <c r="Q63" s="221">
        <f>SUM(Q4:Q62)</f>
        <v>34</v>
      </c>
      <c r="R63" s="222">
        <f t="shared" ref="R63:S63" si="46">SUM(R4:R62)</f>
        <v>28</v>
      </c>
      <c r="S63" s="223">
        <f t="shared" si="46"/>
        <v>8</v>
      </c>
      <c r="T63" s="221">
        <f>SUM(T4:T62)</f>
        <v>0</v>
      </c>
      <c r="U63" s="222">
        <f t="shared" ref="U63" si="47">SUM(U4:U62)</f>
        <v>0</v>
      </c>
      <c r="V63" s="223">
        <f t="shared" ref="V63" si="48">SUM(V4:V62)</f>
        <v>0</v>
      </c>
      <c r="W63" s="221">
        <f>SUM(W4:W62)</f>
        <v>0</v>
      </c>
      <c r="X63" s="222">
        <f t="shared" ref="X63:Y63" si="49">SUM(X4:X62)</f>
        <v>0</v>
      </c>
      <c r="Y63" s="223">
        <f t="shared" si="49"/>
        <v>0</v>
      </c>
    </row>
  </sheetData>
  <sortState ref="A5:FD62">
    <sortCondition ref="A4:A62"/>
  </sortState>
  <mergeCells count="53">
    <mergeCell ref="AL2:AN2"/>
    <mergeCell ref="BG2:BI2"/>
    <mergeCell ref="BJ2:BL2"/>
    <mergeCell ref="Q2:S2"/>
    <mergeCell ref="T2:V2"/>
    <mergeCell ref="Z2:AB2"/>
    <mergeCell ref="AC2:AE2"/>
    <mergeCell ref="BM2:BO2"/>
    <mergeCell ref="BP2:BR2"/>
    <mergeCell ref="B2:D2"/>
    <mergeCell ref="E2:G2"/>
    <mergeCell ref="H2:J2"/>
    <mergeCell ref="K2:M2"/>
    <mergeCell ref="N2:P2"/>
    <mergeCell ref="AO2:AQ2"/>
    <mergeCell ref="AR2:AT2"/>
    <mergeCell ref="AU2:AW2"/>
    <mergeCell ref="AX2:AZ2"/>
    <mergeCell ref="BA2:BC2"/>
    <mergeCell ref="BD2:BF2"/>
    <mergeCell ref="W2:Y2"/>
    <mergeCell ref="AF2:AH2"/>
    <mergeCell ref="AI2:AK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  <mergeCell ref="DF2:DH2"/>
    <mergeCell ref="DI2:DK2"/>
    <mergeCell ref="DL2:DN2"/>
    <mergeCell ref="DO2:DQ2"/>
    <mergeCell ref="DR2:DT2"/>
    <mergeCell ref="DU2:DW2"/>
    <mergeCell ref="DX2:DZ2"/>
    <mergeCell ref="EA2:EC2"/>
    <mergeCell ref="ED2:EF2"/>
    <mergeCell ref="EG2:EI2"/>
    <mergeCell ref="EJ2:EL2"/>
    <mergeCell ref="EM2:EO2"/>
    <mergeCell ref="EP2:ER2"/>
    <mergeCell ref="ES2:EU2"/>
    <mergeCell ref="EV2:EX2"/>
    <mergeCell ref="EY2:FA2"/>
    <mergeCell ref="FB2:F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6" enableFormatConditionsCalculation="0"/>
  <dimension ref="A1:BD298"/>
  <sheetViews>
    <sheetView workbookViewId="0">
      <selection activeCell="I5" sqref="I5:I178"/>
    </sheetView>
  </sheetViews>
  <sheetFormatPr baseColWidth="10" defaultColWidth="10.83203125" defaultRowHeight="16" x14ac:dyDescent="0.15"/>
  <cols>
    <col min="1" max="1" width="20.1640625" style="151" customWidth="1"/>
    <col min="2" max="2" width="9.5" style="151" customWidth="1"/>
    <col min="3" max="3" width="4.6640625" style="169" customWidth="1"/>
    <col min="4" max="7" width="4.6640625" style="151" customWidth="1"/>
    <col min="8" max="9" width="5.83203125" style="151" customWidth="1"/>
    <col min="10" max="55" width="4.6640625" style="151" customWidth="1"/>
    <col min="56" max="16384" width="10.83203125" style="151"/>
  </cols>
  <sheetData>
    <row r="1" spans="1:56" ht="18" thickTop="1" thickBot="1" x14ac:dyDescent="0.2">
      <c r="A1" s="161" t="s">
        <v>128</v>
      </c>
      <c r="B1" s="167"/>
      <c r="D1" s="162">
        <v>1</v>
      </c>
      <c r="E1" s="163">
        <f>D1+1</f>
        <v>2</v>
      </c>
      <c r="F1" s="163">
        <f t="shared" ref="F1:BC1" si="0">E1+1</f>
        <v>3</v>
      </c>
      <c r="G1" s="163">
        <f t="shared" si="0"/>
        <v>4</v>
      </c>
      <c r="H1" s="163">
        <f t="shared" si="0"/>
        <v>5</v>
      </c>
      <c r="I1" s="163">
        <f t="shared" si="0"/>
        <v>6</v>
      </c>
      <c r="J1" s="163">
        <f t="shared" si="0"/>
        <v>7</v>
      </c>
      <c r="K1" s="163">
        <f t="shared" si="0"/>
        <v>8</v>
      </c>
      <c r="L1" s="163">
        <f t="shared" si="0"/>
        <v>9</v>
      </c>
      <c r="M1" s="163">
        <f t="shared" si="0"/>
        <v>10</v>
      </c>
      <c r="N1" s="163">
        <f t="shared" si="0"/>
        <v>11</v>
      </c>
      <c r="O1" s="163">
        <f t="shared" si="0"/>
        <v>12</v>
      </c>
      <c r="P1" s="163">
        <f t="shared" si="0"/>
        <v>13</v>
      </c>
      <c r="Q1" s="163">
        <f t="shared" si="0"/>
        <v>14</v>
      </c>
      <c r="R1" s="163">
        <f t="shared" si="0"/>
        <v>15</v>
      </c>
      <c r="S1" s="163">
        <f t="shared" si="0"/>
        <v>16</v>
      </c>
      <c r="T1" s="163">
        <f t="shared" si="0"/>
        <v>17</v>
      </c>
      <c r="U1" s="163">
        <f t="shared" si="0"/>
        <v>18</v>
      </c>
      <c r="V1" s="163">
        <f t="shared" si="0"/>
        <v>19</v>
      </c>
      <c r="W1" s="163">
        <f t="shared" si="0"/>
        <v>20</v>
      </c>
      <c r="X1" s="163">
        <f t="shared" si="0"/>
        <v>21</v>
      </c>
      <c r="Y1" s="163">
        <f t="shared" si="0"/>
        <v>22</v>
      </c>
      <c r="Z1" s="163">
        <f t="shared" si="0"/>
        <v>23</v>
      </c>
      <c r="AA1" s="163">
        <f t="shared" si="0"/>
        <v>24</v>
      </c>
      <c r="AB1" s="163">
        <f t="shared" si="0"/>
        <v>25</v>
      </c>
      <c r="AC1" s="163">
        <f t="shared" si="0"/>
        <v>26</v>
      </c>
      <c r="AD1" s="163">
        <f t="shared" si="0"/>
        <v>27</v>
      </c>
      <c r="AE1" s="163">
        <f t="shared" si="0"/>
        <v>28</v>
      </c>
      <c r="AF1" s="163">
        <f t="shared" si="0"/>
        <v>29</v>
      </c>
      <c r="AG1" s="163">
        <f t="shared" si="0"/>
        <v>30</v>
      </c>
      <c r="AH1" s="163">
        <f t="shared" si="0"/>
        <v>31</v>
      </c>
      <c r="AI1" s="163">
        <f t="shared" si="0"/>
        <v>32</v>
      </c>
      <c r="AJ1" s="163">
        <f t="shared" si="0"/>
        <v>33</v>
      </c>
      <c r="AK1" s="163">
        <f t="shared" si="0"/>
        <v>34</v>
      </c>
      <c r="AL1" s="163">
        <f t="shared" si="0"/>
        <v>35</v>
      </c>
      <c r="AM1" s="163">
        <f t="shared" si="0"/>
        <v>36</v>
      </c>
      <c r="AN1" s="163">
        <f t="shared" si="0"/>
        <v>37</v>
      </c>
      <c r="AO1" s="163">
        <f t="shared" si="0"/>
        <v>38</v>
      </c>
      <c r="AP1" s="163">
        <f t="shared" si="0"/>
        <v>39</v>
      </c>
      <c r="AQ1" s="163">
        <f t="shared" si="0"/>
        <v>40</v>
      </c>
      <c r="AR1" s="163">
        <f t="shared" si="0"/>
        <v>41</v>
      </c>
      <c r="AS1" s="163">
        <f t="shared" si="0"/>
        <v>42</v>
      </c>
      <c r="AT1" s="163">
        <f t="shared" si="0"/>
        <v>43</v>
      </c>
      <c r="AU1" s="163">
        <f t="shared" si="0"/>
        <v>44</v>
      </c>
      <c r="AV1" s="163">
        <f t="shared" si="0"/>
        <v>45</v>
      </c>
      <c r="AW1" s="163">
        <f t="shared" si="0"/>
        <v>46</v>
      </c>
      <c r="AX1" s="163">
        <f t="shared" si="0"/>
        <v>47</v>
      </c>
      <c r="AY1" s="163">
        <f t="shared" si="0"/>
        <v>48</v>
      </c>
      <c r="AZ1" s="163">
        <f t="shared" si="0"/>
        <v>49</v>
      </c>
      <c r="BA1" s="163">
        <f t="shared" si="0"/>
        <v>50</v>
      </c>
      <c r="BB1" s="163">
        <f t="shared" si="0"/>
        <v>51</v>
      </c>
      <c r="BC1" s="163">
        <f t="shared" si="0"/>
        <v>52</v>
      </c>
      <c r="BD1" s="161" t="s">
        <v>18</v>
      </c>
    </row>
    <row r="2" spans="1:56" ht="19" x14ac:dyDescent="0.15">
      <c r="A2" s="387" t="s">
        <v>127</v>
      </c>
      <c r="B2" s="164" t="s">
        <v>42</v>
      </c>
      <c r="C2" s="270">
        <f>SUM(D2:BC2)</f>
        <v>20</v>
      </c>
      <c r="D2" s="247">
        <v>8</v>
      </c>
      <c r="E2" s="248">
        <v>0</v>
      </c>
      <c r="F2" s="248">
        <v>4</v>
      </c>
      <c r="G2" s="248">
        <v>5</v>
      </c>
      <c r="H2" s="248">
        <f>IFERROR(VLOOKUP($A2,'05'!$A$4:$BJ$96,54,FALSE),0)</f>
        <v>3</v>
      </c>
      <c r="I2" s="248">
        <f>IFERROR(VLOOKUP($A2,'06'!$A$4:$BM$96,54,FALSE),0)</f>
        <v>0</v>
      </c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248"/>
      <c r="AZ2" s="248"/>
      <c r="BA2" s="248"/>
      <c r="BB2" s="248"/>
      <c r="BC2" s="249"/>
      <c r="BD2" s="250">
        <f>SUM(D2:BC2)</f>
        <v>20</v>
      </c>
    </row>
    <row r="3" spans="1:56" ht="19" x14ac:dyDescent="0.15">
      <c r="A3" s="388"/>
      <c r="B3" s="165" t="s">
        <v>16</v>
      </c>
      <c r="C3" s="271">
        <f t="shared" ref="C3:C66" si="1">SUM(D3:BC3)</f>
        <v>1</v>
      </c>
      <c r="D3" s="251"/>
      <c r="E3" s="227"/>
      <c r="F3" s="227"/>
      <c r="G3" s="227"/>
      <c r="H3" s="227">
        <f>IFERROR(VLOOKUP($A2,'05'!$A$4:$BJ$96,55,FALSE),0)</f>
        <v>1</v>
      </c>
      <c r="I3" s="227">
        <f>IFERROR(VLOOKUP($A2,'06'!$A$4:$BM$96,56,FALSE),0)</f>
        <v>0</v>
      </c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52"/>
      <c r="BD3" s="253"/>
    </row>
    <row r="4" spans="1:56" ht="20" thickBot="1" x14ac:dyDescent="0.2">
      <c r="A4" s="389"/>
      <c r="B4" s="166" t="s">
        <v>129</v>
      </c>
      <c r="C4" s="272">
        <f t="shared" si="1"/>
        <v>0</v>
      </c>
      <c r="D4" s="254"/>
      <c r="E4" s="255"/>
      <c r="F4" s="255"/>
      <c r="G4" s="255"/>
      <c r="H4" s="255">
        <f>IFERROR(VLOOKUP($A2,'05'!$A$4:$BJ$96,56,FALSE),0)</f>
        <v>0</v>
      </c>
      <c r="I4" s="255">
        <f>IFERROR(VLOOKUP($A2,'06'!$A$4:$BM$96,58,FALSE),0)</f>
        <v>0</v>
      </c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5"/>
      <c r="AI4" s="255"/>
      <c r="AJ4" s="255"/>
      <c r="AK4" s="255"/>
      <c r="AL4" s="255"/>
      <c r="AM4" s="255"/>
      <c r="AN4" s="255"/>
      <c r="AO4" s="255"/>
      <c r="AP4" s="255"/>
      <c r="AQ4" s="255"/>
      <c r="AR4" s="255"/>
      <c r="AS4" s="255"/>
      <c r="AT4" s="255"/>
      <c r="AU4" s="255"/>
      <c r="AV4" s="255"/>
      <c r="AW4" s="255"/>
      <c r="AX4" s="255"/>
      <c r="AY4" s="255"/>
      <c r="AZ4" s="255"/>
      <c r="BA4" s="255"/>
      <c r="BB4" s="255"/>
      <c r="BC4" s="256"/>
      <c r="BD4" s="257"/>
    </row>
    <row r="5" spans="1:56" s="172" customFormat="1" ht="19" x14ac:dyDescent="0.15">
      <c r="A5" s="390" t="s">
        <v>126</v>
      </c>
      <c r="B5" s="171" t="s">
        <v>42</v>
      </c>
      <c r="C5" s="273">
        <f t="shared" si="1"/>
        <v>13</v>
      </c>
      <c r="D5" s="258">
        <v>0</v>
      </c>
      <c r="E5" s="259">
        <v>3</v>
      </c>
      <c r="F5" s="259">
        <v>3</v>
      </c>
      <c r="G5" s="259">
        <v>2</v>
      </c>
      <c r="H5" s="259">
        <f>IFERROR(VLOOKUP($A5,'05'!$A$4:$BJ$96,54,FALSE),0)</f>
        <v>5</v>
      </c>
      <c r="I5" s="259">
        <f>IFERROR(VLOOKUP($A5,'06'!$A$4:$BM$96,54,FALSE),0)</f>
        <v>0</v>
      </c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60"/>
      <c r="BD5" s="261">
        <f>SUM(D5:BC5)</f>
        <v>13</v>
      </c>
    </row>
    <row r="6" spans="1:56" s="172" customFormat="1" ht="19" x14ac:dyDescent="0.15">
      <c r="A6" s="391"/>
      <c r="B6" s="173" t="s">
        <v>16</v>
      </c>
      <c r="C6" s="274">
        <f t="shared" si="1"/>
        <v>2</v>
      </c>
      <c r="D6" s="262"/>
      <c r="E6" s="263"/>
      <c r="F6" s="263"/>
      <c r="G6" s="263"/>
      <c r="H6" s="263">
        <f>IFERROR(VLOOKUP($A5,'05'!$A$4:$BJ$96,55,FALSE),0)</f>
        <v>2</v>
      </c>
      <c r="I6" s="263">
        <f>IFERROR(VLOOKUP($A5,'06'!$A$4:$BM$96,56,FALSE),0)</f>
        <v>0</v>
      </c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3"/>
      <c r="Y6" s="263"/>
      <c r="Z6" s="263"/>
      <c r="AA6" s="263"/>
      <c r="AB6" s="263"/>
      <c r="AC6" s="263"/>
      <c r="AD6" s="263"/>
      <c r="AE6" s="263"/>
      <c r="AF6" s="263"/>
      <c r="AG6" s="263"/>
      <c r="AH6" s="263"/>
      <c r="AI6" s="263"/>
      <c r="AJ6" s="263"/>
      <c r="AK6" s="263"/>
      <c r="AL6" s="263"/>
      <c r="AM6" s="263"/>
      <c r="AN6" s="263"/>
      <c r="AO6" s="263"/>
      <c r="AP6" s="263"/>
      <c r="AQ6" s="263"/>
      <c r="AR6" s="263"/>
      <c r="AS6" s="263"/>
      <c r="AT6" s="263"/>
      <c r="AU6" s="263"/>
      <c r="AV6" s="263"/>
      <c r="AW6" s="263"/>
      <c r="AX6" s="263"/>
      <c r="AY6" s="263"/>
      <c r="AZ6" s="263"/>
      <c r="BA6" s="263"/>
      <c r="BB6" s="263"/>
      <c r="BC6" s="264"/>
      <c r="BD6" s="265"/>
    </row>
    <row r="7" spans="1:56" s="172" customFormat="1" ht="20" thickBot="1" x14ac:dyDescent="0.2">
      <c r="A7" s="392"/>
      <c r="B7" s="174" t="s">
        <v>129</v>
      </c>
      <c r="C7" s="275">
        <f t="shared" si="1"/>
        <v>0</v>
      </c>
      <c r="D7" s="266"/>
      <c r="E7" s="267"/>
      <c r="F7" s="267"/>
      <c r="G7" s="267"/>
      <c r="H7" s="267">
        <f>IFERROR(VLOOKUP($A5,'05'!$A$4:$BJ$96,56,FALSE),0)</f>
        <v>0</v>
      </c>
      <c r="I7" s="267">
        <f>IFERROR(VLOOKUP($A5,'06'!$A$4:$BM$96,58,FALSE),0)</f>
        <v>0</v>
      </c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7"/>
      <c r="AS7" s="267"/>
      <c r="AT7" s="267"/>
      <c r="AU7" s="267"/>
      <c r="AV7" s="267"/>
      <c r="AW7" s="267"/>
      <c r="AX7" s="267"/>
      <c r="AY7" s="267"/>
      <c r="AZ7" s="267"/>
      <c r="BA7" s="267"/>
      <c r="BB7" s="267"/>
      <c r="BC7" s="268"/>
      <c r="BD7" s="269"/>
    </row>
    <row r="8" spans="1:56" ht="19" x14ac:dyDescent="0.15">
      <c r="A8" s="387" t="s">
        <v>125</v>
      </c>
      <c r="B8" s="164" t="s">
        <v>42</v>
      </c>
      <c r="C8" s="270">
        <f t="shared" si="1"/>
        <v>7</v>
      </c>
      <c r="D8" s="247">
        <v>0</v>
      </c>
      <c r="E8" s="248">
        <v>5</v>
      </c>
      <c r="F8" s="248">
        <v>1</v>
      </c>
      <c r="G8" s="248">
        <v>1</v>
      </c>
      <c r="H8" s="248">
        <f>IFERROR(VLOOKUP($A8,'05'!$A$4:$BJ$96,54,FALSE),0)</f>
        <v>0</v>
      </c>
      <c r="I8" s="248">
        <f>IFERROR(VLOOKUP($A8,'06'!$A$4:$BM$96,54,FALSE),0)</f>
        <v>0</v>
      </c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8"/>
      <c r="BC8" s="249"/>
      <c r="BD8" s="250">
        <f>SUM(D8:BC8)</f>
        <v>7</v>
      </c>
    </row>
    <row r="9" spans="1:56" ht="19" x14ac:dyDescent="0.15">
      <c r="A9" s="388"/>
      <c r="B9" s="165" t="s">
        <v>16</v>
      </c>
      <c r="C9" s="271">
        <f t="shared" si="1"/>
        <v>1</v>
      </c>
      <c r="D9" s="251"/>
      <c r="E9" s="227"/>
      <c r="F9" s="227"/>
      <c r="G9" s="227"/>
      <c r="H9" s="227">
        <f>IFERROR(VLOOKUP($A8,'05'!$A$4:$BJ$96,55,FALSE),0)</f>
        <v>1</v>
      </c>
      <c r="I9" s="227">
        <f>IFERROR(VLOOKUP($A8,'06'!$A$4:$BM$96,56,FALSE),0)</f>
        <v>0</v>
      </c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  <c r="AH9" s="227"/>
      <c r="AI9" s="227"/>
      <c r="AJ9" s="227"/>
      <c r="AK9" s="227"/>
      <c r="AL9" s="227"/>
      <c r="AM9" s="227"/>
      <c r="AN9" s="227"/>
      <c r="AO9" s="227"/>
      <c r="AP9" s="227"/>
      <c r="AQ9" s="227"/>
      <c r="AR9" s="227"/>
      <c r="AS9" s="227"/>
      <c r="AT9" s="227"/>
      <c r="AU9" s="227"/>
      <c r="AV9" s="227"/>
      <c r="AW9" s="227"/>
      <c r="AX9" s="227"/>
      <c r="AY9" s="227"/>
      <c r="AZ9" s="227"/>
      <c r="BA9" s="227"/>
      <c r="BB9" s="227"/>
      <c r="BC9" s="252"/>
      <c r="BD9" s="253"/>
    </row>
    <row r="10" spans="1:56" ht="20" thickBot="1" x14ac:dyDescent="0.2">
      <c r="A10" s="389"/>
      <c r="B10" s="166" t="s">
        <v>129</v>
      </c>
      <c r="C10" s="272">
        <f t="shared" si="1"/>
        <v>0</v>
      </c>
      <c r="D10" s="254"/>
      <c r="E10" s="255"/>
      <c r="F10" s="255"/>
      <c r="G10" s="255"/>
      <c r="H10" s="255">
        <f>IFERROR(VLOOKUP($A8,'05'!$A$4:$BJ$96,56,FALSE),0)</f>
        <v>0</v>
      </c>
      <c r="I10" s="255">
        <f>IFERROR(VLOOKUP($A8,'06'!$A$4:$BM$96,58,FALSE),0)</f>
        <v>0</v>
      </c>
      <c r="J10" s="255"/>
      <c r="K10" s="255"/>
      <c r="L10" s="255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5"/>
      <c r="X10" s="255"/>
      <c r="Y10" s="255"/>
      <c r="Z10" s="255"/>
      <c r="AA10" s="255"/>
      <c r="AB10" s="255"/>
      <c r="AC10" s="255"/>
      <c r="AD10" s="255"/>
      <c r="AE10" s="255"/>
      <c r="AF10" s="255"/>
      <c r="AG10" s="255"/>
      <c r="AH10" s="255"/>
      <c r="AI10" s="255"/>
      <c r="AJ10" s="255"/>
      <c r="AK10" s="255"/>
      <c r="AL10" s="255"/>
      <c r="AM10" s="255"/>
      <c r="AN10" s="255"/>
      <c r="AO10" s="255"/>
      <c r="AP10" s="255"/>
      <c r="AQ10" s="255"/>
      <c r="AR10" s="255"/>
      <c r="AS10" s="255"/>
      <c r="AT10" s="255"/>
      <c r="AU10" s="255"/>
      <c r="AV10" s="255"/>
      <c r="AW10" s="255"/>
      <c r="AX10" s="255"/>
      <c r="AY10" s="255"/>
      <c r="AZ10" s="255"/>
      <c r="BA10" s="255"/>
      <c r="BB10" s="255"/>
      <c r="BC10" s="256"/>
      <c r="BD10" s="257"/>
    </row>
    <row r="11" spans="1:56" s="172" customFormat="1" ht="19" x14ac:dyDescent="0.15">
      <c r="A11" s="390" t="s">
        <v>124</v>
      </c>
      <c r="B11" s="171" t="s">
        <v>42</v>
      </c>
      <c r="C11" s="273">
        <f t="shared" si="1"/>
        <v>9</v>
      </c>
      <c r="D11" s="258">
        <v>2</v>
      </c>
      <c r="E11" s="259">
        <v>2</v>
      </c>
      <c r="F11" s="259">
        <v>0</v>
      </c>
      <c r="G11" s="259">
        <v>3</v>
      </c>
      <c r="H11" s="259">
        <f>IFERROR(VLOOKUP($A11,'05'!$A$4:$BJ$96,54,FALSE),0)</f>
        <v>2</v>
      </c>
      <c r="I11" s="259">
        <f>IFERROR(VLOOKUP($A11,'06'!$A$4:$BM$96,54,FALSE),0)</f>
        <v>0</v>
      </c>
      <c r="J11" s="259"/>
      <c r="K11" s="259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59"/>
      <c r="AW11" s="259"/>
      <c r="AX11" s="259"/>
      <c r="AY11" s="259"/>
      <c r="AZ11" s="259"/>
      <c r="BA11" s="259"/>
      <c r="BB11" s="259"/>
      <c r="BC11" s="260"/>
      <c r="BD11" s="261">
        <f>SUM(D11:BC11)</f>
        <v>9</v>
      </c>
    </row>
    <row r="12" spans="1:56" s="172" customFormat="1" ht="19" x14ac:dyDescent="0.15">
      <c r="A12" s="391"/>
      <c r="B12" s="173" t="s">
        <v>16</v>
      </c>
      <c r="C12" s="274">
        <f t="shared" si="1"/>
        <v>0</v>
      </c>
      <c r="D12" s="262"/>
      <c r="E12" s="263"/>
      <c r="F12" s="263"/>
      <c r="G12" s="263"/>
      <c r="H12" s="263">
        <f>IFERROR(VLOOKUP($A11,'05'!$A$4:$BJ$96,55,FALSE),0)</f>
        <v>0</v>
      </c>
      <c r="I12" s="263">
        <f>IFERROR(VLOOKUP($A11,'06'!$A$4:$BM$96,56,FALSE),0)</f>
        <v>0</v>
      </c>
      <c r="J12" s="263"/>
      <c r="K12" s="263"/>
      <c r="L12" s="263"/>
      <c r="M12" s="263"/>
      <c r="N12" s="263"/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63"/>
      <c r="Z12" s="263"/>
      <c r="AA12" s="263"/>
      <c r="AB12" s="263"/>
      <c r="AC12" s="263"/>
      <c r="AD12" s="263"/>
      <c r="AE12" s="263"/>
      <c r="AF12" s="263"/>
      <c r="AG12" s="263"/>
      <c r="AH12" s="263"/>
      <c r="AI12" s="263"/>
      <c r="AJ12" s="263"/>
      <c r="AK12" s="263"/>
      <c r="AL12" s="263"/>
      <c r="AM12" s="263"/>
      <c r="AN12" s="263"/>
      <c r="AO12" s="263"/>
      <c r="AP12" s="263"/>
      <c r="AQ12" s="263"/>
      <c r="AR12" s="263"/>
      <c r="AS12" s="263"/>
      <c r="AT12" s="263"/>
      <c r="AU12" s="263"/>
      <c r="AV12" s="263"/>
      <c r="AW12" s="263"/>
      <c r="AX12" s="263"/>
      <c r="AY12" s="263"/>
      <c r="AZ12" s="263"/>
      <c r="BA12" s="263"/>
      <c r="BB12" s="263"/>
      <c r="BC12" s="264"/>
      <c r="BD12" s="265"/>
    </row>
    <row r="13" spans="1:56" s="172" customFormat="1" ht="20" thickBot="1" x14ac:dyDescent="0.2">
      <c r="A13" s="392"/>
      <c r="B13" s="174" t="s">
        <v>129</v>
      </c>
      <c r="C13" s="275">
        <f t="shared" si="1"/>
        <v>0</v>
      </c>
      <c r="D13" s="266"/>
      <c r="E13" s="267"/>
      <c r="F13" s="267"/>
      <c r="G13" s="267"/>
      <c r="H13" s="267">
        <f>IFERROR(VLOOKUP($A11,'05'!$A$4:$BJ$96,56,FALSE),0)</f>
        <v>0</v>
      </c>
      <c r="I13" s="267">
        <f>IFERROR(VLOOKUP($A11,'06'!$A$4:$BM$96,58,FALSE),0)</f>
        <v>0</v>
      </c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7"/>
      <c r="AJ13" s="267"/>
      <c r="AK13" s="267"/>
      <c r="AL13" s="267"/>
      <c r="AM13" s="267"/>
      <c r="AN13" s="267"/>
      <c r="AO13" s="267"/>
      <c r="AP13" s="267"/>
      <c r="AQ13" s="267"/>
      <c r="AR13" s="267"/>
      <c r="AS13" s="267"/>
      <c r="AT13" s="267"/>
      <c r="AU13" s="267"/>
      <c r="AV13" s="267"/>
      <c r="AW13" s="267"/>
      <c r="AX13" s="267"/>
      <c r="AY13" s="267"/>
      <c r="AZ13" s="267"/>
      <c r="BA13" s="267"/>
      <c r="BB13" s="267"/>
      <c r="BC13" s="268"/>
      <c r="BD13" s="269"/>
    </row>
    <row r="14" spans="1:56" ht="19" x14ac:dyDescent="0.15">
      <c r="A14" s="387" t="s">
        <v>123</v>
      </c>
      <c r="B14" s="164" t="s">
        <v>42</v>
      </c>
      <c r="C14" s="270">
        <f t="shared" si="1"/>
        <v>7</v>
      </c>
      <c r="D14" s="247">
        <v>0</v>
      </c>
      <c r="E14" s="248">
        <v>4</v>
      </c>
      <c r="F14" s="248">
        <v>0</v>
      </c>
      <c r="G14" s="248">
        <v>3</v>
      </c>
      <c r="H14" s="248">
        <f>IFERROR(VLOOKUP($A14,'05'!$A$4:$BJ$96,54,FALSE),0)</f>
        <v>0</v>
      </c>
      <c r="I14" s="248">
        <f>IFERROR(VLOOKUP($A14,'06'!$A$4:$BM$96,54,FALSE),0)</f>
        <v>0</v>
      </c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  <c r="X14" s="248"/>
      <c r="Y14" s="248"/>
      <c r="Z14" s="248"/>
      <c r="AA14" s="248"/>
      <c r="AB14" s="248"/>
      <c r="AC14" s="248"/>
      <c r="AD14" s="248"/>
      <c r="AE14" s="248"/>
      <c r="AF14" s="248"/>
      <c r="AG14" s="248"/>
      <c r="AH14" s="248"/>
      <c r="AI14" s="248"/>
      <c r="AJ14" s="248"/>
      <c r="AK14" s="248"/>
      <c r="AL14" s="248"/>
      <c r="AM14" s="248"/>
      <c r="AN14" s="248"/>
      <c r="AO14" s="248"/>
      <c r="AP14" s="248"/>
      <c r="AQ14" s="248"/>
      <c r="AR14" s="248"/>
      <c r="AS14" s="248"/>
      <c r="AT14" s="248"/>
      <c r="AU14" s="248"/>
      <c r="AV14" s="248"/>
      <c r="AW14" s="248"/>
      <c r="AX14" s="248"/>
      <c r="AY14" s="248"/>
      <c r="AZ14" s="248"/>
      <c r="BA14" s="248"/>
      <c r="BB14" s="248"/>
      <c r="BC14" s="249"/>
      <c r="BD14" s="250">
        <f>SUM(D14:BC14)</f>
        <v>7</v>
      </c>
    </row>
    <row r="15" spans="1:56" ht="19" x14ac:dyDescent="0.15">
      <c r="A15" s="388"/>
      <c r="B15" s="165" t="s">
        <v>16</v>
      </c>
      <c r="C15" s="271">
        <f t="shared" si="1"/>
        <v>0</v>
      </c>
      <c r="D15" s="251"/>
      <c r="E15" s="227"/>
      <c r="F15" s="227"/>
      <c r="G15" s="227"/>
      <c r="H15" s="227">
        <f>IFERROR(VLOOKUP($A14,'05'!$A$4:$BJ$96,55,FALSE),0)</f>
        <v>0</v>
      </c>
      <c r="I15" s="227">
        <f>IFERROR(VLOOKUP($A14,'06'!$A$4:$BM$96,56,FALSE),0)</f>
        <v>0</v>
      </c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  <c r="AF15" s="227"/>
      <c r="AG15" s="227"/>
      <c r="AH15" s="227"/>
      <c r="AI15" s="227"/>
      <c r="AJ15" s="227"/>
      <c r="AK15" s="227"/>
      <c r="AL15" s="227"/>
      <c r="AM15" s="227"/>
      <c r="AN15" s="227"/>
      <c r="AO15" s="227"/>
      <c r="AP15" s="227"/>
      <c r="AQ15" s="227"/>
      <c r="AR15" s="227"/>
      <c r="AS15" s="227"/>
      <c r="AT15" s="227"/>
      <c r="AU15" s="227"/>
      <c r="AV15" s="227"/>
      <c r="AW15" s="227"/>
      <c r="AX15" s="227"/>
      <c r="AY15" s="227"/>
      <c r="AZ15" s="227"/>
      <c r="BA15" s="227"/>
      <c r="BB15" s="227"/>
      <c r="BC15" s="252"/>
      <c r="BD15" s="253"/>
    </row>
    <row r="16" spans="1:56" ht="20" thickBot="1" x14ac:dyDescent="0.2">
      <c r="A16" s="389"/>
      <c r="B16" s="166" t="s">
        <v>129</v>
      </c>
      <c r="C16" s="272">
        <f t="shared" si="1"/>
        <v>0</v>
      </c>
      <c r="D16" s="254"/>
      <c r="E16" s="255"/>
      <c r="F16" s="255"/>
      <c r="G16" s="255"/>
      <c r="H16" s="255">
        <f>IFERROR(VLOOKUP($A14,'05'!$A$4:$BJ$96,56,FALSE),0)</f>
        <v>0</v>
      </c>
      <c r="I16" s="255">
        <f>IFERROR(VLOOKUP($A14,'06'!$A$4:$BM$96,58,FALSE),0)</f>
        <v>0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5"/>
      <c r="T16" s="255"/>
      <c r="U16" s="255"/>
      <c r="V16" s="255"/>
      <c r="W16" s="255"/>
      <c r="X16" s="255"/>
      <c r="Y16" s="255"/>
      <c r="Z16" s="255"/>
      <c r="AA16" s="255"/>
      <c r="AB16" s="255"/>
      <c r="AC16" s="255"/>
      <c r="AD16" s="255"/>
      <c r="AE16" s="255"/>
      <c r="AF16" s="255"/>
      <c r="AG16" s="255"/>
      <c r="AH16" s="255"/>
      <c r="AI16" s="255"/>
      <c r="AJ16" s="255"/>
      <c r="AK16" s="255"/>
      <c r="AL16" s="255"/>
      <c r="AM16" s="255"/>
      <c r="AN16" s="255"/>
      <c r="AO16" s="255"/>
      <c r="AP16" s="255"/>
      <c r="AQ16" s="255"/>
      <c r="AR16" s="255"/>
      <c r="AS16" s="255"/>
      <c r="AT16" s="255"/>
      <c r="AU16" s="255"/>
      <c r="AV16" s="255"/>
      <c r="AW16" s="255"/>
      <c r="AX16" s="255"/>
      <c r="AY16" s="255"/>
      <c r="AZ16" s="255"/>
      <c r="BA16" s="255"/>
      <c r="BB16" s="255"/>
      <c r="BC16" s="256"/>
      <c r="BD16" s="257"/>
    </row>
    <row r="17" spans="1:56" s="172" customFormat="1" ht="19" x14ac:dyDescent="0.15">
      <c r="A17" s="390" t="s">
        <v>122</v>
      </c>
      <c r="B17" s="171" t="s">
        <v>42</v>
      </c>
      <c r="C17" s="273">
        <f t="shared" si="1"/>
        <v>5</v>
      </c>
      <c r="D17" s="258">
        <v>0</v>
      </c>
      <c r="E17" s="259">
        <v>4</v>
      </c>
      <c r="F17" s="259">
        <v>1</v>
      </c>
      <c r="G17" s="259">
        <v>0</v>
      </c>
      <c r="H17" s="259">
        <f>IFERROR(VLOOKUP($A17,'05'!$A$4:$BJ$96,54,FALSE),0)</f>
        <v>0</v>
      </c>
      <c r="I17" s="259">
        <f>IFERROR(VLOOKUP($A17,'06'!$A$4:$BM$96,54,FALSE),0)</f>
        <v>0</v>
      </c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59"/>
      <c r="V17" s="259"/>
      <c r="W17" s="259"/>
      <c r="X17" s="259"/>
      <c r="Y17" s="259"/>
      <c r="Z17" s="259"/>
      <c r="AA17" s="259"/>
      <c r="AB17" s="259"/>
      <c r="AC17" s="259"/>
      <c r="AD17" s="259"/>
      <c r="AE17" s="259"/>
      <c r="AF17" s="259"/>
      <c r="AG17" s="259"/>
      <c r="AH17" s="259"/>
      <c r="AI17" s="259"/>
      <c r="AJ17" s="259"/>
      <c r="AK17" s="259"/>
      <c r="AL17" s="259"/>
      <c r="AM17" s="259"/>
      <c r="AN17" s="259"/>
      <c r="AO17" s="259"/>
      <c r="AP17" s="259"/>
      <c r="AQ17" s="259"/>
      <c r="AR17" s="259"/>
      <c r="AS17" s="259"/>
      <c r="AT17" s="259"/>
      <c r="AU17" s="259"/>
      <c r="AV17" s="259"/>
      <c r="AW17" s="259"/>
      <c r="AX17" s="259"/>
      <c r="AY17" s="259"/>
      <c r="AZ17" s="259"/>
      <c r="BA17" s="259"/>
      <c r="BB17" s="259"/>
      <c r="BC17" s="260"/>
      <c r="BD17" s="261">
        <f>SUM(D17:BC17)</f>
        <v>5</v>
      </c>
    </row>
    <row r="18" spans="1:56" s="172" customFormat="1" ht="19" x14ac:dyDescent="0.15">
      <c r="A18" s="391"/>
      <c r="B18" s="173" t="s">
        <v>16</v>
      </c>
      <c r="C18" s="274">
        <f t="shared" si="1"/>
        <v>0</v>
      </c>
      <c r="D18" s="262"/>
      <c r="E18" s="263"/>
      <c r="F18" s="263"/>
      <c r="G18" s="263"/>
      <c r="H18" s="263">
        <f>IFERROR(VLOOKUP($A17,'05'!$A$4:$BJ$96,55,FALSE),0)</f>
        <v>0</v>
      </c>
      <c r="I18" s="263">
        <f>IFERROR(VLOOKUP($A17,'06'!$A$4:$BM$96,56,FALSE),0)</f>
        <v>0</v>
      </c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63"/>
      <c r="AK18" s="263"/>
      <c r="AL18" s="263"/>
      <c r="AM18" s="263"/>
      <c r="AN18" s="263"/>
      <c r="AO18" s="263"/>
      <c r="AP18" s="263"/>
      <c r="AQ18" s="263"/>
      <c r="AR18" s="263"/>
      <c r="AS18" s="263"/>
      <c r="AT18" s="263"/>
      <c r="AU18" s="263"/>
      <c r="AV18" s="263"/>
      <c r="AW18" s="263"/>
      <c r="AX18" s="263"/>
      <c r="AY18" s="263"/>
      <c r="AZ18" s="263"/>
      <c r="BA18" s="263"/>
      <c r="BB18" s="263"/>
      <c r="BC18" s="264"/>
      <c r="BD18" s="265"/>
    </row>
    <row r="19" spans="1:56" s="172" customFormat="1" ht="20" thickBot="1" x14ac:dyDescent="0.2">
      <c r="A19" s="392"/>
      <c r="B19" s="174" t="s">
        <v>129</v>
      </c>
      <c r="C19" s="275">
        <f t="shared" si="1"/>
        <v>0</v>
      </c>
      <c r="D19" s="266"/>
      <c r="E19" s="267"/>
      <c r="F19" s="267"/>
      <c r="G19" s="267"/>
      <c r="H19" s="267">
        <f>IFERROR(VLOOKUP($A17,'05'!$A$4:$BJ$96,56,FALSE),0)</f>
        <v>0</v>
      </c>
      <c r="I19" s="267">
        <f>IFERROR(VLOOKUP($A17,'06'!$A$4:$BM$96,58,FALSE),0)</f>
        <v>0</v>
      </c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267"/>
      <c r="AX19" s="267"/>
      <c r="AY19" s="267"/>
      <c r="AZ19" s="267"/>
      <c r="BA19" s="267"/>
      <c r="BB19" s="267"/>
      <c r="BC19" s="268"/>
      <c r="BD19" s="269"/>
    </row>
    <row r="20" spans="1:56" ht="19" x14ac:dyDescent="0.15">
      <c r="A20" s="387" t="s">
        <v>121</v>
      </c>
      <c r="B20" s="164" t="s">
        <v>42</v>
      </c>
      <c r="C20" s="270">
        <f t="shared" si="1"/>
        <v>5</v>
      </c>
      <c r="D20" s="247">
        <v>0</v>
      </c>
      <c r="E20" s="248">
        <v>4</v>
      </c>
      <c r="F20" s="248">
        <v>0</v>
      </c>
      <c r="G20" s="248">
        <v>1</v>
      </c>
      <c r="H20" s="248">
        <f>IFERROR(VLOOKUP($A20,'05'!$A$4:$BJ$96,54,FALSE),0)</f>
        <v>0</v>
      </c>
      <c r="I20" s="248">
        <f>IFERROR(VLOOKUP($A20,'06'!$A$4:$BM$96,54,FALSE),0)</f>
        <v>0</v>
      </c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248"/>
      <c r="AX20" s="248"/>
      <c r="AY20" s="248"/>
      <c r="AZ20" s="248"/>
      <c r="BA20" s="248"/>
      <c r="BB20" s="248"/>
      <c r="BC20" s="249"/>
      <c r="BD20" s="250">
        <f>SUM(D20:BC20)</f>
        <v>5</v>
      </c>
    </row>
    <row r="21" spans="1:56" ht="19" x14ac:dyDescent="0.15">
      <c r="A21" s="388"/>
      <c r="B21" s="165" t="s">
        <v>16</v>
      </c>
      <c r="C21" s="271">
        <f t="shared" si="1"/>
        <v>2</v>
      </c>
      <c r="D21" s="251"/>
      <c r="E21" s="227"/>
      <c r="F21" s="227"/>
      <c r="G21" s="227"/>
      <c r="H21" s="227">
        <f>IFERROR(VLOOKUP($A20,'05'!$A$4:$BJ$96,55,FALSE),0)</f>
        <v>2</v>
      </c>
      <c r="I21" s="227">
        <f>IFERROR(VLOOKUP($A20,'06'!$A$4:$BM$96,56,FALSE),0)</f>
        <v>0</v>
      </c>
      <c r="J21" s="227"/>
      <c r="K21" s="227"/>
      <c r="L21" s="227"/>
      <c r="M21" s="227"/>
      <c r="N21" s="227"/>
      <c r="O21" s="227"/>
      <c r="P21" s="227"/>
      <c r="Q21" s="227"/>
      <c r="R21" s="227"/>
      <c r="S21" s="227"/>
      <c r="T21" s="227"/>
      <c r="U21" s="227"/>
      <c r="V21" s="227"/>
      <c r="W21" s="227"/>
      <c r="X21" s="227"/>
      <c r="Y21" s="227"/>
      <c r="Z21" s="227"/>
      <c r="AA21" s="227"/>
      <c r="AB21" s="227"/>
      <c r="AC21" s="227"/>
      <c r="AD21" s="227"/>
      <c r="AE21" s="227"/>
      <c r="AF21" s="227"/>
      <c r="AG21" s="227"/>
      <c r="AH21" s="227"/>
      <c r="AI21" s="227"/>
      <c r="AJ21" s="227"/>
      <c r="AK21" s="227"/>
      <c r="AL21" s="227"/>
      <c r="AM21" s="227"/>
      <c r="AN21" s="227"/>
      <c r="AO21" s="227"/>
      <c r="AP21" s="227"/>
      <c r="AQ21" s="227"/>
      <c r="AR21" s="227"/>
      <c r="AS21" s="227"/>
      <c r="AT21" s="227"/>
      <c r="AU21" s="227"/>
      <c r="AV21" s="227"/>
      <c r="AW21" s="227"/>
      <c r="AX21" s="227"/>
      <c r="AY21" s="227"/>
      <c r="AZ21" s="227"/>
      <c r="BA21" s="227"/>
      <c r="BB21" s="227"/>
      <c r="BC21" s="252"/>
      <c r="BD21" s="253"/>
    </row>
    <row r="22" spans="1:56" ht="20" thickBot="1" x14ac:dyDescent="0.2">
      <c r="A22" s="389"/>
      <c r="B22" s="166" t="s">
        <v>129</v>
      </c>
      <c r="C22" s="272">
        <f t="shared" si="1"/>
        <v>0</v>
      </c>
      <c r="D22" s="254"/>
      <c r="E22" s="255"/>
      <c r="F22" s="255"/>
      <c r="G22" s="255"/>
      <c r="H22" s="255">
        <f>IFERROR(VLOOKUP($A20,'05'!$A$4:$BJ$96,56,FALSE),0)</f>
        <v>0</v>
      </c>
      <c r="I22" s="255">
        <f>IFERROR(VLOOKUP($A20,'06'!$A$4:$BM$96,58,FALSE),0)</f>
        <v>0</v>
      </c>
      <c r="J22" s="255"/>
      <c r="K22" s="255"/>
      <c r="L22" s="255"/>
      <c r="M22" s="255"/>
      <c r="N22" s="255"/>
      <c r="O22" s="255"/>
      <c r="P22" s="255"/>
      <c r="Q22" s="255"/>
      <c r="R22" s="255"/>
      <c r="S22" s="255"/>
      <c r="T22" s="255"/>
      <c r="U22" s="255"/>
      <c r="V22" s="255"/>
      <c r="W22" s="255"/>
      <c r="X22" s="255"/>
      <c r="Y22" s="255"/>
      <c r="Z22" s="255"/>
      <c r="AA22" s="255"/>
      <c r="AB22" s="255"/>
      <c r="AC22" s="255"/>
      <c r="AD22" s="255"/>
      <c r="AE22" s="255"/>
      <c r="AF22" s="255"/>
      <c r="AG22" s="255"/>
      <c r="AH22" s="255"/>
      <c r="AI22" s="255"/>
      <c r="AJ22" s="255"/>
      <c r="AK22" s="255"/>
      <c r="AL22" s="255"/>
      <c r="AM22" s="255"/>
      <c r="AN22" s="255"/>
      <c r="AO22" s="255"/>
      <c r="AP22" s="255"/>
      <c r="AQ22" s="255"/>
      <c r="AR22" s="255"/>
      <c r="AS22" s="255"/>
      <c r="AT22" s="255"/>
      <c r="AU22" s="255"/>
      <c r="AV22" s="255"/>
      <c r="AW22" s="255"/>
      <c r="AX22" s="255"/>
      <c r="AY22" s="255"/>
      <c r="AZ22" s="255"/>
      <c r="BA22" s="255"/>
      <c r="BB22" s="255"/>
      <c r="BC22" s="256"/>
      <c r="BD22" s="257"/>
    </row>
    <row r="23" spans="1:56" s="172" customFormat="1" ht="19" x14ac:dyDescent="0.15">
      <c r="A23" s="390" t="s">
        <v>120</v>
      </c>
      <c r="B23" s="171" t="s">
        <v>42</v>
      </c>
      <c r="C23" s="273">
        <f t="shared" si="1"/>
        <v>7</v>
      </c>
      <c r="D23" s="258">
        <v>1</v>
      </c>
      <c r="E23" s="259">
        <v>2</v>
      </c>
      <c r="F23" s="259">
        <v>0</v>
      </c>
      <c r="G23" s="259">
        <v>1</v>
      </c>
      <c r="H23" s="259">
        <f>IFERROR(VLOOKUP($A23,'05'!$A$4:$BJ$96,54,FALSE),0)</f>
        <v>3</v>
      </c>
      <c r="I23" s="259">
        <f>IFERROR(VLOOKUP($A23,'06'!$A$4:$BM$96,54,FALSE),0)</f>
        <v>0</v>
      </c>
      <c r="J23" s="259"/>
      <c r="K23" s="259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59"/>
      <c r="AT23" s="259"/>
      <c r="AU23" s="259"/>
      <c r="AV23" s="259"/>
      <c r="AW23" s="259"/>
      <c r="AX23" s="259"/>
      <c r="AY23" s="259"/>
      <c r="AZ23" s="259"/>
      <c r="BA23" s="259"/>
      <c r="BB23" s="259"/>
      <c r="BC23" s="260"/>
      <c r="BD23" s="261">
        <f>SUM(D23:BC23)</f>
        <v>7</v>
      </c>
    </row>
    <row r="24" spans="1:56" s="172" customFormat="1" ht="19" x14ac:dyDescent="0.15">
      <c r="A24" s="391"/>
      <c r="B24" s="173" t="s">
        <v>16</v>
      </c>
      <c r="C24" s="274">
        <f t="shared" si="1"/>
        <v>1</v>
      </c>
      <c r="D24" s="262"/>
      <c r="E24" s="263"/>
      <c r="F24" s="263"/>
      <c r="G24" s="263"/>
      <c r="H24" s="263">
        <f>IFERROR(VLOOKUP($A23,'05'!$A$4:$BJ$96,55,FALSE),0)</f>
        <v>1</v>
      </c>
      <c r="I24" s="263">
        <f>IFERROR(VLOOKUP($A23,'06'!$A$4:$BM$96,56,FALSE),0)</f>
        <v>0</v>
      </c>
      <c r="J24" s="263"/>
      <c r="K24" s="263"/>
      <c r="L24" s="263"/>
      <c r="M24" s="263"/>
      <c r="N24" s="263"/>
      <c r="O24" s="263"/>
      <c r="P24" s="263"/>
      <c r="Q24" s="263"/>
      <c r="R24" s="263"/>
      <c r="S24" s="263"/>
      <c r="T24" s="263"/>
      <c r="U24" s="263"/>
      <c r="V24" s="263"/>
      <c r="W24" s="263"/>
      <c r="X24" s="263"/>
      <c r="Y24" s="263"/>
      <c r="Z24" s="263"/>
      <c r="AA24" s="263"/>
      <c r="AB24" s="263"/>
      <c r="AC24" s="263"/>
      <c r="AD24" s="263"/>
      <c r="AE24" s="263"/>
      <c r="AF24" s="263"/>
      <c r="AG24" s="263"/>
      <c r="AH24" s="263"/>
      <c r="AI24" s="263"/>
      <c r="AJ24" s="263"/>
      <c r="AK24" s="263"/>
      <c r="AL24" s="263"/>
      <c r="AM24" s="263"/>
      <c r="AN24" s="263"/>
      <c r="AO24" s="263"/>
      <c r="AP24" s="263"/>
      <c r="AQ24" s="263"/>
      <c r="AR24" s="263"/>
      <c r="AS24" s="263"/>
      <c r="AT24" s="263"/>
      <c r="AU24" s="263"/>
      <c r="AV24" s="263"/>
      <c r="AW24" s="263"/>
      <c r="AX24" s="263"/>
      <c r="AY24" s="263"/>
      <c r="AZ24" s="263"/>
      <c r="BA24" s="263"/>
      <c r="BB24" s="263"/>
      <c r="BC24" s="264"/>
      <c r="BD24" s="265"/>
    </row>
    <row r="25" spans="1:56" s="172" customFormat="1" ht="20" thickBot="1" x14ac:dyDescent="0.2">
      <c r="A25" s="392"/>
      <c r="B25" s="174" t="s">
        <v>129</v>
      </c>
      <c r="C25" s="275">
        <f t="shared" si="1"/>
        <v>1</v>
      </c>
      <c r="D25" s="266"/>
      <c r="E25" s="267"/>
      <c r="F25" s="267"/>
      <c r="G25" s="267"/>
      <c r="H25" s="267">
        <f>IFERROR(VLOOKUP($A23,'05'!$A$4:$BJ$96,56,FALSE),0)</f>
        <v>1</v>
      </c>
      <c r="I25" s="267">
        <f>IFERROR(VLOOKUP($A23,'06'!$A$4:$BM$96,58,FALSE),0)</f>
        <v>0</v>
      </c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267"/>
      <c r="AS25" s="267"/>
      <c r="AT25" s="267"/>
      <c r="AU25" s="267"/>
      <c r="AV25" s="267"/>
      <c r="AW25" s="267"/>
      <c r="AX25" s="267"/>
      <c r="AY25" s="267"/>
      <c r="AZ25" s="267"/>
      <c r="BA25" s="267"/>
      <c r="BB25" s="267"/>
      <c r="BC25" s="268"/>
      <c r="BD25" s="269"/>
    </row>
    <row r="26" spans="1:56" ht="19" x14ac:dyDescent="0.15">
      <c r="A26" s="387" t="s">
        <v>119</v>
      </c>
      <c r="B26" s="164" t="s">
        <v>42</v>
      </c>
      <c r="C26" s="270">
        <f t="shared" si="1"/>
        <v>4</v>
      </c>
      <c r="D26" s="247">
        <v>0</v>
      </c>
      <c r="E26" s="248">
        <v>1</v>
      </c>
      <c r="F26" s="248">
        <v>2</v>
      </c>
      <c r="G26" s="248">
        <v>1</v>
      </c>
      <c r="H26" s="248">
        <f>IFERROR(VLOOKUP($A26,'05'!$A$4:$BJ$96,54,FALSE),0)</f>
        <v>0</v>
      </c>
      <c r="I26" s="248">
        <f>IFERROR(VLOOKUP($A26,'06'!$A$4:$BM$96,54,FALSE),0)</f>
        <v>0</v>
      </c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248"/>
      <c r="AX26" s="248"/>
      <c r="AY26" s="248"/>
      <c r="AZ26" s="248"/>
      <c r="BA26" s="248"/>
      <c r="BB26" s="248"/>
      <c r="BC26" s="249"/>
      <c r="BD26" s="250">
        <f>SUM(D26:BC26)</f>
        <v>4</v>
      </c>
    </row>
    <row r="27" spans="1:56" ht="19" x14ac:dyDescent="0.15">
      <c r="A27" s="388"/>
      <c r="B27" s="165" t="s">
        <v>16</v>
      </c>
      <c r="C27" s="271">
        <f t="shared" si="1"/>
        <v>0</v>
      </c>
      <c r="D27" s="251"/>
      <c r="E27" s="227"/>
      <c r="F27" s="227"/>
      <c r="G27" s="227"/>
      <c r="H27" s="227">
        <f>IFERROR(VLOOKUP($A26,'05'!$A$4:$BJ$96,55,FALSE),0)</f>
        <v>0</v>
      </c>
      <c r="I27" s="227">
        <f>IFERROR(VLOOKUP($A26,'06'!$A$4:$BM$96,56,FALSE),0)</f>
        <v>0</v>
      </c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227"/>
      <c r="Z27" s="227"/>
      <c r="AA27" s="227"/>
      <c r="AB27" s="227"/>
      <c r="AC27" s="227"/>
      <c r="AD27" s="227"/>
      <c r="AE27" s="227"/>
      <c r="AF27" s="227"/>
      <c r="AG27" s="227"/>
      <c r="AH27" s="227"/>
      <c r="AI27" s="227"/>
      <c r="AJ27" s="227"/>
      <c r="AK27" s="227"/>
      <c r="AL27" s="227"/>
      <c r="AM27" s="227"/>
      <c r="AN27" s="227"/>
      <c r="AO27" s="227"/>
      <c r="AP27" s="227"/>
      <c r="AQ27" s="227"/>
      <c r="AR27" s="227"/>
      <c r="AS27" s="227"/>
      <c r="AT27" s="227"/>
      <c r="AU27" s="227"/>
      <c r="AV27" s="227"/>
      <c r="AW27" s="227"/>
      <c r="AX27" s="227"/>
      <c r="AY27" s="227"/>
      <c r="AZ27" s="227"/>
      <c r="BA27" s="227"/>
      <c r="BB27" s="227"/>
      <c r="BC27" s="252"/>
      <c r="BD27" s="253"/>
    </row>
    <row r="28" spans="1:56" ht="20" thickBot="1" x14ac:dyDescent="0.2">
      <c r="A28" s="389"/>
      <c r="B28" s="166" t="s">
        <v>129</v>
      </c>
      <c r="C28" s="272">
        <f t="shared" si="1"/>
        <v>0</v>
      </c>
      <c r="D28" s="254"/>
      <c r="E28" s="255"/>
      <c r="F28" s="255"/>
      <c r="G28" s="255"/>
      <c r="H28" s="255">
        <f>IFERROR(VLOOKUP($A26,'05'!$A$4:$BJ$96,56,FALSE),0)</f>
        <v>0</v>
      </c>
      <c r="I28" s="255">
        <f>IFERROR(VLOOKUP($A26,'06'!$A$4:$BM$96,58,FALSE),0)</f>
        <v>0</v>
      </c>
      <c r="J28" s="255"/>
      <c r="K28" s="255"/>
      <c r="L28" s="255"/>
      <c r="M28" s="255"/>
      <c r="N28" s="255"/>
      <c r="O28" s="255"/>
      <c r="P28" s="255"/>
      <c r="Q28" s="255"/>
      <c r="R28" s="255"/>
      <c r="S28" s="255"/>
      <c r="T28" s="255"/>
      <c r="U28" s="255"/>
      <c r="V28" s="255"/>
      <c r="W28" s="255"/>
      <c r="X28" s="255"/>
      <c r="Y28" s="255"/>
      <c r="Z28" s="255"/>
      <c r="AA28" s="255"/>
      <c r="AB28" s="255"/>
      <c r="AC28" s="255"/>
      <c r="AD28" s="255"/>
      <c r="AE28" s="255"/>
      <c r="AF28" s="255"/>
      <c r="AG28" s="255"/>
      <c r="AH28" s="255"/>
      <c r="AI28" s="255"/>
      <c r="AJ28" s="255"/>
      <c r="AK28" s="255"/>
      <c r="AL28" s="255"/>
      <c r="AM28" s="255"/>
      <c r="AN28" s="255"/>
      <c r="AO28" s="255"/>
      <c r="AP28" s="255"/>
      <c r="AQ28" s="255"/>
      <c r="AR28" s="255"/>
      <c r="AS28" s="255"/>
      <c r="AT28" s="255"/>
      <c r="AU28" s="255"/>
      <c r="AV28" s="255"/>
      <c r="AW28" s="255"/>
      <c r="AX28" s="255"/>
      <c r="AY28" s="255"/>
      <c r="AZ28" s="255"/>
      <c r="BA28" s="255"/>
      <c r="BB28" s="255"/>
      <c r="BC28" s="256"/>
      <c r="BD28" s="257"/>
    </row>
    <row r="29" spans="1:56" s="172" customFormat="1" ht="19" x14ac:dyDescent="0.15">
      <c r="A29" s="390" t="s">
        <v>118</v>
      </c>
      <c r="B29" s="171" t="s">
        <v>42</v>
      </c>
      <c r="C29" s="273">
        <f t="shared" si="1"/>
        <v>4</v>
      </c>
      <c r="D29" s="258">
        <v>0</v>
      </c>
      <c r="E29" s="259">
        <v>1</v>
      </c>
      <c r="F29" s="259">
        <v>1</v>
      </c>
      <c r="G29" s="259">
        <v>2</v>
      </c>
      <c r="H29" s="259">
        <f>IFERROR(VLOOKUP($A29,'05'!$A$4:$BJ$96,54,FALSE),0)</f>
        <v>0</v>
      </c>
      <c r="I29" s="259">
        <f>IFERROR(VLOOKUP($A29,'06'!$A$4:$BM$96,54,FALSE),0)</f>
        <v>0</v>
      </c>
      <c r="J29" s="259"/>
      <c r="K29" s="259"/>
      <c r="L29" s="259"/>
      <c r="M29" s="259"/>
      <c r="N29" s="259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59"/>
      <c r="Z29" s="259"/>
      <c r="AA29" s="259"/>
      <c r="AB29" s="259"/>
      <c r="AC29" s="259"/>
      <c r="AD29" s="259"/>
      <c r="AE29" s="259"/>
      <c r="AF29" s="259"/>
      <c r="AG29" s="259"/>
      <c r="AH29" s="259"/>
      <c r="AI29" s="259"/>
      <c r="AJ29" s="259"/>
      <c r="AK29" s="259"/>
      <c r="AL29" s="259"/>
      <c r="AM29" s="259"/>
      <c r="AN29" s="259"/>
      <c r="AO29" s="259"/>
      <c r="AP29" s="259"/>
      <c r="AQ29" s="259"/>
      <c r="AR29" s="259"/>
      <c r="AS29" s="259"/>
      <c r="AT29" s="259"/>
      <c r="AU29" s="259"/>
      <c r="AV29" s="259"/>
      <c r="AW29" s="259"/>
      <c r="AX29" s="259"/>
      <c r="AY29" s="259"/>
      <c r="AZ29" s="259"/>
      <c r="BA29" s="259"/>
      <c r="BB29" s="259"/>
      <c r="BC29" s="260"/>
      <c r="BD29" s="261">
        <f>SUM(D29:BC29)</f>
        <v>4</v>
      </c>
    </row>
    <row r="30" spans="1:56" s="172" customFormat="1" ht="19" x14ac:dyDescent="0.15">
      <c r="A30" s="391"/>
      <c r="B30" s="173" t="s">
        <v>16</v>
      </c>
      <c r="C30" s="274">
        <f t="shared" si="1"/>
        <v>0</v>
      </c>
      <c r="D30" s="262"/>
      <c r="E30" s="263"/>
      <c r="F30" s="263"/>
      <c r="G30" s="263"/>
      <c r="H30" s="263">
        <f>IFERROR(VLOOKUP($A29,'05'!$A$4:$BJ$96,55,FALSE),0)</f>
        <v>0</v>
      </c>
      <c r="I30" s="263">
        <f>IFERROR(VLOOKUP($A29,'06'!$A$4:$BM$96,56,FALSE),0)</f>
        <v>0</v>
      </c>
      <c r="J30" s="263"/>
      <c r="K30" s="263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3"/>
      <c r="AE30" s="263"/>
      <c r="AF30" s="263"/>
      <c r="AG30" s="263"/>
      <c r="AH30" s="263"/>
      <c r="AI30" s="263"/>
      <c r="AJ30" s="263"/>
      <c r="AK30" s="263"/>
      <c r="AL30" s="263"/>
      <c r="AM30" s="263"/>
      <c r="AN30" s="263"/>
      <c r="AO30" s="263"/>
      <c r="AP30" s="263"/>
      <c r="AQ30" s="263"/>
      <c r="AR30" s="263"/>
      <c r="AS30" s="263"/>
      <c r="AT30" s="263"/>
      <c r="AU30" s="263"/>
      <c r="AV30" s="263"/>
      <c r="AW30" s="263"/>
      <c r="AX30" s="263"/>
      <c r="AY30" s="263"/>
      <c r="AZ30" s="263"/>
      <c r="BA30" s="263"/>
      <c r="BB30" s="263"/>
      <c r="BC30" s="264"/>
      <c r="BD30" s="265"/>
    </row>
    <row r="31" spans="1:56" s="172" customFormat="1" ht="20" thickBot="1" x14ac:dyDescent="0.2">
      <c r="A31" s="392"/>
      <c r="B31" s="174" t="s">
        <v>129</v>
      </c>
      <c r="C31" s="275">
        <f t="shared" si="1"/>
        <v>0</v>
      </c>
      <c r="D31" s="266"/>
      <c r="E31" s="267"/>
      <c r="F31" s="267"/>
      <c r="G31" s="267"/>
      <c r="H31" s="267">
        <f>IFERROR(VLOOKUP($A29,'05'!$A$4:$BJ$96,56,FALSE),0)</f>
        <v>0</v>
      </c>
      <c r="I31" s="267">
        <f>IFERROR(VLOOKUP($A29,'06'!$A$4:$BM$96,58,FALSE),0)</f>
        <v>0</v>
      </c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  <c r="AC31" s="267"/>
      <c r="AD31" s="267"/>
      <c r="AE31" s="267"/>
      <c r="AF31" s="267"/>
      <c r="AG31" s="267"/>
      <c r="AH31" s="267"/>
      <c r="AI31" s="267"/>
      <c r="AJ31" s="267"/>
      <c r="AK31" s="267"/>
      <c r="AL31" s="267"/>
      <c r="AM31" s="267"/>
      <c r="AN31" s="267"/>
      <c r="AO31" s="267"/>
      <c r="AP31" s="267"/>
      <c r="AQ31" s="267"/>
      <c r="AR31" s="267"/>
      <c r="AS31" s="267"/>
      <c r="AT31" s="267"/>
      <c r="AU31" s="267"/>
      <c r="AV31" s="267"/>
      <c r="AW31" s="267"/>
      <c r="AX31" s="267"/>
      <c r="AY31" s="267"/>
      <c r="AZ31" s="267"/>
      <c r="BA31" s="267"/>
      <c r="BB31" s="267"/>
      <c r="BC31" s="268"/>
      <c r="BD31" s="269"/>
    </row>
    <row r="32" spans="1:56" ht="19" x14ac:dyDescent="0.15">
      <c r="A32" s="387" t="s">
        <v>117</v>
      </c>
      <c r="B32" s="164" t="s">
        <v>42</v>
      </c>
      <c r="C32" s="270">
        <f t="shared" si="1"/>
        <v>3</v>
      </c>
      <c r="D32" s="247">
        <v>3</v>
      </c>
      <c r="E32" s="248">
        <v>0</v>
      </c>
      <c r="F32" s="248">
        <v>0</v>
      </c>
      <c r="G32" s="248">
        <v>0</v>
      </c>
      <c r="H32" s="248">
        <f>IFERROR(VLOOKUP($A32,'05'!$A$4:$BJ$96,54,FALSE),0)</f>
        <v>0</v>
      </c>
      <c r="I32" s="248">
        <f>IFERROR(VLOOKUP($A32,'06'!$A$4:$BM$96,54,FALSE),0)</f>
        <v>0</v>
      </c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  <c r="AN32" s="248"/>
      <c r="AO32" s="248"/>
      <c r="AP32" s="248"/>
      <c r="AQ32" s="248"/>
      <c r="AR32" s="248"/>
      <c r="AS32" s="248"/>
      <c r="AT32" s="248"/>
      <c r="AU32" s="248"/>
      <c r="AV32" s="248"/>
      <c r="AW32" s="248"/>
      <c r="AX32" s="248"/>
      <c r="AY32" s="248"/>
      <c r="AZ32" s="248"/>
      <c r="BA32" s="248"/>
      <c r="BB32" s="248"/>
      <c r="BC32" s="249"/>
      <c r="BD32" s="250">
        <f>SUM(D32:BC32)</f>
        <v>3</v>
      </c>
    </row>
    <row r="33" spans="1:56" ht="19" x14ac:dyDescent="0.15">
      <c r="A33" s="388"/>
      <c r="B33" s="165" t="s">
        <v>16</v>
      </c>
      <c r="C33" s="271">
        <f t="shared" si="1"/>
        <v>0</v>
      </c>
      <c r="D33" s="251"/>
      <c r="E33" s="227"/>
      <c r="F33" s="227"/>
      <c r="G33" s="227"/>
      <c r="H33" s="227">
        <f>IFERROR(VLOOKUP($A32,'05'!$A$4:$BJ$96,55,FALSE),0)</f>
        <v>0</v>
      </c>
      <c r="I33" s="227">
        <f>IFERROR(VLOOKUP($A32,'06'!$A$4:$BM$96,56,FALSE),0)</f>
        <v>0</v>
      </c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  <c r="W33" s="227"/>
      <c r="X33" s="227"/>
      <c r="Y33" s="227"/>
      <c r="Z33" s="227"/>
      <c r="AA33" s="227"/>
      <c r="AB33" s="227"/>
      <c r="AC33" s="227"/>
      <c r="AD33" s="227"/>
      <c r="AE33" s="227"/>
      <c r="AF33" s="227"/>
      <c r="AG33" s="227"/>
      <c r="AH33" s="227"/>
      <c r="AI33" s="227"/>
      <c r="AJ33" s="227"/>
      <c r="AK33" s="227"/>
      <c r="AL33" s="227"/>
      <c r="AM33" s="227"/>
      <c r="AN33" s="227"/>
      <c r="AO33" s="227"/>
      <c r="AP33" s="227"/>
      <c r="AQ33" s="227"/>
      <c r="AR33" s="227"/>
      <c r="AS33" s="227"/>
      <c r="AT33" s="227"/>
      <c r="AU33" s="227"/>
      <c r="AV33" s="227"/>
      <c r="AW33" s="227"/>
      <c r="AX33" s="227"/>
      <c r="AY33" s="227"/>
      <c r="AZ33" s="227"/>
      <c r="BA33" s="227"/>
      <c r="BB33" s="227"/>
      <c r="BC33" s="252"/>
      <c r="BD33" s="253"/>
    </row>
    <row r="34" spans="1:56" ht="20" thickBot="1" x14ac:dyDescent="0.2">
      <c r="A34" s="389"/>
      <c r="B34" s="166" t="s">
        <v>129</v>
      </c>
      <c r="C34" s="272">
        <f t="shared" si="1"/>
        <v>0</v>
      </c>
      <c r="D34" s="254"/>
      <c r="E34" s="255"/>
      <c r="F34" s="255"/>
      <c r="G34" s="255"/>
      <c r="H34" s="255">
        <f>IFERROR(VLOOKUP($A32,'05'!$A$4:$BJ$96,56,FALSE),0)</f>
        <v>0</v>
      </c>
      <c r="I34" s="255">
        <f>IFERROR(VLOOKUP($A32,'06'!$A$4:$BM$96,58,FALSE),0)</f>
        <v>0</v>
      </c>
      <c r="J34" s="255"/>
      <c r="K34" s="255"/>
      <c r="L34" s="255"/>
      <c r="M34" s="255"/>
      <c r="N34" s="255"/>
      <c r="O34" s="255"/>
      <c r="P34" s="255"/>
      <c r="Q34" s="255"/>
      <c r="R34" s="255"/>
      <c r="S34" s="255"/>
      <c r="T34" s="255"/>
      <c r="U34" s="255"/>
      <c r="V34" s="255"/>
      <c r="W34" s="255"/>
      <c r="X34" s="255"/>
      <c r="Y34" s="255"/>
      <c r="Z34" s="255"/>
      <c r="AA34" s="255"/>
      <c r="AB34" s="255"/>
      <c r="AC34" s="255"/>
      <c r="AD34" s="255"/>
      <c r="AE34" s="255"/>
      <c r="AF34" s="255"/>
      <c r="AG34" s="255"/>
      <c r="AH34" s="255"/>
      <c r="AI34" s="255"/>
      <c r="AJ34" s="255"/>
      <c r="AK34" s="255"/>
      <c r="AL34" s="255"/>
      <c r="AM34" s="255"/>
      <c r="AN34" s="255"/>
      <c r="AO34" s="255"/>
      <c r="AP34" s="255"/>
      <c r="AQ34" s="255"/>
      <c r="AR34" s="255"/>
      <c r="AS34" s="255"/>
      <c r="AT34" s="255"/>
      <c r="AU34" s="255"/>
      <c r="AV34" s="255"/>
      <c r="AW34" s="255"/>
      <c r="AX34" s="255"/>
      <c r="AY34" s="255"/>
      <c r="AZ34" s="255"/>
      <c r="BA34" s="255"/>
      <c r="BB34" s="255"/>
      <c r="BC34" s="256"/>
      <c r="BD34" s="257"/>
    </row>
    <row r="35" spans="1:56" s="172" customFormat="1" ht="19" x14ac:dyDescent="0.15">
      <c r="A35" s="390" t="s">
        <v>116</v>
      </c>
      <c r="B35" s="171" t="s">
        <v>42</v>
      </c>
      <c r="C35" s="273">
        <f t="shared" si="1"/>
        <v>4</v>
      </c>
      <c r="D35" s="258">
        <v>2</v>
      </c>
      <c r="E35" s="259">
        <v>1</v>
      </c>
      <c r="F35" s="259">
        <v>0</v>
      </c>
      <c r="G35" s="259">
        <v>0</v>
      </c>
      <c r="H35" s="259">
        <f>IFERROR(VLOOKUP($A35,'05'!$A$4:$BJ$96,54,FALSE),0)</f>
        <v>1</v>
      </c>
      <c r="I35" s="259">
        <f>IFERROR(VLOOKUP($A35,'06'!$A$4:$BM$96,54,FALSE),0)</f>
        <v>0</v>
      </c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59"/>
      <c r="U35" s="259"/>
      <c r="V35" s="259"/>
      <c r="W35" s="259"/>
      <c r="X35" s="259"/>
      <c r="Y35" s="259"/>
      <c r="Z35" s="259"/>
      <c r="AA35" s="259"/>
      <c r="AB35" s="259"/>
      <c r="AC35" s="259"/>
      <c r="AD35" s="259"/>
      <c r="AE35" s="259"/>
      <c r="AF35" s="259"/>
      <c r="AG35" s="259"/>
      <c r="AH35" s="259"/>
      <c r="AI35" s="259"/>
      <c r="AJ35" s="259"/>
      <c r="AK35" s="259"/>
      <c r="AL35" s="259"/>
      <c r="AM35" s="259"/>
      <c r="AN35" s="259"/>
      <c r="AO35" s="259"/>
      <c r="AP35" s="259"/>
      <c r="AQ35" s="259"/>
      <c r="AR35" s="259"/>
      <c r="AS35" s="259"/>
      <c r="AT35" s="259"/>
      <c r="AU35" s="259"/>
      <c r="AV35" s="259"/>
      <c r="AW35" s="259"/>
      <c r="AX35" s="259"/>
      <c r="AY35" s="259"/>
      <c r="AZ35" s="259"/>
      <c r="BA35" s="259"/>
      <c r="BB35" s="259"/>
      <c r="BC35" s="260"/>
      <c r="BD35" s="261">
        <f>SUM(D35:BC35)</f>
        <v>4</v>
      </c>
    </row>
    <row r="36" spans="1:56" s="172" customFormat="1" ht="19" x14ac:dyDescent="0.15">
      <c r="A36" s="391"/>
      <c r="B36" s="173" t="s">
        <v>16</v>
      </c>
      <c r="C36" s="274">
        <f t="shared" si="1"/>
        <v>1</v>
      </c>
      <c r="D36" s="262"/>
      <c r="E36" s="263"/>
      <c r="F36" s="263"/>
      <c r="G36" s="263"/>
      <c r="H36" s="263">
        <f>IFERROR(VLOOKUP($A35,'05'!$A$4:$BJ$96,55,FALSE),0)</f>
        <v>1</v>
      </c>
      <c r="I36" s="263">
        <f>IFERROR(VLOOKUP($A35,'06'!$A$4:$BM$96,56,FALSE),0)</f>
        <v>0</v>
      </c>
      <c r="J36" s="263"/>
      <c r="K36" s="263"/>
      <c r="L36" s="263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3"/>
      <c r="AF36" s="263"/>
      <c r="AG36" s="263"/>
      <c r="AH36" s="263"/>
      <c r="AI36" s="263"/>
      <c r="AJ36" s="263"/>
      <c r="AK36" s="263"/>
      <c r="AL36" s="263"/>
      <c r="AM36" s="263"/>
      <c r="AN36" s="263"/>
      <c r="AO36" s="263"/>
      <c r="AP36" s="263"/>
      <c r="AQ36" s="263"/>
      <c r="AR36" s="263"/>
      <c r="AS36" s="263"/>
      <c r="AT36" s="263"/>
      <c r="AU36" s="263"/>
      <c r="AV36" s="263"/>
      <c r="AW36" s="263"/>
      <c r="AX36" s="263"/>
      <c r="AY36" s="263"/>
      <c r="AZ36" s="263"/>
      <c r="BA36" s="263"/>
      <c r="BB36" s="263"/>
      <c r="BC36" s="264"/>
      <c r="BD36" s="265"/>
    </row>
    <row r="37" spans="1:56" s="172" customFormat="1" ht="20" thickBot="1" x14ac:dyDescent="0.2">
      <c r="A37" s="392"/>
      <c r="B37" s="174" t="s">
        <v>129</v>
      </c>
      <c r="C37" s="275">
        <f t="shared" si="1"/>
        <v>0</v>
      </c>
      <c r="D37" s="266"/>
      <c r="E37" s="267"/>
      <c r="F37" s="267"/>
      <c r="G37" s="267"/>
      <c r="H37" s="267">
        <f>IFERROR(VLOOKUP($A35,'05'!$A$4:$BJ$96,56,FALSE),0)</f>
        <v>0</v>
      </c>
      <c r="I37" s="267">
        <f>IFERROR(VLOOKUP($A35,'06'!$A$4:$BM$96,58,FALSE),0)</f>
        <v>0</v>
      </c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267"/>
      <c r="AL37" s="267"/>
      <c r="AM37" s="267"/>
      <c r="AN37" s="267"/>
      <c r="AO37" s="267"/>
      <c r="AP37" s="267"/>
      <c r="AQ37" s="267"/>
      <c r="AR37" s="267"/>
      <c r="AS37" s="267"/>
      <c r="AT37" s="267"/>
      <c r="AU37" s="267"/>
      <c r="AV37" s="267"/>
      <c r="AW37" s="267"/>
      <c r="AX37" s="267"/>
      <c r="AY37" s="267"/>
      <c r="AZ37" s="267"/>
      <c r="BA37" s="267"/>
      <c r="BB37" s="267"/>
      <c r="BC37" s="268"/>
      <c r="BD37" s="269"/>
    </row>
    <row r="38" spans="1:56" ht="19" x14ac:dyDescent="0.15">
      <c r="A38" s="387" t="s">
        <v>115</v>
      </c>
      <c r="B38" s="164" t="s">
        <v>42</v>
      </c>
      <c r="C38" s="270">
        <f t="shared" si="1"/>
        <v>3</v>
      </c>
      <c r="D38" s="247">
        <v>1</v>
      </c>
      <c r="E38" s="248">
        <v>1</v>
      </c>
      <c r="F38" s="248">
        <v>1</v>
      </c>
      <c r="G38" s="248">
        <v>0</v>
      </c>
      <c r="H38" s="248">
        <f>IFERROR(VLOOKUP($A38,'05'!$A$4:$BJ$96,54,FALSE),0)</f>
        <v>0</v>
      </c>
      <c r="I38" s="248">
        <f>IFERROR(VLOOKUP($A38,'06'!$A$4:$BM$96,54,FALSE),0)</f>
        <v>0</v>
      </c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8"/>
      <c r="AI38" s="248"/>
      <c r="AJ38" s="248"/>
      <c r="AK38" s="248"/>
      <c r="AL38" s="248"/>
      <c r="AM38" s="248"/>
      <c r="AN38" s="248"/>
      <c r="AO38" s="248"/>
      <c r="AP38" s="248"/>
      <c r="AQ38" s="248"/>
      <c r="AR38" s="248"/>
      <c r="AS38" s="248"/>
      <c r="AT38" s="248"/>
      <c r="AU38" s="248"/>
      <c r="AV38" s="248"/>
      <c r="AW38" s="248"/>
      <c r="AX38" s="248"/>
      <c r="AY38" s="248"/>
      <c r="AZ38" s="248"/>
      <c r="BA38" s="248"/>
      <c r="BB38" s="248"/>
      <c r="BC38" s="249"/>
      <c r="BD38" s="250">
        <f>SUM(D38:BC38)</f>
        <v>3</v>
      </c>
    </row>
    <row r="39" spans="1:56" ht="19" x14ac:dyDescent="0.15">
      <c r="A39" s="388"/>
      <c r="B39" s="165" t="s">
        <v>16</v>
      </c>
      <c r="C39" s="271">
        <f t="shared" si="1"/>
        <v>0</v>
      </c>
      <c r="D39" s="251"/>
      <c r="E39" s="227"/>
      <c r="F39" s="227"/>
      <c r="G39" s="227"/>
      <c r="H39" s="227">
        <f>IFERROR(VLOOKUP($A38,'05'!$A$4:$BJ$96,55,FALSE),0)</f>
        <v>0</v>
      </c>
      <c r="I39" s="227">
        <f>IFERROR(VLOOKUP($A38,'06'!$A$4:$BM$96,56,FALSE),0)</f>
        <v>0</v>
      </c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7"/>
      <c r="AG39" s="227"/>
      <c r="AH39" s="227"/>
      <c r="AI39" s="227"/>
      <c r="AJ39" s="227"/>
      <c r="AK39" s="227"/>
      <c r="AL39" s="227"/>
      <c r="AM39" s="227"/>
      <c r="AN39" s="227"/>
      <c r="AO39" s="227"/>
      <c r="AP39" s="227"/>
      <c r="AQ39" s="227"/>
      <c r="AR39" s="227"/>
      <c r="AS39" s="227"/>
      <c r="AT39" s="227"/>
      <c r="AU39" s="227"/>
      <c r="AV39" s="227"/>
      <c r="AW39" s="227"/>
      <c r="AX39" s="227"/>
      <c r="AY39" s="227"/>
      <c r="AZ39" s="227"/>
      <c r="BA39" s="227"/>
      <c r="BB39" s="227"/>
      <c r="BC39" s="252"/>
      <c r="BD39" s="253"/>
    </row>
    <row r="40" spans="1:56" ht="20" thickBot="1" x14ac:dyDescent="0.2">
      <c r="A40" s="389"/>
      <c r="B40" s="166" t="s">
        <v>129</v>
      </c>
      <c r="C40" s="272">
        <f t="shared" si="1"/>
        <v>1</v>
      </c>
      <c r="D40" s="254"/>
      <c r="E40" s="255"/>
      <c r="F40" s="255"/>
      <c r="G40" s="255"/>
      <c r="H40" s="255">
        <f>IFERROR(VLOOKUP($A38,'05'!$A$4:$BJ$96,56,FALSE),0)</f>
        <v>1</v>
      </c>
      <c r="I40" s="255">
        <f>IFERROR(VLOOKUP($A38,'06'!$A$4:$BM$96,58,FALSE),0)</f>
        <v>0</v>
      </c>
      <c r="J40" s="255"/>
      <c r="K40" s="255"/>
      <c r="L40" s="255"/>
      <c r="M40" s="255"/>
      <c r="N40" s="255"/>
      <c r="O40" s="255"/>
      <c r="P40" s="255"/>
      <c r="Q40" s="255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5"/>
      <c r="AF40" s="255"/>
      <c r="AG40" s="255"/>
      <c r="AH40" s="255"/>
      <c r="AI40" s="255"/>
      <c r="AJ40" s="255"/>
      <c r="AK40" s="255"/>
      <c r="AL40" s="255"/>
      <c r="AM40" s="255"/>
      <c r="AN40" s="255"/>
      <c r="AO40" s="255"/>
      <c r="AP40" s="255"/>
      <c r="AQ40" s="255"/>
      <c r="AR40" s="255"/>
      <c r="AS40" s="255"/>
      <c r="AT40" s="255"/>
      <c r="AU40" s="255"/>
      <c r="AV40" s="255"/>
      <c r="AW40" s="255"/>
      <c r="AX40" s="255"/>
      <c r="AY40" s="255"/>
      <c r="AZ40" s="255"/>
      <c r="BA40" s="255"/>
      <c r="BB40" s="255"/>
      <c r="BC40" s="256"/>
      <c r="BD40" s="257"/>
    </row>
    <row r="41" spans="1:56" s="172" customFormat="1" ht="19" x14ac:dyDescent="0.15">
      <c r="A41" s="390" t="s">
        <v>114</v>
      </c>
      <c r="B41" s="171" t="s">
        <v>42</v>
      </c>
      <c r="C41" s="273">
        <f t="shared" si="1"/>
        <v>3</v>
      </c>
      <c r="D41" s="258">
        <v>0</v>
      </c>
      <c r="E41" s="259">
        <v>0</v>
      </c>
      <c r="F41" s="259">
        <v>3</v>
      </c>
      <c r="G41" s="259">
        <v>0</v>
      </c>
      <c r="H41" s="259">
        <f>IFERROR(VLOOKUP($A41,'05'!$A$4:$BJ$96,54,FALSE),0)</f>
        <v>0</v>
      </c>
      <c r="I41" s="259">
        <f>IFERROR(VLOOKUP($A41,'06'!$A$4:$BM$96,54,FALSE),0)</f>
        <v>0</v>
      </c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259"/>
      <c r="Z41" s="259"/>
      <c r="AA41" s="259"/>
      <c r="AB41" s="259"/>
      <c r="AC41" s="259"/>
      <c r="AD41" s="259"/>
      <c r="AE41" s="259"/>
      <c r="AF41" s="259"/>
      <c r="AG41" s="259"/>
      <c r="AH41" s="259"/>
      <c r="AI41" s="259"/>
      <c r="AJ41" s="259"/>
      <c r="AK41" s="259"/>
      <c r="AL41" s="259"/>
      <c r="AM41" s="259"/>
      <c r="AN41" s="259"/>
      <c r="AO41" s="259"/>
      <c r="AP41" s="259"/>
      <c r="AQ41" s="259"/>
      <c r="AR41" s="259"/>
      <c r="AS41" s="259"/>
      <c r="AT41" s="259"/>
      <c r="AU41" s="259"/>
      <c r="AV41" s="259"/>
      <c r="AW41" s="259"/>
      <c r="AX41" s="259"/>
      <c r="AY41" s="259"/>
      <c r="AZ41" s="259"/>
      <c r="BA41" s="259"/>
      <c r="BB41" s="259"/>
      <c r="BC41" s="260"/>
      <c r="BD41" s="261">
        <f>SUM(D41:BC41)</f>
        <v>3</v>
      </c>
    </row>
    <row r="42" spans="1:56" s="172" customFormat="1" ht="19" x14ac:dyDescent="0.15">
      <c r="A42" s="391"/>
      <c r="B42" s="173" t="s">
        <v>16</v>
      </c>
      <c r="C42" s="274">
        <f t="shared" si="1"/>
        <v>0</v>
      </c>
      <c r="D42" s="262"/>
      <c r="E42" s="263"/>
      <c r="F42" s="263"/>
      <c r="G42" s="263"/>
      <c r="H42" s="263">
        <f>IFERROR(VLOOKUP($A41,'05'!$A$4:$BJ$96,55,FALSE),0)</f>
        <v>0</v>
      </c>
      <c r="I42" s="263">
        <f>IFERROR(VLOOKUP($A41,'06'!$A$4:$BM$96,56,FALSE),0)</f>
        <v>0</v>
      </c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3"/>
      <c r="AX42" s="263"/>
      <c r="AY42" s="263"/>
      <c r="AZ42" s="263"/>
      <c r="BA42" s="263"/>
      <c r="BB42" s="263"/>
      <c r="BC42" s="264"/>
      <c r="BD42" s="265"/>
    </row>
    <row r="43" spans="1:56" s="172" customFormat="1" ht="20" thickBot="1" x14ac:dyDescent="0.2">
      <c r="A43" s="392"/>
      <c r="B43" s="174" t="s">
        <v>129</v>
      </c>
      <c r="C43" s="275">
        <f t="shared" si="1"/>
        <v>0</v>
      </c>
      <c r="D43" s="266"/>
      <c r="E43" s="267"/>
      <c r="F43" s="267"/>
      <c r="G43" s="267"/>
      <c r="H43" s="267">
        <f>IFERROR(VLOOKUP($A41,'05'!$A$4:$BJ$96,56,FALSE),0)</f>
        <v>0</v>
      </c>
      <c r="I43" s="267">
        <f>IFERROR(VLOOKUP($A41,'06'!$A$4:$BM$96,58,FALSE),0)</f>
        <v>0</v>
      </c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  <c r="AC43" s="267"/>
      <c r="AD43" s="267"/>
      <c r="AE43" s="267"/>
      <c r="AF43" s="267"/>
      <c r="AG43" s="267"/>
      <c r="AH43" s="267"/>
      <c r="AI43" s="267"/>
      <c r="AJ43" s="267"/>
      <c r="AK43" s="267"/>
      <c r="AL43" s="267"/>
      <c r="AM43" s="267"/>
      <c r="AN43" s="267"/>
      <c r="AO43" s="267"/>
      <c r="AP43" s="267"/>
      <c r="AQ43" s="267"/>
      <c r="AR43" s="267"/>
      <c r="AS43" s="267"/>
      <c r="AT43" s="267"/>
      <c r="AU43" s="267"/>
      <c r="AV43" s="267"/>
      <c r="AW43" s="267"/>
      <c r="AX43" s="267"/>
      <c r="AY43" s="267"/>
      <c r="AZ43" s="267"/>
      <c r="BA43" s="267"/>
      <c r="BB43" s="267"/>
      <c r="BC43" s="268"/>
      <c r="BD43" s="269"/>
    </row>
    <row r="44" spans="1:56" ht="19" x14ac:dyDescent="0.15">
      <c r="A44" s="387" t="s">
        <v>113</v>
      </c>
      <c r="B44" s="164" t="s">
        <v>42</v>
      </c>
      <c r="C44" s="270">
        <f t="shared" si="1"/>
        <v>5</v>
      </c>
      <c r="D44" s="247">
        <v>0</v>
      </c>
      <c r="E44" s="248">
        <v>2</v>
      </c>
      <c r="F44" s="248">
        <v>0</v>
      </c>
      <c r="G44" s="248">
        <v>1</v>
      </c>
      <c r="H44" s="248">
        <f>IFERROR(VLOOKUP($A44,'05'!$A$4:$BJ$96,54,FALSE),0)</f>
        <v>2</v>
      </c>
      <c r="I44" s="248">
        <f>IFERROR(VLOOKUP($A44,'06'!$A$4:$BM$96,54,FALSE),0)</f>
        <v>0</v>
      </c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  <c r="AA44" s="248"/>
      <c r="AB44" s="248"/>
      <c r="AC44" s="248"/>
      <c r="AD44" s="248"/>
      <c r="AE44" s="248"/>
      <c r="AF44" s="248"/>
      <c r="AG44" s="248"/>
      <c r="AH44" s="248"/>
      <c r="AI44" s="248"/>
      <c r="AJ44" s="248"/>
      <c r="AK44" s="248"/>
      <c r="AL44" s="248"/>
      <c r="AM44" s="248"/>
      <c r="AN44" s="248"/>
      <c r="AO44" s="248"/>
      <c r="AP44" s="248"/>
      <c r="AQ44" s="248"/>
      <c r="AR44" s="248"/>
      <c r="AS44" s="248"/>
      <c r="AT44" s="248"/>
      <c r="AU44" s="248"/>
      <c r="AV44" s="248"/>
      <c r="AW44" s="248"/>
      <c r="AX44" s="248"/>
      <c r="AY44" s="248"/>
      <c r="AZ44" s="248"/>
      <c r="BA44" s="248"/>
      <c r="BB44" s="248"/>
      <c r="BC44" s="249"/>
      <c r="BD44" s="250">
        <f>SUM(D44:BC44)</f>
        <v>5</v>
      </c>
    </row>
    <row r="45" spans="1:56" ht="19" x14ac:dyDescent="0.15">
      <c r="A45" s="388"/>
      <c r="B45" s="165" t="s">
        <v>16</v>
      </c>
      <c r="C45" s="271">
        <f t="shared" si="1"/>
        <v>1</v>
      </c>
      <c r="D45" s="251"/>
      <c r="E45" s="227"/>
      <c r="F45" s="227"/>
      <c r="G45" s="227"/>
      <c r="H45" s="227">
        <f>IFERROR(VLOOKUP($A44,'05'!$A$4:$BJ$96,55,FALSE),0)</f>
        <v>1</v>
      </c>
      <c r="I45" s="227">
        <f>IFERROR(VLOOKUP($A44,'06'!$A$4:$BM$96,56,FALSE),0)</f>
        <v>0</v>
      </c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  <c r="W45" s="227"/>
      <c r="X45" s="227"/>
      <c r="Y45" s="227"/>
      <c r="Z45" s="227"/>
      <c r="AA45" s="227"/>
      <c r="AB45" s="227"/>
      <c r="AC45" s="227"/>
      <c r="AD45" s="227"/>
      <c r="AE45" s="227"/>
      <c r="AF45" s="227"/>
      <c r="AG45" s="227"/>
      <c r="AH45" s="227"/>
      <c r="AI45" s="227"/>
      <c r="AJ45" s="227"/>
      <c r="AK45" s="227"/>
      <c r="AL45" s="227"/>
      <c r="AM45" s="227"/>
      <c r="AN45" s="227"/>
      <c r="AO45" s="227"/>
      <c r="AP45" s="227"/>
      <c r="AQ45" s="227"/>
      <c r="AR45" s="227"/>
      <c r="AS45" s="227"/>
      <c r="AT45" s="227"/>
      <c r="AU45" s="227"/>
      <c r="AV45" s="227"/>
      <c r="AW45" s="227"/>
      <c r="AX45" s="227"/>
      <c r="AY45" s="227"/>
      <c r="AZ45" s="227"/>
      <c r="BA45" s="227"/>
      <c r="BB45" s="227"/>
      <c r="BC45" s="252"/>
      <c r="BD45" s="253"/>
    </row>
    <row r="46" spans="1:56" ht="20" thickBot="1" x14ac:dyDescent="0.2">
      <c r="A46" s="389"/>
      <c r="B46" s="166" t="s">
        <v>129</v>
      </c>
      <c r="C46" s="272">
        <f t="shared" si="1"/>
        <v>0</v>
      </c>
      <c r="D46" s="254"/>
      <c r="E46" s="255"/>
      <c r="F46" s="255"/>
      <c r="G46" s="255"/>
      <c r="H46" s="255">
        <f>IFERROR(VLOOKUP($A44,'05'!$A$4:$BJ$96,56,FALSE),0)</f>
        <v>0</v>
      </c>
      <c r="I46" s="255">
        <f>IFERROR(VLOOKUP($A44,'06'!$A$4:$BM$96,58,FALSE),0)</f>
        <v>0</v>
      </c>
      <c r="J46" s="255"/>
      <c r="K46" s="255"/>
      <c r="L46" s="255"/>
      <c r="M46" s="255"/>
      <c r="N46" s="255"/>
      <c r="O46" s="255"/>
      <c r="P46" s="255"/>
      <c r="Q46" s="255"/>
      <c r="R46" s="255"/>
      <c r="S46" s="255"/>
      <c r="T46" s="255"/>
      <c r="U46" s="255"/>
      <c r="V46" s="255"/>
      <c r="W46" s="255"/>
      <c r="X46" s="255"/>
      <c r="Y46" s="255"/>
      <c r="Z46" s="255"/>
      <c r="AA46" s="255"/>
      <c r="AB46" s="255"/>
      <c r="AC46" s="255"/>
      <c r="AD46" s="255"/>
      <c r="AE46" s="255"/>
      <c r="AF46" s="255"/>
      <c r="AG46" s="255"/>
      <c r="AH46" s="255"/>
      <c r="AI46" s="255"/>
      <c r="AJ46" s="255"/>
      <c r="AK46" s="255"/>
      <c r="AL46" s="255"/>
      <c r="AM46" s="255"/>
      <c r="AN46" s="255"/>
      <c r="AO46" s="255"/>
      <c r="AP46" s="255"/>
      <c r="AQ46" s="255"/>
      <c r="AR46" s="255"/>
      <c r="AS46" s="255"/>
      <c r="AT46" s="255"/>
      <c r="AU46" s="255"/>
      <c r="AV46" s="255"/>
      <c r="AW46" s="255"/>
      <c r="AX46" s="255"/>
      <c r="AY46" s="255"/>
      <c r="AZ46" s="255"/>
      <c r="BA46" s="255"/>
      <c r="BB46" s="255"/>
      <c r="BC46" s="256"/>
      <c r="BD46" s="257"/>
    </row>
    <row r="47" spans="1:56" s="172" customFormat="1" ht="19" x14ac:dyDescent="0.15">
      <c r="A47" s="390" t="s">
        <v>112</v>
      </c>
      <c r="B47" s="171" t="s">
        <v>42</v>
      </c>
      <c r="C47" s="273">
        <f t="shared" si="1"/>
        <v>3</v>
      </c>
      <c r="D47" s="258">
        <v>1</v>
      </c>
      <c r="E47" s="259">
        <v>0</v>
      </c>
      <c r="F47" s="259">
        <v>1</v>
      </c>
      <c r="G47" s="259">
        <v>1</v>
      </c>
      <c r="H47" s="259">
        <f>IFERROR(VLOOKUP($A47,'05'!$A$4:$BJ$96,54,FALSE),0)</f>
        <v>0</v>
      </c>
      <c r="I47" s="259">
        <f>IFERROR(VLOOKUP($A47,'06'!$A$4:$BM$96,54,FALSE),0)</f>
        <v>0</v>
      </c>
      <c r="J47" s="259"/>
      <c r="K47" s="259"/>
      <c r="L47" s="259"/>
      <c r="M47" s="259"/>
      <c r="N47" s="259"/>
      <c r="O47" s="259"/>
      <c r="P47" s="259"/>
      <c r="Q47" s="259"/>
      <c r="R47" s="259"/>
      <c r="S47" s="259"/>
      <c r="T47" s="259"/>
      <c r="U47" s="259"/>
      <c r="V47" s="259"/>
      <c r="W47" s="259"/>
      <c r="X47" s="259"/>
      <c r="Y47" s="259"/>
      <c r="Z47" s="259"/>
      <c r="AA47" s="259"/>
      <c r="AB47" s="259"/>
      <c r="AC47" s="259"/>
      <c r="AD47" s="259"/>
      <c r="AE47" s="259"/>
      <c r="AF47" s="259"/>
      <c r="AG47" s="259"/>
      <c r="AH47" s="259"/>
      <c r="AI47" s="259"/>
      <c r="AJ47" s="259"/>
      <c r="AK47" s="259"/>
      <c r="AL47" s="259"/>
      <c r="AM47" s="259"/>
      <c r="AN47" s="259"/>
      <c r="AO47" s="259"/>
      <c r="AP47" s="259"/>
      <c r="AQ47" s="259"/>
      <c r="AR47" s="259"/>
      <c r="AS47" s="259"/>
      <c r="AT47" s="259"/>
      <c r="AU47" s="259"/>
      <c r="AV47" s="259"/>
      <c r="AW47" s="259"/>
      <c r="AX47" s="259"/>
      <c r="AY47" s="259"/>
      <c r="AZ47" s="259"/>
      <c r="BA47" s="259"/>
      <c r="BB47" s="259"/>
      <c r="BC47" s="260"/>
      <c r="BD47" s="261">
        <f>SUM(D47:BC47)</f>
        <v>3</v>
      </c>
    </row>
    <row r="48" spans="1:56" s="172" customFormat="1" ht="19" x14ac:dyDescent="0.15">
      <c r="A48" s="391"/>
      <c r="B48" s="173" t="s">
        <v>16</v>
      </c>
      <c r="C48" s="274">
        <f t="shared" si="1"/>
        <v>1</v>
      </c>
      <c r="D48" s="262"/>
      <c r="E48" s="263"/>
      <c r="F48" s="263"/>
      <c r="G48" s="263"/>
      <c r="H48" s="263">
        <f>IFERROR(VLOOKUP($A47,'05'!$A$4:$BJ$96,55,FALSE),0)</f>
        <v>1</v>
      </c>
      <c r="I48" s="263">
        <f>IFERROR(VLOOKUP($A47,'06'!$A$4:$BM$96,56,FALSE),0)</f>
        <v>0</v>
      </c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  <c r="AO48" s="263"/>
      <c r="AP48" s="263"/>
      <c r="AQ48" s="263"/>
      <c r="AR48" s="263"/>
      <c r="AS48" s="263"/>
      <c r="AT48" s="263"/>
      <c r="AU48" s="263"/>
      <c r="AV48" s="263"/>
      <c r="AW48" s="263"/>
      <c r="AX48" s="263"/>
      <c r="AY48" s="263"/>
      <c r="AZ48" s="263"/>
      <c r="BA48" s="263"/>
      <c r="BB48" s="263"/>
      <c r="BC48" s="264"/>
      <c r="BD48" s="265"/>
    </row>
    <row r="49" spans="1:56" s="172" customFormat="1" ht="20" thickBot="1" x14ac:dyDescent="0.2">
      <c r="A49" s="392"/>
      <c r="B49" s="174" t="s">
        <v>129</v>
      </c>
      <c r="C49" s="275">
        <f t="shared" si="1"/>
        <v>0</v>
      </c>
      <c r="D49" s="266"/>
      <c r="E49" s="267"/>
      <c r="F49" s="267"/>
      <c r="G49" s="267"/>
      <c r="H49" s="267">
        <f>IFERROR(VLOOKUP($A47,'05'!$A$4:$BJ$96,56,FALSE),0)</f>
        <v>0</v>
      </c>
      <c r="I49" s="267">
        <f>IFERROR(VLOOKUP($A47,'06'!$A$4:$BM$96,58,FALSE),0)</f>
        <v>0</v>
      </c>
      <c r="J49" s="267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  <c r="AC49" s="267"/>
      <c r="AD49" s="267"/>
      <c r="AE49" s="267"/>
      <c r="AF49" s="267"/>
      <c r="AG49" s="267"/>
      <c r="AH49" s="267"/>
      <c r="AI49" s="267"/>
      <c r="AJ49" s="267"/>
      <c r="AK49" s="267"/>
      <c r="AL49" s="267"/>
      <c r="AM49" s="267"/>
      <c r="AN49" s="267"/>
      <c r="AO49" s="267"/>
      <c r="AP49" s="267"/>
      <c r="AQ49" s="267"/>
      <c r="AR49" s="267"/>
      <c r="AS49" s="267"/>
      <c r="AT49" s="267"/>
      <c r="AU49" s="267"/>
      <c r="AV49" s="267"/>
      <c r="AW49" s="267"/>
      <c r="AX49" s="267"/>
      <c r="AY49" s="267"/>
      <c r="AZ49" s="267"/>
      <c r="BA49" s="267"/>
      <c r="BB49" s="267"/>
      <c r="BC49" s="268"/>
      <c r="BD49" s="269"/>
    </row>
    <row r="50" spans="1:56" ht="19" x14ac:dyDescent="0.15">
      <c r="A50" s="387" t="s">
        <v>111</v>
      </c>
      <c r="B50" s="164" t="s">
        <v>42</v>
      </c>
      <c r="C50" s="270">
        <f t="shared" si="1"/>
        <v>4</v>
      </c>
      <c r="D50" s="247">
        <v>0</v>
      </c>
      <c r="E50" s="248">
        <v>1</v>
      </c>
      <c r="F50" s="248">
        <v>1</v>
      </c>
      <c r="G50" s="248">
        <v>1</v>
      </c>
      <c r="H50" s="248">
        <f>IFERROR(VLOOKUP($A50,'05'!$A$4:$BJ$96,54,FALSE),0)</f>
        <v>1</v>
      </c>
      <c r="I50" s="248">
        <f>IFERROR(VLOOKUP($A50,'06'!$A$4:$BM$96,54,FALSE),0)</f>
        <v>0</v>
      </c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  <c r="AA50" s="248"/>
      <c r="AB50" s="248"/>
      <c r="AC50" s="248"/>
      <c r="AD50" s="248"/>
      <c r="AE50" s="248"/>
      <c r="AF50" s="248"/>
      <c r="AG50" s="248"/>
      <c r="AH50" s="248"/>
      <c r="AI50" s="248"/>
      <c r="AJ50" s="248"/>
      <c r="AK50" s="248"/>
      <c r="AL50" s="248"/>
      <c r="AM50" s="248"/>
      <c r="AN50" s="248"/>
      <c r="AO50" s="248"/>
      <c r="AP50" s="248"/>
      <c r="AQ50" s="248"/>
      <c r="AR50" s="248"/>
      <c r="AS50" s="248"/>
      <c r="AT50" s="248"/>
      <c r="AU50" s="248"/>
      <c r="AV50" s="248"/>
      <c r="AW50" s="248"/>
      <c r="AX50" s="248"/>
      <c r="AY50" s="248"/>
      <c r="AZ50" s="248"/>
      <c r="BA50" s="248"/>
      <c r="BB50" s="248"/>
      <c r="BC50" s="249"/>
      <c r="BD50" s="250">
        <f>SUM(D50:BC50)</f>
        <v>4</v>
      </c>
    </row>
    <row r="51" spans="1:56" ht="19" x14ac:dyDescent="0.15">
      <c r="A51" s="388"/>
      <c r="B51" s="165" t="s">
        <v>16</v>
      </c>
      <c r="C51" s="271">
        <f t="shared" si="1"/>
        <v>0</v>
      </c>
      <c r="D51" s="251"/>
      <c r="E51" s="227"/>
      <c r="F51" s="227"/>
      <c r="G51" s="227"/>
      <c r="H51" s="227">
        <f>IFERROR(VLOOKUP($A50,'05'!$A$4:$BJ$96,55,FALSE),0)</f>
        <v>0</v>
      </c>
      <c r="I51" s="227">
        <f>IFERROR(VLOOKUP($A50,'06'!$A$4:$BM$96,56,FALSE),0)</f>
        <v>0</v>
      </c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  <c r="W51" s="227"/>
      <c r="X51" s="227"/>
      <c r="Y51" s="227"/>
      <c r="Z51" s="227"/>
      <c r="AA51" s="227"/>
      <c r="AB51" s="227"/>
      <c r="AC51" s="227"/>
      <c r="AD51" s="227"/>
      <c r="AE51" s="227"/>
      <c r="AF51" s="227"/>
      <c r="AG51" s="227"/>
      <c r="AH51" s="227"/>
      <c r="AI51" s="227"/>
      <c r="AJ51" s="227"/>
      <c r="AK51" s="227"/>
      <c r="AL51" s="227"/>
      <c r="AM51" s="227"/>
      <c r="AN51" s="227"/>
      <c r="AO51" s="227"/>
      <c r="AP51" s="227"/>
      <c r="AQ51" s="227"/>
      <c r="AR51" s="227"/>
      <c r="AS51" s="227"/>
      <c r="AT51" s="227"/>
      <c r="AU51" s="227"/>
      <c r="AV51" s="227"/>
      <c r="AW51" s="227"/>
      <c r="AX51" s="227"/>
      <c r="AY51" s="227"/>
      <c r="AZ51" s="227"/>
      <c r="BA51" s="227"/>
      <c r="BB51" s="227"/>
      <c r="BC51" s="252"/>
      <c r="BD51" s="253"/>
    </row>
    <row r="52" spans="1:56" ht="20" thickBot="1" x14ac:dyDescent="0.2">
      <c r="A52" s="389"/>
      <c r="B52" s="166" t="s">
        <v>129</v>
      </c>
      <c r="C52" s="272">
        <f t="shared" si="1"/>
        <v>0</v>
      </c>
      <c r="D52" s="254"/>
      <c r="E52" s="255"/>
      <c r="F52" s="255"/>
      <c r="G52" s="255"/>
      <c r="H52" s="255">
        <f>IFERROR(VLOOKUP($A50,'05'!$A$4:$BJ$96,56,FALSE),0)</f>
        <v>0</v>
      </c>
      <c r="I52" s="255">
        <f>IFERROR(VLOOKUP($A50,'06'!$A$4:$BM$96,58,FALSE),0)</f>
        <v>0</v>
      </c>
      <c r="J52" s="255"/>
      <c r="K52" s="255"/>
      <c r="L52" s="255"/>
      <c r="M52" s="255"/>
      <c r="N52" s="255"/>
      <c r="O52" s="255"/>
      <c r="P52" s="255"/>
      <c r="Q52" s="255"/>
      <c r="R52" s="255"/>
      <c r="S52" s="255"/>
      <c r="T52" s="255"/>
      <c r="U52" s="255"/>
      <c r="V52" s="255"/>
      <c r="W52" s="255"/>
      <c r="X52" s="255"/>
      <c r="Y52" s="255"/>
      <c r="Z52" s="255"/>
      <c r="AA52" s="255"/>
      <c r="AB52" s="255"/>
      <c r="AC52" s="255"/>
      <c r="AD52" s="255"/>
      <c r="AE52" s="255"/>
      <c r="AF52" s="255"/>
      <c r="AG52" s="255"/>
      <c r="AH52" s="255"/>
      <c r="AI52" s="255"/>
      <c r="AJ52" s="255"/>
      <c r="AK52" s="255"/>
      <c r="AL52" s="255"/>
      <c r="AM52" s="255"/>
      <c r="AN52" s="255"/>
      <c r="AO52" s="255"/>
      <c r="AP52" s="255"/>
      <c r="AQ52" s="255"/>
      <c r="AR52" s="255"/>
      <c r="AS52" s="255"/>
      <c r="AT52" s="255"/>
      <c r="AU52" s="255"/>
      <c r="AV52" s="255"/>
      <c r="AW52" s="255"/>
      <c r="AX52" s="255"/>
      <c r="AY52" s="255"/>
      <c r="AZ52" s="255"/>
      <c r="BA52" s="255"/>
      <c r="BB52" s="255"/>
      <c r="BC52" s="256"/>
      <c r="BD52" s="257"/>
    </row>
    <row r="53" spans="1:56" s="172" customFormat="1" ht="19" x14ac:dyDescent="0.15">
      <c r="A53" s="390" t="s">
        <v>110</v>
      </c>
      <c r="B53" s="171" t="s">
        <v>42</v>
      </c>
      <c r="C53" s="273">
        <f t="shared" si="1"/>
        <v>3</v>
      </c>
      <c r="D53" s="258">
        <v>0</v>
      </c>
      <c r="E53" s="259">
        <v>0</v>
      </c>
      <c r="F53" s="259">
        <v>2</v>
      </c>
      <c r="G53" s="259">
        <v>1</v>
      </c>
      <c r="H53" s="259">
        <f>IFERROR(VLOOKUP($A53,'05'!$A$4:$BJ$96,54,FALSE),0)</f>
        <v>0</v>
      </c>
      <c r="I53" s="259">
        <f>IFERROR(VLOOKUP($A53,'06'!$A$4:$BM$96,54,FALSE),0)</f>
        <v>0</v>
      </c>
      <c r="J53" s="259"/>
      <c r="K53" s="259"/>
      <c r="L53" s="259"/>
      <c r="M53" s="259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  <c r="AC53" s="259"/>
      <c r="AD53" s="259"/>
      <c r="AE53" s="259"/>
      <c r="AF53" s="259"/>
      <c r="AG53" s="259"/>
      <c r="AH53" s="259"/>
      <c r="AI53" s="259"/>
      <c r="AJ53" s="259"/>
      <c r="AK53" s="259"/>
      <c r="AL53" s="259"/>
      <c r="AM53" s="259"/>
      <c r="AN53" s="259"/>
      <c r="AO53" s="259"/>
      <c r="AP53" s="259"/>
      <c r="AQ53" s="259"/>
      <c r="AR53" s="259"/>
      <c r="AS53" s="259"/>
      <c r="AT53" s="259"/>
      <c r="AU53" s="259"/>
      <c r="AV53" s="259"/>
      <c r="AW53" s="259"/>
      <c r="AX53" s="259"/>
      <c r="AY53" s="259"/>
      <c r="AZ53" s="259"/>
      <c r="BA53" s="259"/>
      <c r="BB53" s="259"/>
      <c r="BC53" s="260"/>
      <c r="BD53" s="261">
        <f>SUM(D53:BC53)</f>
        <v>3</v>
      </c>
    </row>
    <row r="54" spans="1:56" s="172" customFormat="1" ht="19" x14ac:dyDescent="0.15">
      <c r="A54" s="391"/>
      <c r="B54" s="173" t="s">
        <v>16</v>
      </c>
      <c r="C54" s="274">
        <f t="shared" si="1"/>
        <v>0</v>
      </c>
      <c r="D54" s="262"/>
      <c r="E54" s="263"/>
      <c r="F54" s="263"/>
      <c r="G54" s="263"/>
      <c r="H54" s="263">
        <f>IFERROR(VLOOKUP($A53,'05'!$A$4:$BJ$96,55,FALSE),0)</f>
        <v>0</v>
      </c>
      <c r="I54" s="263">
        <f>IFERROR(VLOOKUP($A53,'06'!$A$4:$BM$96,56,FALSE),0)</f>
        <v>0</v>
      </c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3"/>
      <c r="AA54" s="263"/>
      <c r="AB54" s="263"/>
      <c r="AC54" s="263"/>
      <c r="AD54" s="263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3"/>
      <c r="AW54" s="263"/>
      <c r="AX54" s="263"/>
      <c r="AY54" s="263"/>
      <c r="AZ54" s="263"/>
      <c r="BA54" s="263"/>
      <c r="BB54" s="263"/>
      <c r="BC54" s="264"/>
      <c r="BD54" s="265"/>
    </row>
    <row r="55" spans="1:56" s="172" customFormat="1" ht="20" thickBot="1" x14ac:dyDescent="0.2">
      <c r="A55" s="392"/>
      <c r="B55" s="174" t="s">
        <v>129</v>
      </c>
      <c r="C55" s="275">
        <f t="shared" si="1"/>
        <v>0</v>
      </c>
      <c r="D55" s="266"/>
      <c r="E55" s="267"/>
      <c r="F55" s="267"/>
      <c r="G55" s="267"/>
      <c r="H55" s="267">
        <f>IFERROR(VLOOKUP($A53,'05'!$A$4:$BJ$96,56,FALSE),0)</f>
        <v>0</v>
      </c>
      <c r="I55" s="267">
        <f>IFERROR(VLOOKUP($A53,'06'!$A$4:$BM$96,58,FALSE),0)</f>
        <v>0</v>
      </c>
      <c r="J55" s="267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  <c r="AA55" s="267"/>
      <c r="AB55" s="267"/>
      <c r="AC55" s="267"/>
      <c r="AD55" s="267"/>
      <c r="AE55" s="267"/>
      <c r="AF55" s="267"/>
      <c r="AG55" s="267"/>
      <c r="AH55" s="267"/>
      <c r="AI55" s="267"/>
      <c r="AJ55" s="267"/>
      <c r="AK55" s="267"/>
      <c r="AL55" s="267"/>
      <c r="AM55" s="267"/>
      <c r="AN55" s="267"/>
      <c r="AO55" s="267"/>
      <c r="AP55" s="267"/>
      <c r="AQ55" s="267"/>
      <c r="AR55" s="267"/>
      <c r="AS55" s="267"/>
      <c r="AT55" s="267"/>
      <c r="AU55" s="267"/>
      <c r="AV55" s="267"/>
      <c r="AW55" s="267"/>
      <c r="AX55" s="267"/>
      <c r="AY55" s="267"/>
      <c r="AZ55" s="267"/>
      <c r="BA55" s="267"/>
      <c r="BB55" s="267"/>
      <c r="BC55" s="268"/>
      <c r="BD55" s="269"/>
    </row>
    <row r="56" spans="1:56" ht="19" x14ac:dyDescent="0.15">
      <c r="A56" s="387" t="s">
        <v>109</v>
      </c>
      <c r="B56" s="164" t="s">
        <v>42</v>
      </c>
      <c r="C56" s="270">
        <f t="shared" si="1"/>
        <v>2</v>
      </c>
      <c r="D56" s="247">
        <v>2</v>
      </c>
      <c r="E56" s="248">
        <v>0</v>
      </c>
      <c r="F56" s="248">
        <v>0</v>
      </c>
      <c r="G56" s="248">
        <v>0</v>
      </c>
      <c r="H56" s="248">
        <f>IFERROR(VLOOKUP($A56,'05'!$A$4:$BJ$96,54,FALSE),0)</f>
        <v>0</v>
      </c>
      <c r="I56" s="248">
        <f>IFERROR(VLOOKUP($A56,'06'!$A$4:$BM$96,54,FALSE),0)</f>
        <v>0</v>
      </c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  <c r="AA56" s="248"/>
      <c r="AB56" s="248"/>
      <c r="AC56" s="248"/>
      <c r="AD56" s="248"/>
      <c r="AE56" s="248"/>
      <c r="AF56" s="248"/>
      <c r="AG56" s="248"/>
      <c r="AH56" s="248"/>
      <c r="AI56" s="248"/>
      <c r="AJ56" s="248"/>
      <c r="AK56" s="248"/>
      <c r="AL56" s="248"/>
      <c r="AM56" s="248"/>
      <c r="AN56" s="248"/>
      <c r="AO56" s="248"/>
      <c r="AP56" s="248"/>
      <c r="AQ56" s="248"/>
      <c r="AR56" s="248"/>
      <c r="AS56" s="248"/>
      <c r="AT56" s="248"/>
      <c r="AU56" s="248"/>
      <c r="AV56" s="248"/>
      <c r="AW56" s="248"/>
      <c r="AX56" s="248"/>
      <c r="AY56" s="248"/>
      <c r="AZ56" s="248"/>
      <c r="BA56" s="248"/>
      <c r="BB56" s="248"/>
      <c r="BC56" s="249"/>
      <c r="BD56" s="250">
        <f>SUM(D56:BC56)</f>
        <v>2</v>
      </c>
    </row>
    <row r="57" spans="1:56" ht="19" x14ac:dyDescent="0.15">
      <c r="A57" s="388"/>
      <c r="B57" s="165" t="s">
        <v>16</v>
      </c>
      <c r="C57" s="271">
        <f t="shared" si="1"/>
        <v>0</v>
      </c>
      <c r="D57" s="251"/>
      <c r="E57" s="227"/>
      <c r="F57" s="227"/>
      <c r="G57" s="227"/>
      <c r="H57" s="227">
        <f>IFERROR(VLOOKUP($A56,'05'!$A$4:$BJ$96,55,FALSE),0)</f>
        <v>0</v>
      </c>
      <c r="I57" s="227">
        <f>IFERROR(VLOOKUP($A56,'06'!$A$4:$BM$96,56,FALSE),0)</f>
        <v>0</v>
      </c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  <c r="W57" s="227"/>
      <c r="X57" s="227"/>
      <c r="Y57" s="227"/>
      <c r="Z57" s="227"/>
      <c r="AA57" s="227"/>
      <c r="AB57" s="227"/>
      <c r="AC57" s="227"/>
      <c r="AD57" s="227"/>
      <c r="AE57" s="227"/>
      <c r="AF57" s="227"/>
      <c r="AG57" s="227"/>
      <c r="AH57" s="227"/>
      <c r="AI57" s="227"/>
      <c r="AJ57" s="227"/>
      <c r="AK57" s="227"/>
      <c r="AL57" s="227"/>
      <c r="AM57" s="227"/>
      <c r="AN57" s="227"/>
      <c r="AO57" s="227"/>
      <c r="AP57" s="227"/>
      <c r="AQ57" s="227"/>
      <c r="AR57" s="227"/>
      <c r="AS57" s="227"/>
      <c r="AT57" s="227"/>
      <c r="AU57" s="227"/>
      <c r="AV57" s="227"/>
      <c r="AW57" s="227"/>
      <c r="AX57" s="227"/>
      <c r="AY57" s="227"/>
      <c r="AZ57" s="227"/>
      <c r="BA57" s="227"/>
      <c r="BB57" s="227"/>
      <c r="BC57" s="252"/>
      <c r="BD57" s="253"/>
    </row>
    <row r="58" spans="1:56" ht="20" thickBot="1" x14ac:dyDescent="0.2">
      <c r="A58" s="389"/>
      <c r="B58" s="166" t="s">
        <v>129</v>
      </c>
      <c r="C58" s="272">
        <f t="shared" si="1"/>
        <v>0</v>
      </c>
      <c r="D58" s="254"/>
      <c r="E58" s="255"/>
      <c r="F58" s="255"/>
      <c r="G58" s="255"/>
      <c r="H58" s="255">
        <f>IFERROR(VLOOKUP($A56,'05'!$A$4:$BJ$96,56,FALSE),0)</f>
        <v>0</v>
      </c>
      <c r="I58" s="255">
        <f>IFERROR(VLOOKUP($A56,'06'!$A$4:$BM$96,58,FALSE),0)</f>
        <v>0</v>
      </c>
      <c r="J58" s="255"/>
      <c r="K58" s="255"/>
      <c r="L58" s="255"/>
      <c r="M58" s="255"/>
      <c r="N58" s="255"/>
      <c r="O58" s="255"/>
      <c r="P58" s="255"/>
      <c r="Q58" s="255"/>
      <c r="R58" s="255"/>
      <c r="S58" s="255"/>
      <c r="T58" s="255"/>
      <c r="U58" s="255"/>
      <c r="V58" s="255"/>
      <c r="W58" s="255"/>
      <c r="X58" s="255"/>
      <c r="Y58" s="255"/>
      <c r="Z58" s="255"/>
      <c r="AA58" s="255"/>
      <c r="AB58" s="255"/>
      <c r="AC58" s="255"/>
      <c r="AD58" s="255"/>
      <c r="AE58" s="255"/>
      <c r="AF58" s="255"/>
      <c r="AG58" s="255"/>
      <c r="AH58" s="255"/>
      <c r="AI58" s="255"/>
      <c r="AJ58" s="255"/>
      <c r="AK58" s="255"/>
      <c r="AL58" s="255"/>
      <c r="AM58" s="255"/>
      <c r="AN58" s="255"/>
      <c r="AO58" s="255"/>
      <c r="AP58" s="255"/>
      <c r="AQ58" s="255"/>
      <c r="AR58" s="255"/>
      <c r="AS58" s="255"/>
      <c r="AT58" s="255"/>
      <c r="AU58" s="255"/>
      <c r="AV58" s="255"/>
      <c r="AW58" s="255"/>
      <c r="AX58" s="255"/>
      <c r="AY58" s="255"/>
      <c r="AZ58" s="255"/>
      <c r="BA58" s="255"/>
      <c r="BB58" s="255"/>
      <c r="BC58" s="256"/>
      <c r="BD58" s="257"/>
    </row>
    <row r="59" spans="1:56" s="172" customFormat="1" ht="19" x14ac:dyDescent="0.15">
      <c r="A59" s="390" t="s">
        <v>108</v>
      </c>
      <c r="B59" s="171" t="s">
        <v>42</v>
      </c>
      <c r="C59" s="273">
        <f t="shared" si="1"/>
        <v>2</v>
      </c>
      <c r="D59" s="258">
        <v>1</v>
      </c>
      <c r="E59" s="259">
        <v>1</v>
      </c>
      <c r="F59" s="259">
        <v>0</v>
      </c>
      <c r="G59" s="259">
        <v>0</v>
      </c>
      <c r="H59" s="259">
        <f>IFERROR(VLOOKUP($A59,'05'!$A$4:$BJ$96,54,FALSE),0)</f>
        <v>0</v>
      </c>
      <c r="I59" s="259">
        <f>IFERROR(VLOOKUP($A59,'06'!$A$4:$BM$96,54,FALSE),0)</f>
        <v>0</v>
      </c>
      <c r="J59" s="259"/>
      <c r="K59" s="259"/>
      <c r="L59" s="259"/>
      <c r="M59" s="259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  <c r="AU59" s="259"/>
      <c r="AV59" s="259"/>
      <c r="AW59" s="259"/>
      <c r="AX59" s="259"/>
      <c r="AY59" s="259"/>
      <c r="AZ59" s="259"/>
      <c r="BA59" s="259"/>
      <c r="BB59" s="259"/>
      <c r="BC59" s="260"/>
      <c r="BD59" s="261">
        <f>SUM(D59:BC59)</f>
        <v>2</v>
      </c>
    </row>
    <row r="60" spans="1:56" s="172" customFormat="1" ht="19" x14ac:dyDescent="0.15">
      <c r="A60" s="391"/>
      <c r="B60" s="173" t="s">
        <v>16</v>
      </c>
      <c r="C60" s="274">
        <f t="shared" si="1"/>
        <v>0</v>
      </c>
      <c r="D60" s="262"/>
      <c r="E60" s="263"/>
      <c r="F60" s="263"/>
      <c r="G60" s="263"/>
      <c r="H60" s="263">
        <f>IFERROR(VLOOKUP($A59,'05'!$A$4:$BJ$96,55,FALSE),0)</f>
        <v>0</v>
      </c>
      <c r="I60" s="263">
        <f>IFERROR(VLOOKUP($A59,'06'!$A$4:$BM$96,56,FALSE),0)</f>
        <v>0</v>
      </c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  <c r="AA60" s="263"/>
      <c r="AB60" s="263"/>
      <c r="AC60" s="263"/>
      <c r="AD60" s="263"/>
      <c r="AE60" s="263"/>
      <c r="AF60" s="263"/>
      <c r="AG60" s="263"/>
      <c r="AH60" s="263"/>
      <c r="AI60" s="263"/>
      <c r="AJ60" s="263"/>
      <c r="AK60" s="263"/>
      <c r="AL60" s="263"/>
      <c r="AM60" s="263"/>
      <c r="AN60" s="263"/>
      <c r="AO60" s="263"/>
      <c r="AP60" s="263"/>
      <c r="AQ60" s="263"/>
      <c r="AR60" s="263"/>
      <c r="AS60" s="263"/>
      <c r="AT60" s="263"/>
      <c r="AU60" s="263"/>
      <c r="AV60" s="263"/>
      <c r="AW60" s="263"/>
      <c r="AX60" s="263"/>
      <c r="AY60" s="263"/>
      <c r="AZ60" s="263"/>
      <c r="BA60" s="263"/>
      <c r="BB60" s="263"/>
      <c r="BC60" s="264"/>
      <c r="BD60" s="265"/>
    </row>
    <row r="61" spans="1:56" s="172" customFormat="1" ht="20" thickBot="1" x14ac:dyDescent="0.2">
      <c r="A61" s="392"/>
      <c r="B61" s="174" t="s">
        <v>129</v>
      </c>
      <c r="C61" s="275">
        <f t="shared" si="1"/>
        <v>0</v>
      </c>
      <c r="D61" s="266"/>
      <c r="E61" s="267"/>
      <c r="F61" s="267"/>
      <c r="G61" s="267"/>
      <c r="H61" s="267">
        <f>IFERROR(VLOOKUP($A59,'05'!$A$4:$BJ$96,56,FALSE),0)</f>
        <v>0</v>
      </c>
      <c r="I61" s="267">
        <f>IFERROR(VLOOKUP($A59,'06'!$A$4:$BM$96,58,FALSE),0)</f>
        <v>0</v>
      </c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  <c r="V61" s="267"/>
      <c r="W61" s="267"/>
      <c r="X61" s="267"/>
      <c r="Y61" s="267"/>
      <c r="Z61" s="267"/>
      <c r="AA61" s="267"/>
      <c r="AB61" s="267"/>
      <c r="AC61" s="267"/>
      <c r="AD61" s="267"/>
      <c r="AE61" s="267"/>
      <c r="AF61" s="267"/>
      <c r="AG61" s="267"/>
      <c r="AH61" s="267"/>
      <c r="AI61" s="267"/>
      <c r="AJ61" s="267"/>
      <c r="AK61" s="267"/>
      <c r="AL61" s="267"/>
      <c r="AM61" s="267"/>
      <c r="AN61" s="267"/>
      <c r="AO61" s="267"/>
      <c r="AP61" s="267"/>
      <c r="AQ61" s="267"/>
      <c r="AR61" s="267"/>
      <c r="AS61" s="267"/>
      <c r="AT61" s="267"/>
      <c r="AU61" s="267"/>
      <c r="AV61" s="267"/>
      <c r="AW61" s="267"/>
      <c r="AX61" s="267"/>
      <c r="AY61" s="267"/>
      <c r="AZ61" s="267"/>
      <c r="BA61" s="267"/>
      <c r="BB61" s="267"/>
      <c r="BC61" s="268"/>
      <c r="BD61" s="269"/>
    </row>
    <row r="62" spans="1:56" ht="19" x14ac:dyDescent="0.15">
      <c r="A62" s="387" t="s">
        <v>107</v>
      </c>
      <c r="B62" s="164" t="s">
        <v>42</v>
      </c>
      <c r="C62" s="270">
        <f t="shared" si="1"/>
        <v>3</v>
      </c>
      <c r="D62" s="247">
        <v>1</v>
      </c>
      <c r="E62" s="248">
        <v>0</v>
      </c>
      <c r="F62" s="248">
        <v>1</v>
      </c>
      <c r="G62" s="248">
        <v>0</v>
      </c>
      <c r="H62" s="248">
        <f>IFERROR(VLOOKUP($A62,'05'!$A$4:$BJ$96,54,FALSE),0)</f>
        <v>1</v>
      </c>
      <c r="I62" s="248">
        <f>IFERROR(VLOOKUP($A62,'06'!$A$4:$BM$96,54,FALSE),0)</f>
        <v>0</v>
      </c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8"/>
      <c r="AA62" s="248"/>
      <c r="AB62" s="248"/>
      <c r="AC62" s="248"/>
      <c r="AD62" s="248"/>
      <c r="AE62" s="248"/>
      <c r="AF62" s="248"/>
      <c r="AG62" s="248"/>
      <c r="AH62" s="248"/>
      <c r="AI62" s="248"/>
      <c r="AJ62" s="248"/>
      <c r="AK62" s="248"/>
      <c r="AL62" s="248"/>
      <c r="AM62" s="248"/>
      <c r="AN62" s="248"/>
      <c r="AO62" s="248"/>
      <c r="AP62" s="248"/>
      <c r="AQ62" s="248"/>
      <c r="AR62" s="248"/>
      <c r="AS62" s="248"/>
      <c r="AT62" s="248"/>
      <c r="AU62" s="248"/>
      <c r="AV62" s="248"/>
      <c r="AW62" s="248"/>
      <c r="AX62" s="248"/>
      <c r="AY62" s="248"/>
      <c r="AZ62" s="248"/>
      <c r="BA62" s="248"/>
      <c r="BB62" s="248"/>
      <c r="BC62" s="249"/>
      <c r="BD62" s="250">
        <f>SUM(D62:BC62)</f>
        <v>3</v>
      </c>
    </row>
    <row r="63" spans="1:56" ht="19" x14ac:dyDescent="0.15">
      <c r="A63" s="388"/>
      <c r="B63" s="165" t="s">
        <v>16</v>
      </c>
      <c r="C63" s="271">
        <f t="shared" si="1"/>
        <v>0</v>
      </c>
      <c r="D63" s="251"/>
      <c r="E63" s="227"/>
      <c r="F63" s="227"/>
      <c r="G63" s="227"/>
      <c r="H63" s="227">
        <f>IFERROR(VLOOKUP($A62,'05'!$A$4:$BJ$96,55,FALSE),0)</f>
        <v>0</v>
      </c>
      <c r="I63" s="227">
        <f>IFERROR(VLOOKUP($A62,'06'!$A$4:$BM$96,56,FALSE),0)</f>
        <v>0</v>
      </c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7"/>
      <c r="AB63" s="227"/>
      <c r="AC63" s="227"/>
      <c r="AD63" s="227"/>
      <c r="AE63" s="227"/>
      <c r="AF63" s="227"/>
      <c r="AG63" s="227"/>
      <c r="AH63" s="227"/>
      <c r="AI63" s="227"/>
      <c r="AJ63" s="227"/>
      <c r="AK63" s="227"/>
      <c r="AL63" s="227"/>
      <c r="AM63" s="227"/>
      <c r="AN63" s="227"/>
      <c r="AO63" s="227"/>
      <c r="AP63" s="227"/>
      <c r="AQ63" s="227"/>
      <c r="AR63" s="227"/>
      <c r="AS63" s="227"/>
      <c r="AT63" s="227"/>
      <c r="AU63" s="227"/>
      <c r="AV63" s="227"/>
      <c r="AW63" s="227"/>
      <c r="AX63" s="227"/>
      <c r="AY63" s="227"/>
      <c r="AZ63" s="227"/>
      <c r="BA63" s="227"/>
      <c r="BB63" s="227"/>
      <c r="BC63" s="252"/>
      <c r="BD63" s="253"/>
    </row>
    <row r="64" spans="1:56" ht="20" thickBot="1" x14ac:dyDescent="0.2">
      <c r="A64" s="389"/>
      <c r="B64" s="166" t="s">
        <v>129</v>
      </c>
      <c r="C64" s="272">
        <f t="shared" si="1"/>
        <v>1</v>
      </c>
      <c r="D64" s="254"/>
      <c r="E64" s="255"/>
      <c r="F64" s="255"/>
      <c r="G64" s="255"/>
      <c r="H64" s="255">
        <f>IFERROR(VLOOKUP($A62,'05'!$A$4:$BJ$96,56,FALSE),0)</f>
        <v>1</v>
      </c>
      <c r="I64" s="255">
        <f>IFERROR(VLOOKUP($A62,'06'!$A$4:$BM$96,58,FALSE),0)</f>
        <v>0</v>
      </c>
      <c r="J64" s="255"/>
      <c r="K64" s="255"/>
      <c r="L64" s="255"/>
      <c r="M64" s="255"/>
      <c r="N64" s="255"/>
      <c r="O64" s="255"/>
      <c r="P64" s="255"/>
      <c r="Q64" s="255"/>
      <c r="R64" s="255"/>
      <c r="S64" s="255"/>
      <c r="T64" s="255"/>
      <c r="U64" s="255"/>
      <c r="V64" s="255"/>
      <c r="W64" s="255"/>
      <c r="X64" s="255"/>
      <c r="Y64" s="255"/>
      <c r="Z64" s="255"/>
      <c r="AA64" s="255"/>
      <c r="AB64" s="255"/>
      <c r="AC64" s="255"/>
      <c r="AD64" s="255"/>
      <c r="AE64" s="255"/>
      <c r="AF64" s="255"/>
      <c r="AG64" s="255"/>
      <c r="AH64" s="255"/>
      <c r="AI64" s="255"/>
      <c r="AJ64" s="255"/>
      <c r="AK64" s="255"/>
      <c r="AL64" s="255"/>
      <c r="AM64" s="255"/>
      <c r="AN64" s="255"/>
      <c r="AO64" s="255"/>
      <c r="AP64" s="255"/>
      <c r="AQ64" s="255"/>
      <c r="AR64" s="255"/>
      <c r="AS64" s="255"/>
      <c r="AT64" s="255"/>
      <c r="AU64" s="255"/>
      <c r="AV64" s="255"/>
      <c r="AW64" s="255"/>
      <c r="AX64" s="255"/>
      <c r="AY64" s="255"/>
      <c r="AZ64" s="255"/>
      <c r="BA64" s="255"/>
      <c r="BB64" s="255"/>
      <c r="BC64" s="256"/>
      <c r="BD64" s="257"/>
    </row>
    <row r="65" spans="1:56" s="172" customFormat="1" ht="19" x14ac:dyDescent="0.15">
      <c r="A65" s="390" t="s">
        <v>106</v>
      </c>
      <c r="B65" s="171" t="s">
        <v>42</v>
      </c>
      <c r="C65" s="273">
        <f t="shared" si="1"/>
        <v>3</v>
      </c>
      <c r="D65" s="258">
        <v>0</v>
      </c>
      <c r="E65" s="259">
        <v>1</v>
      </c>
      <c r="F65" s="259">
        <v>1</v>
      </c>
      <c r="G65" s="259">
        <v>0</v>
      </c>
      <c r="H65" s="259">
        <f>IFERROR(VLOOKUP($A65,'05'!$A$4:$BJ$96,54,FALSE),0)</f>
        <v>1</v>
      </c>
      <c r="I65" s="259">
        <f>IFERROR(VLOOKUP($A65,'06'!$A$4:$BM$96,54,FALSE),0)</f>
        <v>0</v>
      </c>
      <c r="J65" s="259"/>
      <c r="K65" s="259"/>
      <c r="L65" s="259"/>
      <c r="M65" s="259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59"/>
      <c r="AA65" s="259"/>
      <c r="AB65" s="259"/>
      <c r="AC65" s="259"/>
      <c r="AD65" s="259"/>
      <c r="AE65" s="259"/>
      <c r="AF65" s="259"/>
      <c r="AG65" s="259"/>
      <c r="AH65" s="259"/>
      <c r="AI65" s="259"/>
      <c r="AJ65" s="259"/>
      <c r="AK65" s="259"/>
      <c r="AL65" s="259"/>
      <c r="AM65" s="259"/>
      <c r="AN65" s="259"/>
      <c r="AO65" s="259"/>
      <c r="AP65" s="259"/>
      <c r="AQ65" s="259"/>
      <c r="AR65" s="259"/>
      <c r="AS65" s="259"/>
      <c r="AT65" s="259"/>
      <c r="AU65" s="259"/>
      <c r="AV65" s="259"/>
      <c r="AW65" s="259"/>
      <c r="AX65" s="259"/>
      <c r="AY65" s="259"/>
      <c r="AZ65" s="259"/>
      <c r="BA65" s="259"/>
      <c r="BB65" s="259"/>
      <c r="BC65" s="260"/>
      <c r="BD65" s="261">
        <f>SUM(D65:BC65)</f>
        <v>3</v>
      </c>
    </row>
    <row r="66" spans="1:56" s="172" customFormat="1" ht="19" x14ac:dyDescent="0.15">
      <c r="A66" s="391"/>
      <c r="B66" s="173" t="s">
        <v>16</v>
      </c>
      <c r="C66" s="274">
        <f t="shared" si="1"/>
        <v>1</v>
      </c>
      <c r="D66" s="262"/>
      <c r="E66" s="263"/>
      <c r="F66" s="263"/>
      <c r="G66" s="263"/>
      <c r="H66" s="263">
        <f>IFERROR(VLOOKUP($A65,'05'!$A$4:$BJ$96,55,FALSE),0)</f>
        <v>1</v>
      </c>
      <c r="I66" s="263">
        <f>IFERROR(VLOOKUP($A65,'06'!$A$4:$BM$96,56,FALSE),0)</f>
        <v>0</v>
      </c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  <c r="AA66" s="263"/>
      <c r="AB66" s="263"/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  <c r="AS66" s="263"/>
      <c r="AT66" s="263"/>
      <c r="AU66" s="263"/>
      <c r="AV66" s="263"/>
      <c r="AW66" s="263"/>
      <c r="AX66" s="263"/>
      <c r="AY66" s="263"/>
      <c r="AZ66" s="263"/>
      <c r="BA66" s="263"/>
      <c r="BB66" s="263"/>
      <c r="BC66" s="264"/>
      <c r="BD66" s="265"/>
    </row>
    <row r="67" spans="1:56" s="172" customFormat="1" ht="20" thickBot="1" x14ac:dyDescent="0.2">
      <c r="A67" s="392"/>
      <c r="B67" s="174" t="s">
        <v>129</v>
      </c>
      <c r="C67" s="275">
        <f t="shared" ref="C67:C130" si="2">SUM(D67:BC67)</f>
        <v>0</v>
      </c>
      <c r="D67" s="266"/>
      <c r="E67" s="267"/>
      <c r="F67" s="267"/>
      <c r="G67" s="267"/>
      <c r="H67" s="267">
        <f>IFERROR(VLOOKUP($A65,'05'!$A$4:$BJ$96,56,FALSE),0)</f>
        <v>0</v>
      </c>
      <c r="I67" s="267">
        <f>IFERROR(VLOOKUP($A65,'06'!$A$4:$BM$96,58,FALSE),0)</f>
        <v>0</v>
      </c>
      <c r="J67" s="267"/>
      <c r="K67" s="267"/>
      <c r="L67" s="267"/>
      <c r="M67" s="267"/>
      <c r="N67" s="267"/>
      <c r="O67" s="267"/>
      <c r="P67" s="267"/>
      <c r="Q67" s="267"/>
      <c r="R67" s="267"/>
      <c r="S67" s="267"/>
      <c r="T67" s="267"/>
      <c r="U67" s="267"/>
      <c r="V67" s="267"/>
      <c r="W67" s="267"/>
      <c r="X67" s="267"/>
      <c r="Y67" s="267"/>
      <c r="Z67" s="267"/>
      <c r="AA67" s="267"/>
      <c r="AB67" s="267"/>
      <c r="AC67" s="267"/>
      <c r="AD67" s="267"/>
      <c r="AE67" s="267"/>
      <c r="AF67" s="267"/>
      <c r="AG67" s="267"/>
      <c r="AH67" s="267"/>
      <c r="AI67" s="267"/>
      <c r="AJ67" s="267"/>
      <c r="AK67" s="267"/>
      <c r="AL67" s="267"/>
      <c r="AM67" s="267"/>
      <c r="AN67" s="267"/>
      <c r="AO67" s="267"/>
      <c r="AP67" s="267"/>
      <c r="AQ67" s="267"/>
      <c r="AR67" s="267"/>
      <c r="AS67" s="267"/>
      <c r="AT67" s="267"/>
      <c r="AU67" s="267"/>
      <c r="AV67" s="267"/>
      <c r="AW67" s="267"/>
      <c r="AX67" s="267"/>
      <c r="AY67" s="267"/>
      <c r="AZ67" s="267"/>
      <c r="BA67" s="267"/>
      <c r="BB67" s="267"/>
      <c r="BC67" s="268"/>
      <c r="BD67" s="269"/>
    </row>
    <row r="68" spans="1:56" ht="19" x14ac:dyDescent="0.15">
      <c r="A68" s="387" t="s">
        <v>105</v>
      </c>
      <c r="B68" s="164" t="s">
        <v>42</v>
      </c>
      <c r="C68" s="270">
        <f t="shared" si="2"/>
        <v>3</v>
      </c>
      <c r="D68" s="247">
        <v>0</v>
      </c>
      <c r="E68" s="248">
        <v>0</v>
      </c>
      <c r="F68" s="248">
        <v>2</v>
      </c>
      <c r="G68" s="248">
        <v>0</v>
      </c>
      <c r="H68" s="248">
        <f>IFERROR(VLOOKUP($A68,'05'!$A$4:$BJ$96,54,FALSE),0)</f>
        <v>1</v>
      </c>
      <c r="I68" s="248">
        <f>IFERROR(VLOOKUP($A68,'06'!$A$4:$BM$96,54,FALSE),0)</f>
        <v>0</v>
      </c>
      <c r="J68" s="248"/>
      <c r="K68" s="248"/>
      <c r="L68" s="248"/>
      <c r="M68" s="248"/>
      <c r="N68" s="248"/>
      <c r="O68" s="248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8"/>
      <c r="AA68" s="248"/>
      <c r="AB68" s="248"/>
      <c r="AC68" s="248"/>
      <c r="AD68" s="248"/>
      <c r="AE68" s="248"/>
      <c r="AF68" s="248"/>
      <c r="AG68" s="248"/>
      <c r="AH68" s="248"/>
      <c r="AI68" s="248"/>
      <c r="AJ68" s="248"/>
      <c r="AK68" s="248"/>
      <c r="AL68" s="248"/>
      <c r="AM68" s="248"/>
      <c r="AN68" s="248"/>
      <c r="AO68" s="248"/>
      <c r="AP68" s="248"/>
      <c r="AQ68" s="248"/>
      <c r="AR68" s="248"/>
      <c r="AS68" s="248"/>
      <c r="AT68" s="248"/>
      <c r="AU68" s="248"/>
      <c r="AV68" s="248"/>
      <c r="AW68" s="248"/>
      <c r="AX68" s="248"/>
      <c r="AY68" s="248"/>
      <c r="AZ68" s="248"/>
      <c r="BA68" s="248"/>
      <c r="BB68" s="248"/>
      <c r="BC68" s="249"/>
      <c r="BD68" s="250">
        <f>SUM(D68:BC68)</f>
        <v>3</v>
      </c>
    </row>
    <row r="69" spans="1:56" ht="19" x14ac:dyDescent="0.15">
      <c r="A69" s="388"/>
      <c r="B69" s="165" t="s">
        <v>16</v>
      </c>
      <c r="C69" s="271">
        <f t="shared" si="2"/>
        <v>1</v>
      </c>
      <c r="D69" s="251"/>
      <c r="E69" s="227"/>
      <c r="F69" s="227"/>
      <c r="G69" s="227"/>
      <c r="H69" s="227">
        <f>IFERROR(VLOOKUP($A68,'05'!$A$4:$BJ$96,55,FALSE),0)</f>
        <v>1</v>
      </c>
      <c r="I69" s="227">
        <f>IFERROR(VLOOKUP($A68,'06'!$A$4:$BM$96,56,FALSE),0)</f>
        <v>0</v>
      </c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  <c r="W69" s="227"/>
      <c r="X69" s="227"/>
      <c r="Y69" s="227"/>
      <c r="Z69" s="227"/>
      <c r="AA69" s="227"/>
      <c r="AB69" s="227"/>
      <c r="AC69" s="227"/>
      <c r="AD69" s="227"/>
      <c r="AE69" s="227"/>
      <c r="AF69" s="227"/>
      <c r="AG69" s="227"/>
      <c r="AH69" s="227"/>
      <c r="AI69" s="227"/>
      <c r="AJ69" s="227"/>
      <c r="AK69" s="227"/>
      <c r="AL69" s="227"/>
      <c r="AM69" s="227"/>
      <c r="AN69" s="227"/>
      <c r="AO69" s="227"/>
      <c r="AP69" s="227"/>
      <c r="AQ69" s="227"/>
      <c r="AR69" s="227"/>
      <c r="AS69" s="227"/>
      <c r="AT69" s="227"/>
      <c r="AU69" s="227"/>
      <c r="AV69" s="227"/>
      <c r="AW69" s="227"/>
      <c r="AX69" s="227"/>
      <c r="AY69" s="227"/>
      <c r="AZ69" s="227"/>
      <c r="BA69" s="227"/>
      <c r="BB69" s="227"/>
      <c r="BC69" s="252"/>
      <c r="BD69" s="253"/>
    </row>
    <row r="70" spans="1:56" ht="20" thickBot="1" x14ac:dyDescent="0.2">
      <c r="A70" s="389"/>
      <c r="B70" s="166" t="s">
        <v>129</v>
      </c>
      <c r="C70" s="272">
        <f t="shared" si="2"/>
        <v>0</v>
      </c>
      <c r="D70" s="254"/>
      <c r="E70" s="255"/>
      <c r="F70" s="255"/>
      <c r="G70" s="255"/>
      <c r="H70" s="255">
        <f>IFERROR(VLOOKUP($A68,'05'!$A$4:$BJ$96,56,FALSE),0)</f>
        <v>0</v>
      </c>
      <c r="I70" s="255">
        <f>IFERROR(VLOOKUP($A68,'06'!$A$4:$BM$96,58,FALSE),0)</f>
        <v>0</v>
      </c>
      <c r="J70" s="255"/>
      <c r="K70" s="255"/>
      <c r="L70" s="255"/>
      <c r="M70" s="255"/>
      <c r="N70" s="255"/>
      <c r="O70" s="255"/>
      <c r="P70" s="255"/>
      <c r="Q70" s="255"/>
      <c r="R70" s="255"/>
      <c r="S70" s="255"/>
      <c r="T70" s="255"/>
      <c r="U70" s="255"/>
      <c r="V70" s="255"/>
      <c r="W70" s="255"/>
      <c r="X70" s="255"/>
      <c r="Y70" s="255"/>
      <c r="Z70" s="255"/>
      <c r="AA70" s="255"/>
      <c r="AB70" s="255"/>
      <c r="AC70" s="255"/>
      <c r="AD70" s="255"/>
      <c r="AE70" s="255"/>
      <c r="AF70" s="255"/>
      <c r="AG70" s="255"/>
      <c r="AH70" s="255"/>
      <c r="AI70" s="255"/>
      <c r="AJ70" s="255"/>
      <c r="AK70" s="255"/>
      <c r="AL70" s="255"/>
      <c r="AM70" s="255"/>
      <c r="AN70" s="255"/>
      <c r="AO70" s="255"/>
      <c r="AP70" s="255"/>
      <c r="AQ70" s="255"/>
      <c r="AR70" s="255"/>
      <c r="AS70" s="255"/>
      <c r="AT70" s="255"/>
      <c r="AU70" s="255"/>
      <c r="AV70" s="255"/>
      <c r="AW70" s="255"/>
      <c r="AX70" s="255"/>
      <c r="AY70" s="255"/>
      <c r="AZ70" s="255"/>
      <c r="BA70" s="255"/>
      <c r="BB70" s="255"/>
      <c r="BC70" s="256"/>
      <c r="BD70" s="257"/>
    </row>
    <row r="71" spans="1:56" s="172" customFormat="1" ht="19" x14ac:dyDescent="0.15">
      <c r="A71" s="390" t="s">
        <v>104</v>
      </c>
      <c r="B71" s="171" t="s">
        <v>42</v>
      </c>
      <c r="C71" s="273">
        <f t="shared" si="2"/>
        <v>3</v>
      </c>
      <c r="D71" s="258">
        <v>0</v>
      </c>
      <c r="E71" s="259">
        <v>0</v>
      </c>
      <c r="F71" s="259">
        <v>1</v>
      </c>
      <c r="G71" s="259">
        <v>1</v>
      </c>
      <c r="H71" s="259">
        <f>IFERROR(VLOOKUP($A71,'05'!$A$4:$BJ$96,54,FALSE),0)</f>
        <v>1</v>
      </c>
      <c r="I71" s="259">
        <f>IFERROR(VLOOKUP($A71,'06'!$A$4:$BM$96,54,FALSE),0)</f>
        <v>0</v>
      </c>
      <c r="J71" s="259"/>
      <c r="K71" s="259"/>
      <c r="L71" s="259"/>
      <c r="M71" s="259"/>
      <c r="N71" s="259"/>
      <c r="O71" s="259"/>
      <c r="P71" s="259"/>
      <c r="Q71" s="259"/>
      <c r="R71" s="259"/>
      <c r="S71" s="259"/>
      <c r="T71" s="259"/>
      <c r="U71" s="259"/>
      <c r="V71" s="259"/>
      <c r="W71" s="259"/>
      <c r="X71" s="259"/>
      <c r="Y71" s="259"/>
      <c r="Z71" s="259"/>
      <c r="AA71" s="259"/>
      <c r="AB71" s="259"/>
      <c r="AC71" s="259"/>
      <c r="AD71" s="259"/>
      <c r="AE71" s="259"/>
      <c r="AF71" s="259"/>
      <c r="AG71" s="259"/>
      <c r="AH71" s="259"/>
      <c r="AI71" s="259"/>
      <c r="AJ71" s="259"/>
      <c r="AK71" s="259"/>
      <c r="AL71" s="259"/>
      <c r="AM71" s="259"/>
      <c r="AN71" s="259"/>
      <c r="AO71" s="259"/>
      <c r="AP71" s="259"/>
      <c r="AQ71" s="259"/>
      <c r="AR71" s="259"/>
      <c r="AS71" s="259"/>
      <c r="AT71" s="259"/>
      <c r="AU71" s="259"/>
      <c r="AV71" s="259"/>
      <c r="AW71" s="259"/>
      <c r="AX71" s="259"/>
      <c r="AY71" s="259"/>
      <c r="AZ71" s="259"/>
      <c r="BA71" s="259"/>
      <c r="BB71" s="259"/>
      <c r="BC71" s="260"/>
      <c r="BD71" s="261">
        <f>SUM(D71:BC71)</f>
        <v>3</v>
      </c>
    </row>
    <row r="72" spans="1:56" s="172" customFormat="1" ht="19" x14ac:dyDescent="0.15">
      <c r="A72" s="391"/>
      <c r="B72" s="173" t="s">
        <v>16</v>
      </c>
      <c r="C72" s="274">
        <f t="shared" si="2"/>
        <v>0</v>
      </c>
      <c r="D72" s="262"/>
      <c r="E72" s="263"/>
      <c r="F72" s="263"/>
      <c r="G72" s="263"/>
      <c r="H72" s="263">
        <f>IFERROR(VLOOKUP($A71,'05'!$A$4:$BJ$96,55,FALSE),0)</f>
        <v>0</v>
      </c>
      <c r="I72" s="263">
        <f>IFERROR(VLOOKUP($A71,'06'!$A$4:$BM$96,56,FALSE),0)</f>
        <v>0</v>
      </c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  <c r="AA72" s="263"/>
      <c r="AB72" s="263"/>
      <c r="AC72" s="263"/>
      <c r="AD72" s="263"/>
      <c r="AE72" s="263"/>
      <c r="AF72" s="263"/>
      <c r="AG72" s="263"/>
      <c r="AH72" s="263"/>
      <c r="AI72" s="263"/>
      <c r="AJ72" s="263"/>
      <c r="AK72" s="263"/>
      <c r="AL72" s="263"/>
      <c r="AM72" s="263"/>
      <c r="AN72" s="263"/>
      <c r="AO72" s="263"/>
      <c r="AP72" s="263"/>
      <c r="AQ72" s="263"/>
      <c r="AR72" s="263"/>
      <c r="AS72" s="263"/>
      <c r="AT72" s="263"/>
      <c r="AU72" s="263"/>
      <c r="AV72" s="263"/>
      <c r="AW72" s="263"/>
      <c r="AX72" s="263"/>
      <c r="AY72" s="263"/>
      <c r="AZ72" s="263"/>
      <c r="BA72" s="263"/>
      <c r="BB72" s="263"/>
      <c r="BC72" s="264"/>
      <c r="BD72" s="265"/>
    </row>
    <row r="73" spans="1:56" s="172" customFormat="1" ht="20" thickBot="1" x14ac:dyDescent="0.2">
      <c r="A73" s="392"/>
      <c r="B73" s="174" t="s">
        <v>129</v>
      </c>
      <c r="C73" s="275">
        <f t="shared" si="2"/>
        <v>0</v>
      </c>
      <c r="D73" s="266"/>
      <c r="E73" s="267"/>
      <c r="F73" s="267"/>
      <c r="G73" s="267"/>
      <c r="H73" s="267">
        <f>IFERROR(VLOOKUP($A71,'05'!$A$4:$BJ$96,56,FALSE),0)</f>
        <v>0</v>
      </c>
      <c r="I73" s="267">
        <f>IFERROR(VLOOKUP($A71,'06'!$A$4:$BM$96,58,FALSE),0)</f>
        <v>0</v>
      </c>
      <c r="J73" s="267"/>
      <c r="K73" s="267"/>
      <c r="L73" s="267"/>
      <c r="M73" s="267"/>
      <c r="N73" s="267"/>
      <c r="O73" s="267"/>
      <c r="P73" s="267"/>
      <c r="Q73" s="267"/>
      <c r="R73" s="267"/>
      <c r="S73" s="267"/>
      <c r="T73" s="267"/>
      <c r="U73" s="267"/>
      <c r="V73" s="267"/>
      <c r="W73" s="267"/>
      <c r="X73" s="267"/>
      <c r="Y73" s="267"/>
      <c r="Z73" s="267"/>
      <c r="AA73" s="267"/>
      <c r="AB73" s="267"/>
      <c r="AC73" s="267"/>
      <c r="AD73" s="267"/>
      <c r="AE73" s="267"/>
      <c r="AF73" s="267"/>
      <c r="AG73" s="267"/>
      <c r="AH73" s="267"/>
      <c r="AI73" s="267"/>
      <c r="AJ73" s="267"/>
      <c r="AK73" s="267"/>
      <c r="AL73" s="267"/>
      <c r="AM73" s="267"/>
      <c r="AN73" s="267"/>
      <c r="AO73" s="267"/>
      <c r="AP73" s="267"/>
      <c r="AQ73" s="267"/>
      <c r="AR73" s="267"/>
      <c r="AS73" s="267"/>
      <c r="AT73" s="267"/>
      <c r="AU73" s="267"/>
      <c r="AV73" s="267"/>
      <c r="AW73" s="267"/>
      <c r="AX73" s="267"/>
      <c r="AY73" s="267"/>
      <c r="AZ73" s="267"/>
      <c r="BA73" s="267"/>
      <c r="BB73" s="267"/>
      <c r="BC73" s="268"/>
      <c r="BD73" s="269"/>
    </row>
    <row r="74" spans="1:56" ht="19" x14ac:dyDescent="0.15">
      <c r="A74" s="387" t="s">
        <v>103</v>
      </c>
      <c r="B74" s="164" t="s">
        <v>42</v>
      </c>
      <c r="C74" s="270">
        <f t="shared" si="2"/>
        <v>2</v>
      </c>
      <c r="D74" s="247">
        <v>0</v>
      </c>
      <c r="E74" s="248">
        <v>0</v>
      </c>
      <c r="F74" s="248">
        <v>0</v>
      </c>
      <c r="G74" s="248">
        <v>2</v>
      </c>
      <c r="H74" s="248">
        <f>IFERROR(VLOOKUP($A74,'05'!$A$4:$BJ$96,54,FALSE),0)</f>
        <v>0</v>
      </c>
      <c r="I74" s="248">
        <f>IFERROR(VLOOKUP($A74,'06'!$A$4:$BM$96,54,FALSE),0)</f>
        <v>0</v>
      </c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48"/>
      <c r="Y74" s="248"/>
      <c r="Z74" s="248"/>
      <c r="AA74" s="248"/>
      <c r="AB74" s="248"/>
      <c r="AC74" s="248"/>
      <c r="AD74" s="248"/>
      <c r="AE74" s="248"/>
      <c r="AF74" s="248"/>
      <c r="AG74" s="248"/>
      <c r="AH74" s="248"/>
      <c r="AI74" s="248"/>
      <c r="AJ74" s="248"/>
      <c r="AK74" s="248"/>
      <c r="AL74" s="248"/>
      <c r="AM74" s="248"/>
      <c r="AN74" s="248"/>
      <c r="AO74" s="248"/>
      <c r="AP74" s="248"/>
      <c r="AQ74" s="248"/>
      <c r="AR74" s="248"/>
      <c r="AS74" s="248"/>
      <c r="AT74" s="248"/>
      <c r="AU74" s="248"/>
      <c r="AV74" s="248"/>
      <c r="AW74" s="248"/>
      <c r="AX74" s="248"/>
      <c r="AY74" s="248"/>
      <c r="AZ74" s="248"/>
      <c r="BA74" s="248"/>
      <c r="BB74" s="248"/>
      <c r="BC74" s="249"/>
      <c r="BD74" s="250">
        <f>SUM(D74:BC74)</f>
        <v>2</v>
      </c>
    </row>
    <row r="75" spans="1:56" ht="19" x14ac:dyDescent="0.15">
      <c r="A75" s="388"/>
      <c r="B75" s="165" t="s">
        <v>16</v>
      </c>
      <c r="C75" s="271">
        <f t="shared" si="2"/>
        <v>1</v>
      </c>
      <c r="D75" s="251"/>
      <c r="E75" s="227"/>
      <c r="F75" s="227"/>
      <c r="G75" s="227"/>
      <c r="H75" s="227">
        <f>IFERROR(VLOOKUP($A74,'05'!$A$4:$BJ$96,55,FALSE),0)</f>
        <v>1</v>
      </c>
      <c r="I75" s="227">
        <f>IFERROR(VLOOKUP($A74,'06'!$A$4:$BM$96,56,FALSE),0)</f>
        <v>0</v>
      </c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7"/>
      <c r="AB75" s="227"/>
      <c r="AC75" s="227"/>
      <c r="AD75" s="227"/>
      <c r="AE75" s="227"/>
      <c r="AF75" s="227"/>
      <c r="AG75" s="227"/>
      <c r="AH75" s="227"/>
      <c r="AI75" s="227"/>
      <c r="AJ75" s="227"/>
      <c r="AK75" s="227"/>
      <c r="AL75" s="227"/>
      <c r="AM75" s="227"/>
      <c r="AN75" s="227"/>
      <c r="AO75" s="227"/>
      <c r="AP75" s="227"/>
      <c r="AQ75" s="227"/>
      <c r="AR75" s="227"/>
      <c r="AS75" s="227"/>
      <c r="AT75" s="227"/>
      <c r="AU75" s="227"/>
      <c r="AV75" s="227"/>
      <c r="AW75" s="227"/>
      <c r="AX75" s="227"/>
      <c r="AY75" s="227"/>
      <c r="AZ75" s="227"/>
      <c r="BA75" s="227"/>
      <c r="BB75" s="227"/>
      <c r="BC75" s="252"/>
      <c r="BD75" s="253"/>
    </row>
    <row r="76" spans="1:56" ht="20" thickBot="1" x14ac:dyDescent="0.2">
      <c r="A76" s="389"/>
      <c r="B76" s="166" t="s">
        <v>129</v>
      </c>
      <c r="C76" s="272">
        <f t="shared" si="2"/>
        <v>1</v>
      </c>
      <c r="D76" s="254"/>
      <c r="E76" s="255"/>
      <c r="F76" s="255"/>
      <c r="G76" s="255"/>
      <c r="H76" s="255">
        <f>IFERROR(VLOOKUP($A74,'05'!$A$4:$BJ$96,56,FALSE),0)</f>
        <v>1</v>
      </c>
      <c r="I76" s="255">
        <f>IFERROR(VLOOKUP($A74,'06'!$A$4:$BM$96,58,FALSE),0)</f>
        <v>0</v>
      </c>
      <c r="J76" s="255"/>
      <c r="K76" s="255"/>
      <c r="L76" s="255"/>
      <c r="M76" s="255"/>
      <c r="N76" s="255"/>
      <c r="O76" s="255"/>
      <c r="P76" s="255"/>
      <c r="Q76" s="255"/>
      <c r="R76" s="255"/>
      <c r="S76" s="255"/>
      <c r="T76" s="255"/>
      <c r="U76" s="255"/>
      <c r="V76" s="255"/>
      <c r="W76" s="255"/>
      <c r="X76" s="255"/>
      <c r="Y76" s="255"/>
      <c r="Z76" s="255"/>
      <c r="AA76" s="255"/>
      <c r="AB76" s="255"/>
      <c r="AC76" s="255"/>
      <c r="AD76" s="255"/>
      <c r="AE76" s="255"/>
      <c r="AF76" s="255"/>
      <c r="AG76" s="255"/>
      <c r="AH76" s="255"/>
      <c r="AI76" s="255"/>
      <c r="AJ76" s="255"/>
      <c r="AK76" s="255"/>
      <c r="AL76" s="255"/>
      <c r="AM76" s="255"/>
      <c r="AN76" s="255"/>
      <c r="AO76" s="255"/>
      <c r="AP76" s="255"/>
      <c r="AQ76" s="255"/>
      <c r="AR76" s="255"/>
      <c r="AS76" s="255"/>
      <c r="AT76" s="255"/>
      <c r="AU76" s="255"/>
      <c r="AV76" s="255"/>
      <c r="AW76" s="255"/>
      <c r="AX76" s="255"/>
      <c r="AY76" s="255"/>
      <c r="AZ76" s="255"/>
      <c r="BA76" s="255"/>
      <c r="BB76" s="255"/>
      <c r="BC76" s="256"/>
      <c r="BD76" s="257"/>
    </row>
    <row r="77" spans="1:56" s="172" customFormat="1" ht="19" x14ac:dyDescent="0.15">
      <c r="A77" s="390" t="s">
        <v>102</v>
      </c>
      <c r="B77" s="171" t="s">
        <v>42</v>
      </c>
      <c r="C77" s="273">
        <f t="shared" si="2"/>
        <v>3</v>
      </c>
      <c r="D77" s="258">
        <v>1</v>
      </c>
      <c r="E77" s="259">
        <v>0</v>
      </c>
      <c r="F77" s="259">
        <v>0</v>
      </c>
      <c r="G77" s="259">
        <v>0</v>
      </c>
      <c r="H77" s="259">
        <f>IFERROR(VLOOKUP($A77,'05'!$A$4:$BJ$96,54,FALSE),0)</f>
        <v>2</v>
      </c>
      <c r="I77" s="259">
        <f>IFERROR(VLOOKUP($A77,'06'!$A$4:$BM$96,54,FALSE),0)</f>
        <v>0</v>
      </c>
      <c r="J77" s="259"/>
      <c r="K77" s="259"/>
      <c r="L77" s="259"/>
      <c r="M77" s="259"/>
      <c r="N77" s="259"/>
      <c r="O77" s="259"/>
      <c r="P77" s="259"/>
      <c r="Q77" s="259"/>
      <c r="R77" s="259"/>
      <c r="S77" s="259"/>
      <c r="T77" s="259"/>
      <c r="U77" s="259"/>
      <c r="V77" s="259"/>
      <c r="W77" s="259"/>
      <c r="X77" s="259"/>
      <c r="Y77" s="259"/>
      <c r="Z77" s="259"/>
      <c r="AA77" s="259"/>
      <c r="AB77" s="259"/>
      <c r="AC77" s="259"/>
      <c r="AD77" s="259"/>
      <c r="AE77" s="259"/>
      <c r="AF77" s="259"/>
      <c r="AG77" s="259"/>
      <c r="AH77" s="259"/>
      <c r="AI77" s="259"/>
      <c r="AJ77" s="259"/>
      <c r="AK77" s="259"/>
      <c r="AL77" s="259"/>
      <c r="AM77" s="259"/>
      <c r="AN77" s="259"/>
      <c r="AO77" s="259"/>
      <c r="AP77" s="259"/>
      <c r="AQ77" s="259"/>
      <c r="AR77" s="259"/>
      <c r="AS77" s="259"/>
      <c r="AT77" s="259"/>
      <c r="AU77" s="259"/>
      <c r="AV77" s="259"/>
      <c r="AW77" s="259"/>
      <c r="AX77" s="259"/>
      <c r="AY77" s="259"/>
      <c r="AZ77" s="259"/>
      <c r="BA77" s="259"/>
      <c r="BB77" s="259"/>
      <c r="BC77" s="260"/>
      <c r="BD77" s="261">
        <f>SUM(D77:BC77)</f>
        <v>3</v>
      </c>
    </row>
    <row r="78" spans="1:56" s="172" customFormat="1" ht="19" x14ac:dyDescent="0.15">
      <c r="A78" s="391"/>
      <c r="B78" s="173" t="s">
        <v>16</v>
      </c>
      <c r="C78" s="274">
        <f t="shared" si="2"/>
        <v>1</v>
      </c>
      <c r="D78" s="262"/>
      <c r="E78" s="263"/>
      <c r="F78" s="263"/>
      <c r="G78" s="263"/>
      <c r="H78" s="263">
        <f>IFERROR(VLOOKUP($A77,'05'!$A$4:$BJ$96,55,FALSE),0)</f>
        <v>1</v>
      </c>
      <c r="I78" s="263">
        <f>IFERROR(VLOOKUP($A77,'06'!$A$4:$BM$96,56,FALSE),0)</f>
        <v>0</v>
      </c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3"/>
      <c r="AG78" s="263"/>
      <c r="AH78" s="263"/>
      <c r="AI78" s="263"/>
      <c r="AJ78" s="263"/>
      <c r="AK78" s="263"/>
      <c r="AL78" s="263"/>
      <c r="AM78" s="263"/>
      <c r="AN78" s="263"/>
      <c r="AO78" s="263"/>
      <c r="AP78" s="263"/>
      <c r="AQ78" s="263"/>
      <c r="AR78" s="263"/>
      <c r="AS78" s="263"/>
      <c r="AT78" s="263"/>
      <c r="AU78" s="263"/>
      <c r="AV78" s="263"/>
      <c r="AW78" s="263"/>
      <c r="AX78" s="263"/>
      <c r="AY78" s="263"/>
      <c r="AZ78" s="263"/>
      <c r="BA78" s="263"/>
      <c r="BB78" s="263"/>
      <c r="BC78" s="264"/>
      <c r="BD78" s="265"/>
    </row>
    <row r="79" spans="1:56" s="172" customFormat="1" ht="20" thickBot="1" x14ac:dyDescent="0.2">
      <c r="A79" s="392"/>
      <c r="B79" s="174" t="s">
        <v>129</v>
      </c>
      <c r="C79" s="275">
        <f t="shared" si="2"/>
        <v>0</v>
      </c>
      <c r="D79" s="266"/>
      <c r="E79" s="267"/>
      <c r="F79" s="267"/>
      <c r="G79" s="267"/>
      <c r="H79" s="267">
        <f>IFERROR(VLOOKUP($A77,'05'!$A$4:$BJ$96,56,FALSE),0)</f>
        <v>0</v>
      </c>
      <c r="I79" s="267">
        <f>IFERROR(VLOOKUP($A77,'06'!$A$4:$BM$96,58,FALSE),0)</f>
        <v>0</v>
      </c>
      <c r="J79" s="267"/>
      <c r="K79" s="267"/>
      <c r="L79" s="267"/>
      <c r="M79" s="267"/>
      <c r="N79" s="267"/>
      <c r="O79" s="267"/>
      <c r="P79" s="267"/>
      <c r="Q79" s="267"/>
      <c r="R79" s="267"/>
      <c r="S79" s="267"/>
      <c r="T79" s="267"/>
      <c r="U79" s="267"/>
      <c r="V79" s="267"/>
      <c r="W79" s="267"/>
      <c r="X79" s="267"/>
      <c r="Y79" s="267"/>
      <c r="Z79" s="267"/>
      <c r="AA79" s="267"/>
      <c r="AB79" s="267"/>
      <c r="AC79" s="267"/>
      <c r="AD79" s="267"/>
      <c r="AE79" s="267"/>
      <c r="AF79" s="267"/>
      <c r="AG79" s="267"/>
      <c r="AH79" s="267"/>
      <c r="AI79" s="267"/>
      <c r="AJ79" s="267"/>
      <c r="AK79" s="267"/>
      <c r="AL79" s="267"/>
      <c r="AM79" s="267"/>
      <c r="AN79" s="267"/>
      <c r="AO79" s="267"/>
      <c r="AP79" s="267"/>
      <c r="AQ79" s="267"/>
      <c r="AR79" s="267"/>
      <c r="AS79" s="267"/>
      <c r="AT79" s="267"/>
      <c r="AU79" s="267"/>
      <c r="AV79" s="267"/>
      <c r="AW79" s="267"/>
      <c r="AX79" s="267"/>
      <c r="AY79" s="267"/>
      <c r="AZ79" s="267"/>
      <c r="BA79" s="267"/>
      <c r="BB79" s="267"/>
      <c r="BC79" s="268"/>
      <c r="BD79" s="269"/>
    </row>
    <row r="80" spans="1:56" ht="19" x14ac:dyDescent="0.15">
      <c r="A80" s="387" t="s">
        <v>101</v>
      </c>
      <c r="B80" s="164" t="s">
        <v>42</v>
      </c>
      <c r="C80" s="270">
        <f t="shared" si="2"/>
        <v>4</v>
      </c>
      <c r="D80" s="247">
        <v>1</v>
      </c>
      <c r="E80" s="248">
        <v>0</v>
      </c>
      <c r="F80" s="248">
        <v>0</v>
      </c>
      <c r="G80" s="248">
        <v>0</v>
      </c>
      <c r="H80" s="248">
        <f>IFERROR(VLOOKUP($A80,'05'!$A$4:$BJ$96,54,FALSE),0)</f>
        <v>3</v>
      </c>
      <c r="I80" s="248">
        <f>IFERROR(VLOOKUP($A80,'06'!$A$4:$BM$96,54,FALSE),0)</f>
        <v>0</v>
      </c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  <c r="AA80" s="248"/>
      <c r="AB80" s="248"/>
      <c r="AC80" s="24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  <c r="AN80" s="248"/>
      <c r="AO80" s="248"/>
      <c r="AP80" s="248"/>
      <c r="AQ80" s="248"/>
      <c r="AR80" s="248"/>
      <c r="AS80" s="248"/>
      <c r="AT80" s="248"/>
      <c r="AU80" s="248"/>
      <c r="AV80" s="248"/>
      <c r="AW80" s="248"/>
      <c r="AX80" s="248"/>
      <c r="AY80" s="248"/>
      <c r="AZ80" s="248"/>
      <c r="BA80" s="248"/>
      <c r="BB80" s="248"/>
      <c r="BC80" s="249"/>
      <c r="BD80" s="250">
        <f>SUM(D80:BC80)</f>
        <v>4</v>
      </c>
    </row>
    <row r="81" spans="1:56" ht="19" x14ac:dyDescent="0.15">
      <c r="A81" s="388"/>
      <c r="B81" s="165" t="s">
        <v>16</v>
      </c>
      <c r="C81" s="271">
        <f t="shared" si="2"/>
        <v>1</v>
      </c>
      <c r="D81" s="251"/>
      <c r="E81" s="227"/>
      <c r="F81" s="227"/>
      <c r="G81" s="227"/>
      <c r="H81" s="227">
        <f>IFERROR(VLOOKUP($A80,'05'!$A$4:$BJ$96,55,FALSE),0)</f>
        <v>1</v>
      </c>
      <c r="I81" s="227">
        <f>IFERROR(VLOOKUP($A80,'06'!$A$4:$BM$96,56,FALSE),0)</f>
        <v>0</v>
      </c>
      <c r="J81" s="227"/>
      <c r="K81" s="227"/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27"/>
      <c r="W81" s="227"/>
      <c r="X81" s="227"/>
      <c r="Y81" s="227"/>
      <c r="Z81" s="227"/>
      <c r="AA81" s="227"/>
      <c r="AB81" s="227"/>
      <c r="AC81" s="227"/>
      <c r="AD81" s="227"/>
      <c r="AE81" s="227"/>
      <c r="AF81" s="227"/>
      <c r="AG81" s="227"/>
      <c r="AH81" s="227"/>
      <c r="AI81" s="227"/>
      <c r="AJ81" s="227"/>
      <c r="AK81" s="227"/>
      <c r="AL81" s="227"/>
      <c r="AM81" s="227"/>
      <c r="AN81" s="227"/>
      <c r="AO81" s="227"/>
      <c r="AP81" s="227"/>
      <c r="AQ81" s="227"/>
      <c r="AR81" s="227"/>
      <c r="AS81" s="227"/>
      <c r="AT81" s="227"/>
      <c r="AU81" s="227"/>
      <c r="AV81" s="227"/>
      <c r="AW81" s="227"/>
      <c r="AX81" s="227"/>
      <c r="AY81" s="227"/>
      <c r="AZ81" s="227"/>
      <c r="BA81" s="227"/>
      <c r="BB81" s="227"/>
      <c r="BC81" s="252"/>
      <c r="BD81" s="253"/>
    </row>
    <row r="82" spans="1:56" ht="20" thickBot="1" x14ac:dyDescent="0.2">
      <c r="A82" s="389"/>
      <c r="B82" s="166" t="s">
        <v>129</v>
      </c>
      <c r="C82" s="272">
        <f t="shared" si="2"/>
        <v>0</v>
      </c>
      <c r="D82" s="254"/>
      <c r="E82" s="255"/>
      <c r="F82" s="255"/>
      <c r="G82" s="255"/>
      <c r="H82" s="255">
        <f>IFERROR(VLOOKUP($A80,'05'!$A$4:$BJ$96,56,FALSE),0)</f>
        <v>0</v>
      </c>
      <c r="I82" s="255">
        <f>IFERROR(VLOOKUP($A80,'06'!$A$4:$BM$96,58,FALSE),0)</f>
        <v>0</v>
      </c>
      <c r="J82" s="255"/>
      <c r="K82" s="255"/>
      <c r="L82" s="255"/>
      <c r="M82" s="255"/>
      <c r="N82" s="255"/>
      <c r="O82" s="255"/>
      <c r="P82" s="255"/>
      <c r="Q82" s="255"/>
      <c r="R82" s="255"/>
      <c r="S82" s="255"/>
      <c r="T82" s="255"/>
      <c r="U82" s="255"/>
      <c r="V82" s="255"/>
      <c r="W82" s="255"/>
      <c r="X82" s="255"/>
      <c r="Y82" s="255"/>
      <c r="Z82" s="255"/>
      <c r="AA82" s="255"/>
      <c r="AB82" s="255"/>
      <c r="AC82" s="255"/>
      <c r="AD82" s="255"/>
      <c r="AE82" s="255"/>
      <c r="AF82" s="255"/>
      <c r="AG82" s="255"/>
      <c r="AH82" s="255"/>
      <c r="AI82" s="255"/>
      <c r="AJ82" s="255"/>
      <c r="AK82" s="255"/>
      <c r="AL82" s="255"/>
      <c r="AM82" s="255"/>
      <c r="AN82" s="255"/>
      <c r="AO82" s="255"/>
      <c r="AP82" s="255"/>
      <c r="AQ82" s="255"/>
      <c r="AR82" s="255"/>
      <c r="AS82" s="255"/>
      <c r="AT82" s="255"/>
      <c r="AU82" s="255"/>
      <c r="AV82" s="255"/>
      <c r="AW82" s="255"/>
      <c r="AX82" s="255"/>
      <c r="AY82" s="255"/>
      <c r="AZ82" s="255"/>
      <c r="BA82" s="255"/>
      <c r="BB82" s="255"/>
      <c r="BC82" s="256"/>
      <c r="BD82" s="257"/>
    </row>
    <row r="83" spans="1:56" s="172" customFormat="1" ht="19" x14ac:dyDescent="0.15">
      <c r="A83" s="390" t="s">
        <v>100</v>
      </c>
      <c r="B83" s="171" t="s">
        <v>42</v>
      </c>
      <c r="C83" s="273">
        <f t="shared" si="2"/>
        <v>1</v>
      </c>
      <c r="D83" s="258">
        <v>1</v>
      </c>
      <c r="E83" s="259">
        <v>0</v>
      </c>
      <c r="F83" s="259">
        <v>0</v>
      </c>
      <c r="G83" s="259">
        <v>0</v>
      </c>
      <c r="H83" s="259">
        <f>IFERROR(VLOOKUP($A83,'05'!$A$4:$BJ$96,54,FALSE),0)</f>
        <v>0</v>
      </c>
      <c r="I83" s="259">
        <f>IFERROR(VLOOKUP($A83,'06'!$A$4:$BM$96,54,FALSE),0)</f>
        <v>0</v>
      </c>
      <c r="J83" s="259"/>
      <c r="K83" s="259"/>
      <c r="L83" s="259"/>
      <c r="M83" s="259"/>
      <c r="N83" s="259"/>
      <c r="O83" s="259"/>
      <c r="P83" s="259"/>
      <c r="Q83" s="259"/>
      <c r="R83" s="259"/>
      <c r="S83" s="259"/>
      <c r="T83" s="259"/>
      <c r="U83" s="259"/>
      <c r="V83" s="259"/>
      <c r="W83" s="259"/>
      <c r="X83" s="259"/>
      <c r="Y83" s="259"/>
      <c r="Z83" s="259"/>
      <c r="AA83" s="259"/>
      <c r="AB83" s="259"/>
      <c r="AC83" s="259"/>
      <c r="AD83" s="259"/>
      <c r="AE83" s="259"/>
      <c r="AF83" s="259"/>
      <c r="AG83" s="259"/>
      <c r="AH83" s="259"/>
      <c r="AI83" s="259"/>
      <c r="AJ83" s="259"/>
      <c r="AK83" s="259"/>
      <c r="AL83" s="259"/>
      <c r="AM83" s="259"/>
      <c r="AN83" s="259"/>
      <c r="AO83" s="259"/>
      <c r="AP83" s="259"/>
      <c r="AQ83" s="259"/>
      <c r="AR83" s="259"/>
      <c r="AS83" s="259"/>
      <c r="AT83" s="259"/>
      <c r="AU83" s="259"/>
      <c r="AV83" s="259"/>
      <c r="AW83" s="259"/>
      <c r="AX83" s="259"/>
      <c r="AY83" s="259"/>
      <c r="AZ83" s="259"/>
      <c r="BA83" s="259"/>
      <c r="BB83" s="259"/>
      <c r="BC83" s="260"/>
      <c r="BD83" s="261">
        <f>SUM(D83:BC83)</f>
        <v>1</v>
      </c>
    </row>
    <row r="84" spans="1:56" s="172" customFormat="1" ht="19" x14ac:dyDescent="0.15">
      <c r="A84" s="391"/>
      <c r="B84" s="173" t="s">
        <v>16</v>
      </c>
      <c r="C84" s="274">
        <f t="shared" si="2"/>
        <v>1</v>
      </c>
      <c r="D84" s="262"/>
      <c r="E84" s="263"/>
      <c r="F84" s="263"/>
      <c r="G84" s="263"/>
      <c r="H84" s="263">
        <f>IFERROR(VLOOKUP($A83,'05'!$A$4:$BJ$96,55,FALSE),0)</f>
        <v>1</v>
      </c>
      <c r="I84" s="263">
        <f>IFERROR(VLOOKUP($A83,'06'!$A$4:$BM$96,56,FALSE),0)</f>
        <v>0</v>
      </c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  <c r="AA84" s="263"/>
      <c r="AB84" s="263"/>
      <c r="AC84" s="263"/>
      <c r="AD84" s="263"/>
      <c r="AE84" s="263"/>
      <c r="AF84" s="263"/>
      <c r="AG84" s="263"/>
      <c r="AH84" s="263"/>
      <c r="AI84" s="263"/>
      <c r="AJ84" s="263"/>
      <c r="AK84" s="263"/>
      <c r="AL84" s="263"/>
      <c r="AM84" s="263"/>
      <c r="AN84" s="263"/>
      <c r="AO84" s="263"/>
      <c r="AP84" s="263"/>
      <c r="AQ84" s="263"/>
      <c r="AR84" s="263"/>
      <c r="AS84" s="263"/>
      <c r="AT84" s="263"/>
      <c r="AU84" s="263"/>
      <c r="AV84" s="263"/>
      <c r="AW84" s="263"/>
      <c r="AX84" s="263"/>
      <c r="AY84" s="263"/>
      <c r="AZ84" s="263"/>
      <c r="BA84" s="263"/>
      <c r="BB84" s="263"/>
      <c r="BC84" s="264"/>
      <c r="BD84" s="265"/>
    </row>
    <row r="85" spans="1:56" s="172" customFormat="1" ht="20" thickBot="1" x14ac:dyDescent="0.2">
      <c r="A85" s="392"/>
      <c r="B85" s="174" t="s">
        <v>129</v>
      </c>
      <c r="C85" s="275">
        <f t="shared" si="2"/>
        <v>0</v>
      </c>
      <c r="D85" s="266"/>
      <c r="E85" s="267"/>
      <c r="F85" s="267"/>
      <c r="G85" s="267"/>
      <c r="H85" s="267">
        <f>IFERROR(VLOOKUP($A83,'05'!$A$4:$BJ$96,56,FALSE),0)</f>
        <v>0</v>
      </c>
      <c r="I85" s="267">
        <f>IFERROR(VLOOKUP($A83,'06'!$A$4:$BM$96,58,FALSE),0)</f>
        <v>0</v>
      </c>
      <c r="J85" s="267"/>
      <c r="K85" s="267"/>
      <c r="L85" s="267"/>
      <c r="M85" s="267"/>
      <c r="N85" s="267"/>
      <c r="O85" s="267"/>
      <c r="P85" s="267"/>
      <c r="Q85" s="267"/>
      <c r="R85" s="267"/>
      <c r="S85" s="267"/>
      <c r="T85" s="267"/>
      <c r="U85" s="267"/>
      <c r="V85" s="267"/>
      <c r="W85" s="267"/>
      <c r="X85" s="267"/>
      <c r="Y85" s="267"/>
      <c r="Z85" s="267"/>
      <c r="AA85" s="267"/>
      <c r="AB85" s="267"/>
      <c r="AC85" s="267"/>
      <c r="AD85" s="267"/>
      <c r="AE85" s="267"/>
      <c r="AF85" s="267"/>
      <c r="AG85" s="267"/>
      <c r="AH85" s="267"/>
      <c r="AI85" s="267"/>
      <c r="AJ85" s="267"/>
      <c r="AK85" s="267"/>
      <c r="AL85" s="267"/>
      <c r="AM85" s="267"/>
      <c r="AN85" s="267"/>
      <c r="AO85" s="267"/>
      <c r="AP85" s="267"/>
      <c r="AQ85" s="267"/>
      <c r="AR85" s="267"/>
      <c r="AS85" s="267"/>
      <c r="AT85" s="267"/>
      <c r="AU85" s="267"/>
      <c r="AV85" s="267"/>
      <c r="AW85" s="267"/>
      <c r="AX85" s="267"/>
      <c r="AY85" s="267"/>
      <c r="AZ85" s="267"/>
      <c r="BA85" s="267"/>
      <c r="BB85" s="267"/>
      <c r="BC85" s="268"/>
      <c r="BD85" s="269"/>
    </row>
    <row r="86" spans="1:56" ht="19" x14ac:dyDescent="0.15">
      <c r="A86" s="387" t="s">
        <v>99</v>
      </c>
      <c r="B86" s="164" t="s">
        <v>42</v>
      </c>
      <c r="C86" s="270">
        <f t="shared" si="2"/>
        <v>1</v>
      </c>
      <c r="D86" s="247">
        <v>1</v>
      </c>
      <c r="E86" s="248">
        <v>0</v>
      </c>
      <c r="F86" s="248">
        <v>0</v>
      </c>
      <c r="G86" s="248">
        <v>0</v>
      </c>
      <c r="H86" s="248">
        <f>IFERROR(VLOOKUP($A86,'05'!$A$4:$BJ$96,54,FALSE),0)</f>
        <v>0</v>
      </c>
      <c r="I86" s="248">
        <f>IFERROR(VLOOKUP($A86,'06'!$A$4:$BM$96,54,FALSE),0)</f>
        <v>0</v>
      </c>
      <c r="J86" s="248"/>
      <c r="K86" s="248"/>
      <c r="L86" s="248"/>
      <c r="M86" s="248"/>
      <c r="N86" s="248"/>
      <c r="O86" s="248"/>
      <c r="P86" s="248"/>
      <c r="Q86" s="248"/>
      <c r="R86" s="248"/>
      <c r="S86" s="248"/>
      <c r="T86" s="248"/>
      <c r="U86" s="248"/>
      <c r="V86" s="248"/>
      <c r="W86" s="248"/>
      <c r="X86" s="248"/>
      <c r="Y86" s="248"/>
      <c r="Z86" s="248"/>
      <c r="AA86" s="248"/>
      <c r="AB86" s="248"/>
      <c r="AC86" s="248"/>
      <c r="AD86" s="248"/>
      <c r="AE86" s="248"/>
      <c r="AF86" s="248"/>
      <c r="AG86" s="248"/>
      <c r="AH86" s="248"/>
      <c r="AI86" s="248"/>
      <c r="AJ86" s="248"/>
      <c r="AK86" s="248"/>
      <c r="AL86" s="248"/>
      <c r="AM86" s="248"/>
      <c r="AN86" s="248"/>
      <c r="AO86" s="248"/>
      <c r="AP86" s="248"/>
      <c r="AQ86" s="248"/>
      <c r="AR86" s="248"/>
      <c r="AS86" s="248"/>
      <c r="AT86" s="248"/>
      <c r="AU86" s="248"/>
      <c r="AV86" s="248"/>
      <c r="AW86" s="248"/>
      <c r="AX86" s="248"/>
      <c r="AY86" s="248"/>
      <c r="AZ86" s="248"/>
      <c r="BA86" s="248"/>
      <c r="BB86" s="248"/>
      <c r="BC86" s="249"/>
      <c r="BD86" s="250">
        <f>SUM(D86:BC86)</f>
        <v>1</v>
      </c>
    </row>
    <row r="87" spans="1:56" ht="19" x14ac:dyDescent="0.15">
      <c r="A87" s="388"/>
      <c r="B87" s="165" t="s">
        <v>16</v>
      </c>
      <c r="C87" s="271">
        <f t="shared" si="2"/>
        <v>1</v>
      </c>
      <c r="D87" s="251"/>
      <c r="E87" s="227"/>
      <c r="F87" s="227"/>
      <c r="G87" s="227"/>
      <c r="H87" s="227">
        <f>IFERROR(VLOOKUP($A86,'05'!$A$4:$BJ$96,55,FALSE),0)</f>
        <v>1</v>
      </c>
      <c r="I87" s="227">
        <f>IFERROR(VLOOKUP($A86,'06'!$A$4:$BM$96,56,FALSE),0)</f>
        <v>0</v>
      </c>
      <c r="J87" s="227"/>
      <c r="K87" s="227"/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  <c r="W87" s="227"/>
      <c r="X87" s="227"/>
      <c r="Y87" s="227"/>
      <c r="Z87" s="227"/>
      <c r="AA87" s="227"/>
      <c r="AB87" s="227"/>
      <c r="AC87" s="227"/>
      <c r="AD87" s="227"/>
      <c r="AE87" s="227"/>
      <c r="AF87" s="227"/>
      <c r="AG87" s="227"/>
      <c r="AH87" s="227"/>
      <c r="AI87" s="227"/>
      <c r="AJ87" s="227"/>
      <c r="AK87" s="227"/>
      <c r="AL87" s="227"/>
      <c r="AM87" s="227"/>
      <c r="AN87" s="227"/>
      <c r="AO87" s="227"/>
      <c r="AP87" s="227"/>
      <c r="AQ87" s="227"/>
      <c r="AR87" s="227"/>
      <c r="AS87" s="227"/>
      <c r="AT87" s="227"/>
      <c r="AU87" s="227"/>
      <c r="AV87" s="227"/>
      <c r="AW87" s="227"/>
      <c r="AX87" s="227"/>
      <c r="AY87" s="227"/>
      <c r="AZ87" s="227"/>
      <c r="BA87" s="227"/>
      <c r="BB87" s="227"/>
      <c r="BC87" s="252"/>
      <c r="BD87" s="253"/>
    </row>
    <row r="88" spans="1:56" ht="20" thickBot="1" x14ac:dyDescent="0.2">
      <c r="A88" s="389"/>
      <c r="B88" s="166" t="s">
        <v>129</v>
      </c>
      <c r="C88" s="272">
        <f t="shared" si="2"/>
        <v>1</v>
      </c>
      <c r="D88" s="254"/>
      <c r="E88" s="255"/>
      <c r="F88" s="255"/>
      <c r="G88" s="255"/>
      <c r="H88" s="255">
        <f>IFERROR(VLOOKUP($A86,'05'!$A$4:$BJ$96,56,FALSE),0)</f>
        <v>1</v>
      </c>
      <c r="I88" s="255">
        <f>IFERROR(VLOOKUP($A86,'06'!$A$4:$BM$96,58,FALSE),0)</f>
        <v>0</v>
      </c>
      <c r="J88" s="255"/>
      <c r="K88" s="255"/>
      <c r="L88" s="255"/>
      <c r="M88" s="255"/>
      <c r="N88" s="255"/>
      <c r="O88" s="255"/>
      <c r="P88" s="255"/>
      <c r="Q88" s="255"/>
      <c r="R88" s="255"/>
      <c r="S88" s="255"/>
      <c r="T88" s="255"/>
      <c r="U88" s="255"/>
      <c r="V88" s="255"/>
      <c r="W88" s="255"/>
      <c r="X88" s="255"/>
      <c r="Y88" s="255"/>
      <c r="Z88" s="255"/>
      <c r="AA88" s="255"/>
      <c r="AB88" s="255"/>
      <c r="AC88" s="255"/>
      <c r="AD88" s="255"/>
      <c r="AE88" s="255"/>
      <c r="AF88" s="255"/>
      <c r="AG88" s="255"/>
      <c r="AH88" s="255"/>
      <c r="AI88" s="255"/>
      <c r="AJ88" s="255"/>
      <c r="AK88" s="255"/>
      <c r="AL88" s="255"/>
      <c r="AM88" s="255"/>
      <c r="AN88" s="255"/>
      <c r="AO88" s="255"/>
      <c r="AP88" s="255"/>
      <c r="AQ88" s="255"/>
      <c r="AR88" s="255"/>
      <c r="AS88" s="255"/>
      <c r="AT88" s="255"/>
      <c r="AU88" s="255"/>
      <c r="AV88" s="255"/>
      <c r="AW88" s="255"/>
      <c r="AX88" s="255"/>
      <c r="AY88" s="255"/>
      <c r="AZ88" s="255"/>
      <c r="BA88" s="255"/>
      <c r="BB88" s="255"/>
      <c r="BC88" s="256"/>
      <c r="BD88" s="257"/>
    </row>
    <row r="89" spans="1:56" s="172" customFormat="1" ht="19" x14ac:dyDescent="0.15">
      <c r="A89" s="390" t="s">
        <v>98</v>
      </c>
      <c r="B89" s="171" t="s">
        <v>42</v>
      </c>
      <c r="C89" s="273">
        <f t="shared" si="2"/>
        <v>1</v>
      </c>
      <c r="D89" s="258">
        <v>1</v>
      </c>
      <c r="E89" s="259">
        <v>0</v>
      </c>
      <c r="F89" s="259">
        <v>0</v>
      </c>
      <c r="G89" s="259">
        <v>0</v>
      </c>
      <c r="H89" s="259">
        <f>IFERROR(VLOOKUP($A89,'05'!$A$4:$BJ$96,54,FALSE),0)</f>
        <v>0</v>
      </c>
      <c r="I89" s="259">
        <f>IFERROR(VLOOKUP($A89,'06'!$A$4:$BM$96,54,FALSE),0)</f>
        <v>0</v>
      </c>
      <c r="J89" s="259"/>
      <c r="K89" s="259"/>
      <c r="L89" s="259"/>
      <c r="M89" s="259"/>
      <c r="N89" s="259"/>
      <c r="O89" s="259"/>
      <c r="P89" s="259"/>
      <c r="Q89" s="259"/>
      <c r="R89" s="259"/>
      <c r="S89" s="259"/>
      <c r="T89" s="259"/>
      <c r="U89" s="259"/>
      <c r="V89" s="259"/>
      <c r="W89" s="259"/>
      <c r="X89" s="259"/>
      <c r="Y89" s="259"/>
      <c r="Z89" s="259"/>
      <c r="AA89" s="259"/>
      <c r="AB89" s="259"/>
      <c r="AC89" s="259"/>
      <c r="AD89" s="259"/>
      <c r="AE89" s="259"/>
      <c r="AF89" s="259"/>
      <c r="AG89" s="259"/>
      <c r="AH89" s="259"/>
      <c r="AI89" s="259"/>
      <c r="AJ89" s="259"/>
      <c r="AK89" s="259"/>
      <c r="AL89" s="259"/>
      <c r="AM89" s="259"/>
      <c r="AN89" s="259"/>
      <c r="AO89" s="259"/>
      <c r="AP89" s="259"/>
      <c r="AQ89" s="259"/>
      <c r="AR89" s="259"/>
      <c r="AS89" s="259"/>
      <c r="AT89" s="259"/>
      <c r="AU89" s="259"/>
      <c r="AV89" s="259"/>
      <c r="AW89" s="259"/>
      <c r="AX89" s="259"/>
      <c r="AY89" s="259"/>
      <c r="AZ89" s="259"/>
      <c r="BA89" s="259"/>
      <c r="BB89" s="259"/>
      <c r="BC89" s="260"/>
      <c r="BD89" s="261">
        <f>SUM(D89:BC89)</f>
        <v>1</v>
      </c>
    </row>
    <row r="90" spans="1:56" s="172" customFormat="1" ht="19" x14ac:dyDescent="0.15">
      <c r="A90" s="391"/>
      <c r="B90" s="173" t="s">
        <v>16</v>
      </c>
      <c r="C90" s="274">
        <f t="shared" si="2"/>
        <v>0</v>
      </c>
      <c r="D90" s="262"/>
      <c r="E90" s="263"/>
      <c r="F90" s="263"/>
      <c r="G90" s="263"/>
      <c r="H90" s="263">
        <f>IFERROR(VLOOKUP($A89,'05'!$A$4:$BJ$96,55,FALSE),0)</f>
        <v>0</v>
      </c>
      <c r="I90" s="263">
        <f>IFERROR(VLOOKUP($A89,'06'!$A$4:$BM$96,56,FALSE),0)</f>
        <v>0</v>
      </c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  <c r="AA90" s="263"/>
      <c r="AB90" s="263"/>
      <c r="AC90" s="263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3"/>
      <c r="AT90" s="263"/>
      <c r="AU90" s="263"/>
      <c r="AV90" s="263"/>
      <c r="AW90" s="263"/>
      <c r="AX90" s="263"/>
      <c r="AY90" s="263"/>
      <c r="AZ90" s="263"/>
      <c r="BA90" s="263"/>
      <c r="BB90" s="263"/>
      <c r="BC90" s="264"/>
      <c r="BD90" s="265"/>
    </row>
    <row r="91" spans="1:56" s="172" customFormat="1" ht="20" thickBot="1" x14ac:dyDescent="0.2">
      <c r="A91" s="392"/>
      <c r="B91" s="174" t="s">
        <v>129</v>
      </c>
      <c r="C91" s="275">
        <f t="shared" si="2"/>
        <v>0</v>
      </c>
      <c r="D91" s="266"/>
      <c r="E91" s="267"/>
      <c r="F91" s="267"/>
      <c r="G91" s="267"/>
      <c r="H91" s="267">
        <f>IFERROR(VLOOKUP($A89,'05'!$A$4:$BJ$96,56,FALSE),0)</f>
        <v>0</v>
      </c>
      <c r="I91" s="267">
        <f>IFERROR(VLOOKUP($A89,'06'!$A$4:$BM$96,58,FALSE),0)</f>
        <v>0</v>
      </c>
      <c r="J91" s="267"/>
      <c r="K91" s="267"/>
      <c r="L91" s="267"/>
      <c r="M91" s="267"/>
      <c r="N91" s="267"/>
      <c r="O91" s="267"/>
      <c r="P91" s="267"/>
      <c r="Q91" s="267"/>
      <c r="R91" s="267"/>
      <c r="S91" s="267"/>
      <c r="T91" s="267"/>
      <c r="U91" s="267"/>
      <c r="V91" s="267"/>
      <c r="W91" s="267"/>
      <c r="X91" s="267"/>
      <c r="Y91" s="267"/>
      <c r="Z91" s="267"/>
      <c r="AA91" s="267"/>
      <c r="AB91" s="267"/>
      <c r="AC91" s="267"/>
      <c r="AD91" s="267"/>
      <c r="AE91" s="267"/>
      <c r="AF91" s="267"/>
      <c r="AG91" s="267"/>
      <c r="AH91" s="267"/>
      <c r="AI91" s="267"/>
      <c r="AJ91" s="267"/>
      <c r="AK91" s="267"/>
      <c r="AL91" s="267"/>
      <c r="AM91" s="267"/>
      <c r="AN91" s="267"/>
      <c r="AO91" s="267"/>
      <c r="AP91" s="267"/>
      <c r="AQ91" s="267"/>
      <c r="AR91" s="267"/>
      <c r="AS91" s="267"/>
      <c r="AT91" s="267"/>
      <c r="AU91" s="267"/>
      <c r="AV91" s="267"/>
      <c r="AW91" s="267"/>
      <c r="AX91" s="267"/>
      <c r="AY91" s="267"/>
      <c r="AZ91" s="267"/>
      <c r="BA91" s="267"/>
      <c r="BB91" s="267"/>
      <c r="BC91" s="268"/>
      <c r="BD91" s="269"/>
    </row>
    <row r="92" spans="1:56" ht="19" x14ac:dyDescent="0.15">
      <c r="A92" s="387" t="s">
        <v>97</v>
      </c>
      <c r="B92" s="164" t="s">
        <v>42</v>
      </c>
      <c r="C92" s="270">
        <f t="shared" si="2"/>
        <v>1</v>
      </c>
      <c r="D92" s="247">
        <v>0</v>
      </c>
      <c r="E92" s="248">
        <v>1</v>
      </c>
      <c r="F92" s="248">
        <v>0</v>
      </c>
      <c r="G92" s="248">
        <v>0</v>
      </c>
      <c r="H92" s="248">
        <f>IFERROR(VLOOKUP($A92,'05'!$A$4:$BJ$96,54,FALSE),0)</f>
        <v>0</v>
      </c>
      <c r="I92" s="248">
        <f>IFERROR(VLOOKUP($A92,'06'!$A$4:$BM$96,54,FALSE),0)</f>
        <v>0</v>
      </c>
      <c r="J92" s="248"/>
      <c r="K92" s="248"/>
      <c r="L92" s="248"/>
      <c r="M92" s="248"/>
      <c r="N92" s="248"/>
      <c r="O92" s="248"/>
      <c r="P92" s="248"/>
      <c r="Q92" s="248"/>
      <c r="R92" s="248"/>
      <c r="S92" s="248"/>
      <c r="T92" s="248"/>
      <c r="U92" s="248"/>
      <c r="V92" s="248"/>
      <c r="W92" s="248"/>
      <c r="X92" s="248"/>
      <c r="Y92" s="248"/>
      <c r="Z92" s="248"/>
      <c r="AA92" s="248"/>
      <c r="AB92" s="248"/>
      <c r="AC92" s="248"/>
      <c r="AD92" s="248"/>
      <c r="AE92" s="248"/>
      <c r="AF92" s="248"/>
      <c r="AG92" s="248"/>
      <c r="AH92" s="248"/>
      <c r="AI92" s="248"/>
      <c r="AJ92" s="248"/>
      <c r="AK92" s="248"/>
      <c r="AL92" s="248"/>
      <c r="AM92" s="248"/>
      <c r="AN92" s="248"/>
      <c r="AO92" s="248"/>
      <c r="AP92" s="248"/>
      <c r="AQ92" s="248"/>
      <c r="AR92" s="248"/>
      <c r="AS92" s="248"/>
      <c r="AT92" s="248"/>
      <c r="AU92" s="248"/>
      <c r="AV92" s="248"/>
      <c r="AW92" s="248"/>
      <c r="AX92" s="248"/>
      <c r="AY92" s="248"/>
      <c r="AZ92" s="248"/>
      <c r="BA92" s="248"/>
      <c r="BB92" s="248"/>
      <c r="BC92" s="249"/>
      <c r="BD92" s="250">
        <f>SUM(D92:BC92)</f>
        <v>1</v>
      </c>
    </row>
    <row r="93" spans="1:56" ht="19" x14ac:dyDescent="0.15">
      <c r="A93" s="388"/>
      <c r="B93" s="165" t="s">
        <v>16</v>
      </c>
      <c r="C93" s="271">
        <f t="shared" si="2"/>
        <v>1</v>
      </c>
      <c r="D93" s="251"/>
      <c r="E93" s="227"/>
      <c r="F93" s="227"/>
      <c r="G93" s="227"/>
      <c r="H93" s="227">
        <f>IFERROR(VLOOKUP($A92,'05'!$A$4:$BJ$96,55,FALSE),0)</f>
        <v>1</v>
      </c>
      <c r="I93" s="227">
        <f>IFERROR(VLOOKUP($A92,'06'!$A$4:$BM$96,56,FALSE),0)</f>
        <v>0</v>
      </c>
      <c r="J93" s="227"/>
      <c r="K93" s="227"/>
      <c r="L93" s="227"/>
      <c r="M93" s="227"/>
      <c r="N93" s="227"/>
      <c r="O93" s="227"/>
      <c r="P93" s="227"/>
      <c r="Q93" s="227"/>
      <c r="R93" s="227"/>
      <c r="S93" s="227"/>
      <c r="T93" s="227"/>
      <c r="U93" s="227"/>
      <c r="V93" s="227"/>
      <c r="W93" s="227"/>
      <c r="X93" s="227"/>
      <c r="Y93" s="227"/>
      <c r="Z93" s="227"/>
      <c r="AA93" s="227"/>
      <c r="AB93" s="227"/>
      <c r="AC93" s="227"/>
      <c r="AD93" s="227"/>
      <c r="AE93" s="227"/>
      <c r="AF93" s="227"/>
      <c r="AG93" s="227"/>
      <c r="AH93" s="227"/>
      <c r="AI93" s="227"/>
      <c r="AJ93" s="227"/>
      <c r="AK93" s="227"/>
      <c r="AL93" s="227"/>
      <c r="AM93" s="227"/>
      <c r="AN93" s="227"/>
      <c r="AO93" s="227"/>
      <c r="AP93" s="227"/>
      <c r="AQ93" s="227"/>
      <c r="AR93" s="227"/>
      <c r="AS93" s="227"/>
      <c r="AT93" s="227"/>
      <c r="AU93" s="227"/>
      <c r="AV93" s="227"/>
      <c r="AW93" s="227"/>
      <c r="AX93" s="227"/>
      <c r="AY93" s="227"/>
      <c r="AZ93" s="227"/>
      <c r="BA93" s="227"/>
      <c r="BB93" s="227"/>
      <c r="BC93" s="252"/>
      <c r="BD93" s="253"/>
    </row>
    <row r="94" spans="1:56" ht="20" thickBot="1" x14ac:dyDescent="0.2">
      <c r="A94" s="389"/>
      <c r="B94" s="166" t="s">
        <v>129</v>
      </c>
      <c r="C94" s="272">
        <f t="shared" si="2"/>
        <v>0</v>
      </c>
      <c r="D94" s="254"/>
      <c r="E94" s="255"/>
      <c r="F94" s="255"/>
      <c r="G94" s="255"/>
      <c r="H94" s="255">
        <f>IFERROR(VLOOKUP($A92,'05'!$A$4:$BJ$96,56,FALSE),0)</f>
        <v>0</v>
      </c>
      <c r="I94" s="255">
        <f>IFERROR(VLOOKUP($A92,'06'!$A$4:$BM$96,58,FALSE),0)</f>
        <v>0</v>
      </c>
      <c r="J94" s="255"/>
      <c r="K94" s="255"/>
      <c r="L94" s="255"/>
      <c r="M94" s="255"/>
      <c r="N94" s="255"/>
      <c r="O94" s="255"/>
      <c r="P94" s="255"/>
      <c r="Q94" s="255"/>
      <c r="R94" s="255"/>
      <c r="S94" s="255"/>
      <c r="T94" s="255"/>
      <c r="U94" s="255"/>
      <c r="V94" s="255"/>
      <c r="W94" s="255"/>
      <c r="X94" s="255"/>
      <c r="Y94" s="255"/>
      <c r="Z94" s="255"/>
      <c r="AA94" s="255"/>
      <c r="AB94" s="255"/>
      <c r="AC94" s="255"/>
      <c r="AD94" s="255"/>
      <c r="AE94" s="255"/>
      <c r="AF94" s="255"/>
      <c r="AG94" s="255"/>
      <c r="AH94" s="255"/>
      <c r="AI94" s="255"/>
      <c r="AJ94" s="255"/>
      <c r="AK94" s="255"/>
      <c r="AL94" s="255"/>
      <c r="AM94" s="255"/>
      <c r="AN94" s="255"/>
      <c r="AO94" s="255"/>
      <c r="AP94" s="255"/>
      <c r="AQ94" s="255"/>
      <c r="AR94" s="255"/>
      <c r="AS94" s="255"/>
      <c r="AT94" s="255"/>
      <c r="AU94" s="255"/>
      <c r="AV94" s="255"/>
      <c r="AW94" s="255"/>
      <c r="AX94" s="255"/>
      <c r="AY94" s="255"/>
      <c r="AZ94" s="255"/>
      <c r="BA94" s="255"/>
      <c r="BB94" s="255"/>
      <c r="BC94" s="256"/>
      <c r="BD94" s="257"/>
    </row>
    <row r="95" spans="1:56" s="172" customFormat="1" ht="19" x14ac:dyDescent="0.15">
      <c r="A95" s="390" t="s">
        <v>96</v>
      </c>
      <c r="B95" s="171" t="s">
        <v>42</v>
      </c>
      <c r="C95" s="273">
        <f t="shared" si="2"/>
        <v>1</v>
      </c>
      <c r="D95" s="258">
        <v>0</v>
      </c>
      <c r="E95" s="259">
        <v>1</v>
      </c>
      <c r="F95" s="259">
        <v>0</v>
      </c>
      <c r="G95" s="259">
        <v>0</v>
      </c>
      <c r="H95" s="259">
        <f>IFERROR(VLOOKUP($A95,'05'!$A$4:$BJ$96,54,FALSE),0)</f>
        <v>0</v>
      </c>
      <c r="I95" s="259">
        <f>IFERROR(VLOOKUP($A95,'06'!$A$4:$BM$96,54,FALSE),0)</f>
        <v>0</v>
      </c>
      <c r="J95" s="259"/>
      <c r="K95" s="259"/>
      <c r="L95" s="259"/>
      <c r="M95" s="259"/>
      <c r="N95" s="259"/>
      <c r="O95" s="259"/>
      <c r="P95" s="259"/>
      <c r="Q95" s="259"/>
      <c r="R95" s="259"/>
      <c r="S95" s="259"/>
      <c r="T95" s="259"/>
      <c r="U95" s="259"/>
      <c r="V95" s="259"/>
      <c r="W95" s="259"/>
      <c r="X95" s="259"/>
      <c r="Y95" s="259"/>
      <c r="Z95" s="259"/>
      <c r="AA95" s="259"/>
      <c r="AB95" s="259"/>
      <c r="AC95" s="259"/>
      <c r="AD95" s="259"/>
      <c r="AE95" s="259"/>
      <c r="AF95" s="259"/>
      <c r="AG95" s="259"/>
      <c r="AH95" s="259"/>
      <c r="AI95" s="259"/>
      <c r="AJ95" s="259"/>
      <c r="AK95" s="259"/>
      <c r="AL95" s="259"/>
      <c r="AM95" s="259"/>
      <c r="AN95" s="259"/>
      <c r="AO95" s="259"/>
      <c r="AP95" s="259"/>
      <c r="AQ95" s="259"/>
      <c r="AR95" s="259"/>
      <c r="AS95" s="259"/>
      <c r="AT95" s="259"/>
      <c r="AU95" s="259"/>
      <c r="AV95" s="259"/>
      <c r="AW95" s="259"/>
      <c r="AX95" s="259"/>
      <c r="AY95" s="259"/>
      <c r="AZ95" s="259"/>
      <c r="BA95" s="259"/>
      <c r="BB95" s="259"/>
      <c r="BC95" s="260"/>
      <c r="BD95" s="261">
        <f>SUM(D95:BC95)</f>
        <v>1</v>
      </c>
    </row>
    <row r="96" spans="1:56" s="172" customFormat="1" ht="19" x14ac:dyDescent="0.15">
      <c r="A96" s="391"/>
      <c r="B96" s="173" t="s">
        <v>16</v>
      </c>
      <c r="C96" s="274">
        <f t="shared" si="2"/>
        <v>2</v>
      </c>
      <c r="D96" s="262"/>
      <c r="E96" s="263"/>
      <c r="F96" s="263"/>
      <c r="G96" s="263"/>
      <c r="H96" s="263">
        <f>IFERROR(VLOOKUP($A95,'05'!$A$4:$BJ$96,55,FALSE),0)</f>
        <v>2</v>
      </c>
      <c r="I96" s="263">
        <f>IFERROR(VLOOKUP($A95,'06'!$A$4:$BM$96,56,FALSE),0)</f>
        <v>0</v>
      </c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  <c r="AA96" s="263"/>
      <c r="AB96" s="263"/>
      <c r="AC96" s="263"/>
      <c r="AD96" s="263"/>
      <c r="AE96" s="263"/>
      <c r="AF96" s="263"/>
      <c r="AG96" s="263"/>
      <c r="AH96" s="263"/>
      <c r="AI96" s="263"/>
      <c r="AJ96" s="263"/>
      <c r="AK96" s="263"/>
      <c r="AL96" s="263"/>
      <c r="AM96" s="263"/>
      <c r="AN96" s="263"/>
      <c r="AO96" s="263"/>
      <c r="AP96" s="263"/>
      <c r="AQ96" s="263"/>
      <c r="AR96" s="263"/>
      <c r="AS96" s="263"/>
      <c r="AT96" s="263"/>
      <c r="AU96" s="263"/>
      <c r="AV96" s="263"/>
      <c r="AW96" s="263"/>
      <c r="AX96" s="263"/>
      <c r="AY96" s="263"/>
      <c r="AZ96" s="263"/>
      <c r="BA96" s="263"/>
      <c r="BB96" s="263"/>
      <c r="BC96" s="264"/>
      <c r="BD96" s="265"/>
    </row>
    <row r="97" spans="1:56" s="172" customFormat="1" ht="20" thickBot="1" x14ac:dyDescent="0.2">
      <c r="A97" s="392"/>
      <c r="B97" s="174" t="s">
        <v>129</v>
      </c>
      <c r="C97" s="275">
        <f t="shared" si="2"/>
        <v>0</v>
      </c>
      <c r="D97" s="266"/>
      <c r="E97" s="267"/>
      <c r="F97" s="267"/>
      <c r="G97" s="267"/>
      <c r="H97" s="267">
        <f>IFERROR(VLOOKUP($A95,'05'!$A$4:$BJ$96,56,FALSE),0)</f>
        <v>0</v>
      </c>
      <c r="I97" s="267">
        <f>IFERROR(VLOOKUP($A95,'06'!$A$4:$BM$96,58,FALSE),0)</f>
        <v>0</v>
      </c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267"/>
      <c r="Z97" s="267"/>
      <c r="AA97" s="267"/>
      <c r="AB97" s="267"/>
      <c r="AC97" s="267"/>
      <c r="AD97" s="267"/>
      <c r="AE97" s="267"/>
      <c r="AF97" s="267"/>
      <c r="AG97" s="267"/>
      <c r="AH97" s="267"/>
      <c r="AI97" s="267"/>
      <c r="AJ97" s="267"/>
      <c r="AK97" s="267"/>
      <c r="AL97" s="267"/>
      <c r="AM97" s="267"/>
      <c r="AN97" s="267"/>
      <c r="AO97" s="267"/>
      <c r="AP97" s="267"/>
      <c r="AQ97" s="267"/>
      <c r="AR97" s="267"/>
      <c r="AS97" s="267"/>
      <c r="AT97" s="267"/>
      <c r="AU97" s="267"/>
      <c r="AV97" s="267"/>
      <c r="AW97" s="267"/>
      <c r="AX97" s="267"/>
      <c r="AY97" s="267"/>
      <c r="AZ97" s="267"/>
      <c r="BA97" s="267"/>
      <c r="BB97" s="267"/>
      <c r="BC97" s="268"/>
      <c r="BD97" s="269"/>
    </row>
    <row r="98" spans="1:56" ht="19" x14ac:dyDescent="0.15">
      <c r="A98" s="387" t="s">
        <v>95</v>
      </c>
      <c r="B98" s="164" t="s">
        <v>42</v>
      </c>
      <c r="C98" s="270">
        <f t="shared" si="2"/>
        <v>2</v>
      </c>
      <c r="D98" s="247">
        <v>0</v>
      </c>
      <c r="E98" s="248">
        <v>0</v>
      </c>
      <c r="F98" s="248">
        <v>1</v>
      </c>
      <c r="G98" s="248">
        <v>0</v>
      </c>
      <c r="H98" s="248">
        <f>IFERROR(VLOOKUP($A98,'05'!$A$4:$BJ$96,54,FALSE),0)</f>
        <v>1</v>
      </c>
      <c r="I98" s="248">
        <f>IFERROR(VLOOKUP($A98,'06'!$A$4:$BM$96,54,FALSE),0)</f>
        <v>0</v>
      </c>
      <c r="J98" s="248"/>
      <c r="K98" s="248"/>
      <c r="L98" s="248"/>
      <c r="M98" s="248"/>
      <c r="N98" s="248"/>
      <c r="O98" s="248"/>
      <c r="P98" s="248"/>
      <c r="Q98" s="248"/>
      <c r="R98" s="248"/>
      <c r="S98" s="248"/>
      <c r="T98" s="248"/>
      <c r="U98" s="248"/>
      <c r="V98" s="248"/>
      <c r="W98" s="248"/>
      <c r="X98" s="248"/>
      <c r="Y98" s="248"/>
      <c r="Z98" s="248"/>
      <c r="AA98" s="248"/>
      <c r="AB98" s="248"/>
      <c r="AC98" s="248"/>
      <c r="AD98" s="248"/>
      <c r="AE98" s="248"/>
      <c r="AF98" s="248"/>
      <c r="AG98" s="248"/>
      <c r="AH98" s="248"/>
      <c r="AI98" s="248"/>
      <c r="AJ98" s="248"/>
      <c r="AK98" s="248"/>
      <c r="AL98" s="248"/>
      <c r="AM98" s="248"/>
      <c r="AN98" s="248"/>
      <c r="AO98" s="248"/>
      <c r="AP98" s="248"/>
      <c r="AQ98" s="248"/>
      <c r="AR98" s="248"/>
      <c r="AS98" s="248"/>
      <c r="AT98" s="248"/>
      <c r="AU98" s="248"/>
      <c r="AV98" s="248"/>
      <c r="AW98" s="248"/>
      <c r="AX98" s="248"/>
      <c r="AY98" s="248"/>
      <c r="AZ98" s="248"/>
      <c r="BA98" s="248"/>
      <c r="BB98" s="248"/>
      <c r="BC98" s="249"/>
      <c r="BD98" s="250">
        <f>SUM(D98:BC98)</f>
        <v>2</v>
      </c>
    </row>
    <row r="99" spans="1:56" ht="19" x14ac:dyDescent="0.15">
      <c r="A99" s="388"/>
      <c r="B99" s="165" t="s">
        <v>16</v>
      </c>
      <c r="C99" s="271">
        <f t="shared" si="2"/>
        <v>1</v>
      </c>
      <c r="D99" s="251"/>
      <c r="E99" s="227"/>
      <c r="F99" s="227"/>
      <c r="G99" s="227"/>
      <c r="H99" s="227">
        <f>IFERROR(VLOOKUP($A98,'05'!$A$4:$BJ$96,55,FALSE),0)</f>
        <v>1</v>
      </c>
      <c r="I99" s="227">
        <f>IFERROR(VLOOKUP($A98,'06'!$A$4:$BM$96,56,FALSE),0)</f>
        <v>0</v>
      </c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X99" s="227"/>
      <c r="Y99" s="227"/>
      <c r="Z99" s="227"/>
      <c r="AA99" s="227"/>
      <c r="AB99" s="227"/>
      <c r="AC99" s="227"/>
      <c r="AD99" s="227"/>
      <c r="AE99" s="227"/>
      <c r="AF99" s="227"/>
      <c r="AG99" s="227"/>
      <c r="AH99" s="227"/>
      <c r="AI99" s="227"/>
      <c r="AJ99" s="227"/>
      <c r="AK99" s="227"/>
      <c r="AL99" s="227"/>
      <c r="AM99" s="227"/>
      <c r="AN99" s="227"/>
      <c r="AO99" s="227"/>
      <c r="AP99" s="227"/>
      <c r="AQ99" s="227"/>
      <c r="AR99" s="227"/>
      <c r="AS99" s="227"/>
      <c r="AT99" s="227"/>
      <c r="AU99" s="227"/>
      <c r="AV99" s="227"/>
      <c r="AW99" s="227"/>
      <c r="AX99" s="227"/>
      <c r="AY99" s="227"/>
      <c r="AZ99" s="227"/>
      <c r="BA99" s="227"/>
      <c r="BB99" s="227"/>
      <c r="BC99" s="252"/>
      <c r="BD99" s="253"/>
    </row>
    <row r="100" spans="1:56" ht="20" thickBot="1" x14ac:dyDescent="0.2">
      <c r="A100" s="389"/>
      <c r="B100" s="166" t="s">
        <v>129</v>
      </c>
      <c r="C100" s="272">
        <f t="shared" si="2"/>
        <v>0</v>
      </c>
      <c r="D100" s="254"/>
      <c r="E100" s="255"/>
      <c r="F100" s="255"/>
      <c r="G100" s="255"/>
      <c r="H100" s="255">
        <f>IFERROR(VLOOKUP($A98,'05'!$A$4:$BJ$96,56,FALSE),0)</f>
        <v>0</v>
      </c>
      <c r="I100" s="255">
        <f>IFERROR(VLOOKUP($A98,'06'!$A$4:$BM$96,58,FALSE),0)</f>
        <v>0</v>
      </c>
      <c r="J100" s="255"/>
      <c r="K100" s="255"/>
      <c r="L100" s="255"/>
      <c r="M100" s="255"/>
      <c r="N100" s="255"/>
      <c r="O100" s="255"/>
      <c r="P100" s="255"/>
      <c r="Q100" s="255"/>
      <c r="R100" s="255"/>
      <c r="S100" s="255"/>
      <c r="T100" s="255"/>
      <c r="U100" s="255"/>
      <c r="V100" s="255"/>
      <c r="W100" s="255"/>
      <c r="X100" s="255"/>
      <c r="Y100" s="255"/>
      <c r="Z100" s="255"/>
      <c r="AA100" s="255"/>
      <c r="AB100" s="255"/>
      <c r="AC100" s="255"/>
      <c r="AD100" s="255"/>
      <c r="AE100" s="255"/>
      <c r="AF100" s="255"/>
      <c r="AG100" s="255"/>
      <c r="AH100" s="255"/>
      <c r="AI100" s="255"/>
      <c r="AJ100" s="255"/>
      <c r="AK100" s="255"/>
      <c r="AL100" s="255"/>
      <c r="AM100" s="255"/>
      <c r="AN100" s="255"/>
      <c r="AO100" s="255"/>
      <c r="AP100" s="255"/>
      <c r="AQ100" s="255"/>
      <c r="AR100" s="255"/>
      <c r="AS100" s="255"/>
      <c r="AT100" s="255"/>
      <c r="AU100" s="255"/>
      <c r="AV100" s="255"/>
      <c r="AW100" s="255"/>
      <c r="AX100" s="255"/>
      <c r="AY100" s="255"/>
      <c r="AZ100" s="255"/>
      <c r="BA100" s="255"/>
      <c r="BB100" s="255"/>
      <c r="BC100" s="256"/>
      <c r="BD100" s="257"/>
    </row>
    <row r="101" spans="1:56" s="172" customFormat="1" ht="19" x14ac:dyDescent="0.15">
      <c r="A101" s="390" t="s">
        <v>94</v>
      </c>
      <c r="B101" s="171" t="s">
        <v>42</v>
      </c>
      <c r="C101" s="273">
        <f t="shared" si="2"/>
        <v>1</v>
      </c>
      <c r="D101" s="258">
        <v>0</v>
      </c>
      <c r="E101" s="259">
        <v>0</v>
      </c>
      <c r="F101" s="259">
        <v>1</v>
      </c>
      <c r="G101" s="259">
        <v>0</v>
      </c>
      <c r="H101" s="259">
        <f>IFERROR(VLOOKUP($A101,'05'!$A$4:$BJ$96,54,FALSE),0)</f>
        <v>0</v>
      </c>
      <c r="I101" s="259">
        <f>IFERROR(VLOOKUP($A101,'06'!$A$4:$BM$96,54,FALSE),0)</f>
        <v>0</v>
      </c>
      <c r="J101" s="259"/>
      <c r="K101" s="259"/>
      <c r="L101" s="259"/>
      <c r="M101" s="259"/>
      <c r="N101" s="259"/>
      <c r="O101" s="259"/>
      <c r="P101" s="259"/>
      <c r="Q101" s="259"/>
      <c r="R101" s="259"/>
      <c r="S101" s="259"/>
      <c r="T101" s="259"/>
      <c r="U101" s="259"/>
      <c r="V101" s="259"/>
      <c r="W101" s="259"/>
      <c r="X101" s="259"/>
      <c r="Y101" s="259"/>
      <c r="Z101" s="259"/>
      <c r="AA101" s="259"/>
      <c r="AB101" s="259"/>
      <c r="AC101" s="259"/>
      <c r="AD101" s="259"/>
      <c r="AE101" s="259"/>
      <c r="AF101" s="259"/>
      <c r="AG101" s="259"/>
      <c r="AH101" s="259"/>
      <c r="AI101" s="259"/>
      <c r="AJ101" s="259"/>
      <c r="AK101" s="259"/>
      <c r="AL101" s="259"/>
      <c r="AM101" s="259"/>
      <c r="AN101" s="259"/>
      <c r="AO101" s="259"/>
      <c r="AP101" s="259"/>
      <c r="AQ101" s="259"/>
      <c r="AR101" s="259"/>
      <c r="AS101" s="259"/>
      <c r="AT101" s="259"/>
      <c r="AU101" s="259"/>
      <c r="AV101" s="259"/>
      <c r="AW101" s="259"/>
      <c r="AX101" s="259"/>
      <c r="AY101" s="259"/>
      <c r="AZ101" s="259"/>
      <c r="BA101" s="259"/>
      <c r="BB101" s="259"/>
      <c r="BC101" s="260"/>
      <c r="BD101" s="261">
        <f>SUM(D101:BC101)</f>
        <v>1</v>
      </c>
    </row>
    <row r="102" spans="1:56" s="172" customFormat="1" ht="19" x14ac:dyDescent="0.15">
      <c r="A102" s="391"/>
      <c r="B102" s="173" t="s">
        <v>16</v>
      </c>
      <c r="C102" s="274">
        <f t="shared" si="2"/>
        <v>0</v>
      </c>
      <c r="D102" s="262"/>
      <c r="E102" s="263"/>
      <c r="F102" s="263"/>
      <c r="G102" s="263"/>
      <c r="H102" s="263">
        <f>IFERROR(VLOOKUP($A101,'05'!$A$4:$BJ$96,55,FALSE),0)</f>
        <v>0</v>
      </c>
      <c r="I102" s="263">
        <f>IFERROR(VLOOKUP($A101,'06'!$A$4:$BM$96,56,FALSE),0)</f>
        <v>0</v>
      </c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  <c r="AA102" s="263"/>
      <c r="AB102" s="263"/>
      <c r="AC102" s="263"/>
      <c r="AD102" s="263"/>
      <c r="AE102" s="263"/>
      <c r="AF102" s="263"/>
      <c r="AG102" s="263"/>
      <c r="AH102" s="263"/>
      <c r="AI102" s="263"/>
      <c r="AJ102" s="263"/>
      <c r="AK102" s="263"/>
      <c r="AL102" s="263"/>
      <c r="AM102" s="263"/>
      <c r="AN102" s="263"/>
      <c r="AO102" s="263"/>
      <c r="AP102" s="263"/>
      <c r="AQ102" s="263"/>
      <c r="AR102" s="263"/>
      <c r="AS102" s="263"/>
      <c r="AT102" s="263"/>
      <c r="AU102" s="263"/>
      <c r="AV102" s="263"/>
      <c r="AW102" s="263"/>
      <c r="AX102" s="263"/>
      <c r="AY102" s="263"/>
      <c r="AZ102" s="263"/>
      <c r="BA102" s="263"/>
      <c r="BB102" s="263"/>
      <c r="BC102" s="264"/>
      <c r="BD102" s="265"/>
    </row>
    <row r="103" spans="1:56" s="172" customFormat="1" ht="20" thickBot="1" x14ac:dyDescent="0.2">
      <c r="A103" s="392"/>
      <c r="B103" s="174" t="s">
        <v>129</v>
      </c>
      <c r="C103" s="275">
        <f t="shared" si="2"/>
        <v>0</v>
      </c>
      <c r="D103" s="266"/>
      <c r="E103" s="267"/>
      <c r="F103" s="267"/>
      <c r="G103" s="267"/>
      <c r="H103" s="267">
        <f>IFERROR(VLOOKUP($A101,'05'!$A$4:$BJ$96,56,FALSE),0)</f>
        <v>0</v>
      </c>
      <c r="I103" s="267">
        <f>IFERROR(VLOOKUP($A101,'06'!$A$4:$BM$96,58,FALSE),0)</f>
        <v>0</v>
      </c>
      <c r="J103" s="267"/>
      <c r="K103" s="267"/>
      <c r="L103" s="267"/>
      <c r="M103" s="267"/>
      <c r="N103" s="267"/>
      <c r="O103" s="267"/>
      <c r="P103" s="267"/>
      <c r="Q103" s="267"/>
      <c r="R103" s="267"/>
      <c r="S103" s="267"/>
      <c r="T103" s="267"/>
      <c r="U103" s="267"/>
      <c r="V103" s="267"/>
      <c r="W103" s="267"/>
      <c r="X103" s="267"/>
      <c r="Y103" s="267"/>
      <c r="Z103" s="267"/>
      <c r="AA103" s="267"/>
      <c r="AB103" s="267"/>
      <c r="AC103" s="267"/>
      <c r="AD103" s="267"/>
      <c r="AE103" s="267"/>
      <c r="AF103" s="267"/>
      <c r="AG103" s="267"/>
      <c r="AH103" s="267"/>
      <c r="AI103" s="267"/>
      <c r="AJ103" s="267"/>
      <c r="AK103" s="267"/>
      <c r="AL103" s="267"/>
      <c r="AM103" s="267"/>
      <c r="AN103" s="267"/>
      <c r="AO103" s="267"/>
      <c r="AP103" s="267"/>
      <c r="AQ103" s="267"/>
      <c r="AR103" s="267"/>
      <c r="AS103" s="267"/>
      <c r="AT103" s="267"/>
      <c r="AU103" s="267"/>
      <c r="AV103" s="267"/>
      <c r="AW103" s="267"/>
      <c r="AX103" s="267"/>
      <c r="AY103" s="267"/>
      <c r="AZ103" s="267"/>
      <c r="BA103" s="267"/>
      <c r="BB103" s="267"/>
      <c r="BC103" s="268"/>
      <c r="BD103" s="269"/>
    </row>
    <row r="104" spans="1:56" ht="19" x14ac:dyDescent="0.15">
      <c r="A104" s="387" t="s">
        <v>93</v>
      </c>
      <c r="B104" s="164" t="s">
        <v>42</v>
      </c>
      <c r="C104" s="270">
        <f t="shared" si="2"/>
        <v>2</v>
      </c>
      <c r="D104" s="247">
        <v>0</v>
      </c>
      <c r="E104" s="248">
        <v>0</v>
      </c>
      <c r="F104" s="248">
        <v>1</v>
      </c>
      <c r="G104" s="248">
        <v>0</v>
      </c>
      <c r="H104" s="248">
        <f>IFERROR(VLOOKUP($A104,'05'!$A$4:$BJ$96,54,FALSE),0)</f>
        <v>1</v>
      </c>
      <c r="I104" s="248">
        <f>IFERROR(VLOOKUP($A104,'06'!$A$4:$BM$96,54,FALSE),0)</f>
        <v>0</v>
      </c>
      <c r="J104" s="248"/>
      <c r="K104" s="248"/>
      <c r="L104" s="248"/>
      <c r="M104" s="248"/>
      <c r="N104" s="248"/>
      <c r="O104" s="248"/>
      <c r="P104" s="248"/>
      <c r="Q104" s="248"/>
      <c r="R104" s="248"/>
      <c r="S104" s="248"/>
      <c r="T104" s="248"/>
      <c r="U104" s="248"/>
      <c r="V104" s="248"/>
      <c r="W104" s="248"/>
      <c r="X104" s="248"/>
      <c r="Y104" s="248"/>
      <c r="Z104" s="248"/>
      <c r="AA104" s="248"/>
      <c r="AB104" s="248"/>
      <c r="AC104" s="248"/>
      <c r="AD104" s="248"/>
      <c r="AE104" s="248"/>
      <c r="AF104" s="248"/>
      <c r="AG104" s="248"/>
      <c r="AH104" s="248"/>
      <c r="AI104" s="248"/>
      <c r="AJ104" s="248"/>
      <c r="AK104" s="248"/>
      <c r="AL104" s="248"/>
      <c r="AM104" s="248"/>
      <c r="AN104" s="248"/>
      <c r="AO104" s="248"/>
      <c r="AP104" s="248"/>
      <c r="AQ104" s="248"/>
      <c r="AR104" s="248"/>
      <c r="AS104" s="248"/>
      <c r="AT104" s="248"/>
      <c r="AU104" s="248"/>
      <c r="AV104" s="248"/>
      <c r="AW104" s="248"/>
      <c r="AX104" s="248"/>
      <c r="AY104" s="248"/>
      <c r="AZ104" s="248"/>
      <c r="BA104" s="248"/>
      <c r="BB104" s="248"/>
      <c r="BC104" s="249"/>
      <c r="BD104" s="250">
        <f>SUM(D104:BC104)</f>
        <v>2</v>
      </c>
    </row>
    <row r="105" spans="1:56" ht="19" x14ac:dyDescent="0.15">
      <c r="A105" s="388"/>
      <c r="B105" s="165" t="s">
        <v>16</v>
      </c>
      <c r="C105" s="271">
        <f t="shared" si="2"/>
        <v>1</v>
      </c>
      <c r="D105" s="251"/>
      <c r="E105" s="227"/>
      <c r="F105" s="227"/>
      <c r="G105" s="227"/>
      <c r="H105" s="227">
        <f>IFERROR(VLOOKUP($A104,'05'!$A$4:$BJ$96,55,FALSE),0)</f>
        <v>1</v>
      </c>
      <c r="I105" s="227">
        <f>IFERROR(VLOOKUP($A104,'06'!$A$4:$BM$96,56,FALSE),0)</f>
        <v>0</v>
      </c>
      <c r="J105" s="227"/>
      <c r="K105" s="227"/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  <c r="W105" s="227"/>
      <c r="X105" s="227"/>
      <c r="Y105" s="227"/>
      <c r="Z105" s="227"/>
      <c r="AA105" s="227"/>
      <c r="AB105" s="227"/>
      <c r="AC105" s="227"/>
      <c r="AD105" s="227"/>
      <c r="AE105" s="227"/>
      <c r="AF105" s="227"/>
      <c r="AG105" s="227"/>
      <c r="AH105" s="227"/>
      <c r="AI105" s="227"/>
      <c r="AJ105" s="227"/>
      <c r="AK105" s="227"/>
      <c r="AL105" s="227"/>
      <c r="AM105" s="227"/>
      <c r="AN105" s="227"/>
      <c r="AO105" s="227"/>
      <c r="AP105" s="227"/>
      <c r="AQ105" s="227"/>
      <c r="AR105" s="227"/>
      <c r="AS105" s="227"/>
      <c r="AT105" s="227"/>
      <c r="AU105" s="227"/>
      <c r="AV105" s="227"/>
      <c r="AW105" s="227"/>
      <c r="AX105" s="227"/>
      <c r="AY105" s="227"/>
      <c r="AZ105" s="227"/>
      <c r="BA105" s="227"/>
      <c r="BB105" s="227"/>
      <c r="BC105" s="252"/>
      <c r="BD105" s="253"/>
    </row>
    <row r="106" spans="1:56" ht="20" thickBot="1" x14ac:dyDescent="0.2">
      <c r="A106" s="389"/>
      <c r="B106" s="166" t="s">
        <v>129</v>
      </c>
      <c r="C106" s="272">
        <f t="shared" si="2"/>
        <v>0</v>
      </c>
      <c r="D106" s="254"/>
      <c r="E106" s="255"/>
      <c r="F106" s="255"/>
      <c r="G106" s="255"/>
      <c r="H106" s="255">
        <f>IFERROR(VLOOKUP($A104,'05'!$A$4:$BJ$96,56,FALSE),0)</f>
        <v>0</v>
      </c>
      <c r="I106" s="255">
        <f>IFERROR(VLOOKUP($A104,'06'!$A$4:$BM$96,58,FALSE),0)</f>
        <v>0</v>
      </c>
      <c r="J106" s="255"/>
      <c r="K106" s="255"/>
      <c r="L106" s="255"/>
      <c r="M106" s="255"/>
      <c r="N106" s="255"/>
      <c r="O106" s="255"/>
      <c r="P106" s="255"/>
      <c r="Q106" s="255"/>
      <c r="R106" s="255"/>
      <c r="S106" s="255"/>
      <c r="T106" s="255"/>
      <c r="U106" s="255"/>
      <c r="V106" s="255"/>
      <c r="W106" s="255"/>
      <c r="X106" s="255"/>
      <c r="Y106" s="255"/>
      <c r="Z106" s="255"/>
      <c r="AA106" s="255"/>
      <c r="AB106" s="255"/>
      <c r="AC106" s="255"/>
      <c r="AD106" s="255"/>
      <c r="AE106" s="255"/>
      <c r="AF106" s="255"/>
      <c r="AG106" s="255"/>
      <c r="AH106" s="255"/>
      <c r="AI106" s="255"/>
      <c r="AJ106" s="255"/>
      <c r="AK106" s="255"/>
      <c r="AL106" s="255"/>
      <c r="AM106" s="255"/>
      <c r="AN106" s="255"/>
      <c r="AO106" s="255"/>
      <c r="AP106" s="255"/>
      <c r="AQ106" s="255"/>
      <c r="AR106" s="255"/>
      <c r="AS106" s="255"/>
      <c r="AT106" s="255"/>
      <c r="AU106" s="255"/>
      <c r="AV106" s="255"/>
      <c r="AW106" s="255"/>
      <c r="AX106" s="255"/>
      <c r="AY106" s="255"/>
      <c r="AZ106" s="255"/>
      <c r="BA106" s="255"/>
      <c r="BB106" s="255"/>
      <c r="BC106" s="256"/>
      <c r="BD106" s="257"/>
    </row>
    <row r="107" spans="1:56" s="172" customFormat="1" ht="19" x14ac:dyDescent="0.15">
      <c r="A107" s="390" t="s">
        <v>92</v>
      </c>
      <c r="B107" s="171" t="s">
        <v>42</v>
      </c>
      <c r="C107" s="273">
        <f t="shared" si="2"/>
        <v>1</v>
      </c>
      <c r="D107" s="258">
        <v>0</v>
      </c>
      <c r="E107" s="259">
        <v>0</v>
      </c>
      <c r="F107" s="259">
        <v>1</v>
      </c>
      <c r="G107" s="259">
        <v>0</v>
      </c>
      <c r="H107" s="259">
        <f>IFERROR(VLOOKUP($A107,'05'!$A$4:$BJ$96,54,FALSE),0)</f>
        <v>0</v>
      </c>
      <c r="I107" s="259">
        <f>IFERROR(VLOOKUP($A107,'06'!$A$4:$BM$96,54,FALSE),0)</f>
        <v>0</v>
      </c>
      <c r="J107" s="259"/>
      <c r="K107" s="259"/>
      <c r="L107" s="259"/>
      <c r="M107" s="259"/>
      <c r="N107" s="259"/>
      <c r="O107" s="259"/>
      <c r="P107" s="259"/>
      <c r="Q107" s="259"/>
      <c r="R107" s="259"/>
      <c r="S107" s="259"/>
      <c r="T107" s="259"/>
      <c r="U107" s="259"/>
      <c r="V107" s="259"/>
      <c r="W107" s="259"/>
      <c r="X107" s="259"/>
      <c r="Y107" s="259"/>
      <c r="Z107" s="259"/>
      <c r="AA107" s="259"/>
      <c r="AB107" s="259"/>
      <c r="AC107" s="259"/>
      <c r="AD107" s="259"/>
      <c r="AE107" s="259"/>
      <c r="AF107" s="259"/>
      <c r="AG107" s="259"/>
      <c r="AH107" s="259"/>
      <c r="AI107" s="259"/>
      <c r="AJ107" s="259"/>
      <c r="AK107" s="259"/>
      <c r="AL107" s="259"/>
      <c r="AM107" s="259"/>
      <c r="AN107" s="259"/>
      <c r="AO107" s="259"/>
      <c r="AP107" s="259"/>
      <c r="AQ107" s="259"/>
      <c r="AR107" s="259"/>
      <c r="AS107" s="259"/>
      <c r="AT107" s="259"/>
      <c r="AU107" s="259"/>
      <c r="AV107" s="259"/>
      <c r="AW107" s="259"/>
      <c r="AX107" s="259"/>
      <c r="AY107" s="259"/>
      <c r="AZ107" s="259"/>
      <c r="BA107" s="259"/>
      <c r="BB107" s="259"/>
      <c r="BC107" s="260"/>
      <c r="BD107" s="261">
        <f>SUM(D107:BC107)</f>
        <v>1</v>
      </c>
    </row>
    <row r="108" spans="1:56" s="172" customFormat="1" ht="19" x14ac:dyDescent="0.15">
      <c r="A108" s="391"/>
      <c r="B108" s="173" t="s">
        <v>16</v>
      </c>
      <c r="C108" s="274">
        <f t="shared" si="2"/>
        <v>0</v>
      </c>
      <c r="D108" s="262"/>
      <c r="E108" s="263"/>
      <c r="F108" s="263"/>
      <c r="G108" s="263"/>
      <c r="H108" s="263">
        <f>IFERROR(VLOOKUP($A107,'05'!$A$4:$BJ$96,55,FALSE),0)</f>
        <v>0</v>
      </c>
      <c r="I108" s="263">
        <f>IFERROR(VLOOKUP($A107,'06'!$A$4:$BM$96,56,FALSE),0)</f>
        <v>0</v>
      </c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3"/>
      <c r="AL108" s="263"/>
      <c r="AM108" s="263"/>
      <c r="AN108" s="263"/>
      <c r="AO108" s="263"/>
      <c r="AP108" s="263"/>
      <c r="AQ108" s="263"/>
      <c r="AR108" s="263"/>
      <c r="AS108" s="263"/>
      <c r="AT108" s="263"/>
      <c r="AU108" s="263"/>
      <c r="AV108" s="263"/>
      <c r="AW108" s="263"/>
      <c r="AX108" s="263"/>
      <c r="AY108" s="263"/>
      <c r="AZ108" s="263"/>
      <c r="BA108" s="263"/>
      <c r="BB108" s="263"/>
      <c r="BC108" s="264"/>
      <c r="BD108" s="265"/>
    </row>
    <row r="109" spans="1:56" s="172" customFormat="1" ht="20" thickBot="1" x14ac:dyDescent="0.2">
      <c r="A109" s="392"/>
      <c r="B109" s="174" t="s">
        <v>129</v>
      </c>
      <c r="C109" s="275">
        <f t="shared" si="2"/>
        <v>0</v>
      </c>
      <c r="D109" s="266"/>
      <c r="E109" s="267"/>
      <c r="F109" s="267"/>
      <c r="G109" s="267"/>
      <c r="H109" s="267">
        <f>IFERROR(VLOOKUP($A107,'05'!$A$4:$BJ$96,56,FALSE),0)</f>
        <v>0</v>
      </c>
      <c r="I109" s="267">
        <f>IFERROR(VLOOKUP($A107,'06'!$A$4:$BM$96,58,FALSE),0)</f>
        <v>0</v>
      </c>
      <c r="J109" s="267"/>
      <c r="K109" s="267"/>
      <c r="L109" s="267"/>
      <c r="M109" s="267"/>
      <c r="N109" s="267"/>
      <c r="O109" s="267"/>
      <c r="P109" s="267"/>
      <c r="Q109" s="267"/>
      <c r="R109" s="267"/>
      <c r="S109" s="267"/>
      <c r="T109" s="267"/>
      <c r="U109" s="267"/>
      <c r="V109" s="267"/>
      <c r="W109" s="267"/>
      <c r="X109" s="267"/>
      <c r="Y109" s="267"/>
      <c r="Z109" s="267"/>
      <c r="AA109" s="267"/>
      <c r="AB109" s="267"/>
      <c r="AC109" s="267"/>
      <c r="AD109" s="267"/>
      <c r="AE109" s="267"/>
      <c r="AF109" s="267"/>
      <c r="AG109" s="267"/>
      <c r="AH109" s="267"/>
      <c r="AI109" s="267"/>
      <c r="AJ109" s="267"/>
      <c r="AK109" s="267"/>
      <c r="AL109" s="267"/>
      <c r="AM109" s="267"/>
      <c r="AN109" s="267"/>
      <c r="AO109" s="267"/>
      <c r="AP109" s="267"/>
      <c r="AQ109" s="267"/>
      <c r="AR109" s="267"/>
      <c r="AS109" s="267"/>
      <c r="AT109" s="267"/>
      <c r="AU109" s="267"/>
      <c r="AV109" s="267"/>
      <c r="AW109" s="267"/>
      <c r="AX109" s="267"/>
      <c r="AY109" s="267"/>
      <c r="AZ109" s="267"/>
      <c r="BA109" s="267"/>
      <c r="BB109" s="267"/>
      <c r="BC109" s="268"/>
      <c r="BD109" s="269"/>
    </row>
    <row r="110" spans="1:56" ht="19" x14ac:dyDescent="0.15">
      <c r="A110" s="387" t="s">
        <v>91</v>
      </c>
      <c r="B110" s="164" t="s">
        <v>42</v>
      </c>
      <c r="C110" s="270">
        <f t="shared" si="2"/>
        <v>1</v>
      </c>
      <c r="D110" s="247">
        <v>0</v>
      </c>
      <c r="E110" s="248">
        <v>0</v>
      </c>
      <c r="F110" s="248">
        <v>1</v>
      </c>
      <c r="G110" s="248">
        <v>0</v>
      </c>
      <c r="H110" s="248">
        <f>IFERROR(VLOOKUP($A110,'05'!$A$4:$BJ$96,54,FALSE),0)</f>
        <v>0</v>
      </c>
      <c r="I110" s="248">
        <f>IFERROR(VLOOKUP($A110,'06'!$A$4:$BM$96,54,FALSE),0)</f>
        <v>0</v>
      </c>
      <c r="J110" s="248"/>
      <c r="K110" s="248"/>
      <c r="L110" s="248"/>
      <c r="M110" s="248"/>
      <c r="N110" s="248"/>
      <c r="O110" s="248"/>
      <c r="P110" s="248"/>
      <c r="Q110" s="248"/>
      <c r="R110" s="248"/>
      <c r="S110" s="248"/>
      <c r="T110" s="248"/>
      <c r="U110" s="248"/>
      <c r="V110" s="248"/>
      <c r="W110" s="248"/>
      <c r="X110" s="248"/>
      <c r="Y110" s="248"/>
      <c r="Z110" s="248"/>
      <c r="AA110" s="248"/>
      <c r="AB110" s="248"/>
      <c r="AC110" s="248"/>
      <c r="AD110" s="248"/>
      <c r="AE110" s="248"/>
      <c r="AF110" s="248"/>
      <c r="AG110" s="248"/>
      <c r="AH110" s="248"/>
      <c r="AI110" s="248"/>
      <c r="AJ110" s="248"/>
      <c r="AK110" s="248"/>
      <c r="AL110" s="248"/>
      <c r="AM110" s="248"/>
      <c r="AN110" s="248"/>
      <c r="AO110" s="248"/>
      <c r="AP110" s="248"/>
      <c r="AQ110" s="248"/>
      <c r="AR110" s="248"/>
      <c r="AS110" s="248"/>
      <c r="AT110" s="248"/>
      <c r="AU110" s="248"/>
      <c r="AV110" s="248"/>
      <c r="AW110" s="248"/>
      <c r="AX110" s="248"/>
      <c r="AY110" s="248"/>
      <c r="AZ110" s="248"/>
      <c r="BA110" s="248"/>
      <c r="BB110" s="248"/>
      <c r="BC110" s="249"/>
      <c r="BD110" s="250">
        <f>SUM(D110:BC110)</f>
        <v>1</v>
      </c>
    </row>
    <row r="111" spans="1:56" ht="19" x14ac:dyDescent="0.15">
      <c r="A111" s="388"/>
      <c r="B111" s="165" t="s">
        <v>16</v>
      </c>
      <c r="C111" s="271">
        <f t="shared" si="2"/>
        <v>1</v>
      </c>
      <c r="D111" s="251"/>
      <c r="E111" s="227"/>
      <c r="F111" s="227"/>
      <c r="G111" s="227"/>
      <c r="H111" s="227">
        <f>IFERROR(VLOOKUP($A110,'05'!$A$4:$BJ$96,55,FALSE),0)</f>
        <v>1</v>
      </c>
      <c r="I111" s="227">
        <f>IFERROR(VLOOKUP($A110,'06'!$A$4:$BM$96,56,FALSE),0)</f>
        <v>0</v>
      </c>
      <c r="J111" s="227"/>
      <c r="K111" s="227"/>
      <c r="L111" s="227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  <c r="W111" s="227"/>
      <c r="X111" s="227"/>
      <c r="Y111" s="227"/>
      <c r="Z111" s="227"/>
      <c r="AA111" s="227"/>
      <c r="AB111" s="227"/>
      <c r="AC111" s="227"/>
      <c r="AD111" s="227"/>
      <c r="AE111" s="227"/>
      <c r="AF111" s="227"/>
      <c r="AG111" s="227"/>
      <c r="AH111" s="227"/>
      <c r="AI111" s="227"/>
      <c r="AJ111" s="227"/>
      <c r="AK111" s="227"/>
      <c r="AL111" s="227"/>
      <c r="AM111" s="227"/>
      <c r="AN111" s="227"/>
      <c r="AO111" s="227"/>
      <c r="AP111" s="227"/>
      <c r="AQ111" s="227"/>
      <c r="AR111" s="227"/>
      <c r="AS111" s="227"/>
      <c r="AT111" s="227"/>
      <c r="AU111" s="227"/>
      <c r="AV111" s="227"/>
      <c r="AW111" s="227"/>
      <c r="AX111" s="227"/>
      <c r="AY111" s="227"/>
      <c r="AZ111" s="227"/>
      <c r="BA111" s="227"/>
      <c r="BB111" s="227"/>
      <c r="BC111" s="252"/>
      <c r="BD111" s="253"/>
    </row>
    <row r="112" spans="1:56" ht="20" thickBot="1" x14ac:dyDescent="0.2">
      <c r="A112" s="389"/>
      <c r="B112" s="166" t="s">
        <v>129</v>
      </c>
      <c r="C112" s="272">
        <f t="shared" si="2"/>
        <v>0</v>
      </c>
      <c r="D112" s="254"/>
      <c r="E112" s="255"/>
      <c r="F112" s="255"/>
      <c r="G112" s="255"/>
      <c r="H112" s="255">
        <f>IFERROR(VLOOKUP($A110,'05'!$A$4:$BJ$96,56,FALSE),0)</f>
        <v>0</v>
      </c>
      <c r="I112" s="255">
        <f>IFERROR(VLOOKUP($A110,'06'!$A$4:$BM$96,58,FALSE),0)</f>
        <v>0</v>
      </c>
      <c r="J112" s="255"/>
      <c r="K112" s="255"/>
      <c r="L112" s="255"/>
      <c r="M112" s="255"/>
      <c r="N112" s="255"/>
      <c r="O112" s="255"/>
      <c r="P112" s="255"/>
      <c r="Q112" s="255"/>
      <c r="R112" s="255"/>
      <c r="S112" s="255"/>
      <c r="T112" s="255"/>
      <c r="U112" s="255"/>
      <c r="V112" s="255"/>
      <c r="W112" s="255"/>
      <c r="X112" s="255"/>
      <c r="Y112" s="255"/>
      <c r="Z112" s="255"/>
      <c r="AA112" s="255"/>
      <c r="AB112" s="255"/>
      <c r="AC112" s="255"/>
      <c r="AD112" s="255"/>
      <c r="AE112" s="255"/>
      <c r="AF112" s="255"/>
      <c r="AG112" s="255"/>
      <c r="AH112" s="255"/>
      <c r="AI112" s="255"/>
      <c r="AJ112" s="255"/>
      <c r="AK112" s="255"/>
      <c r="AL112" s="255"/>
      <c r="AM112" s="255"/>
      <c r="AN112" s="255"/>
      <c r="AO112" s="255"/>
      <c r="AP112" s="255"/>
      <c r="AQ112" s="255"/>
      <c r="AR112" s="255"/>
      <c r="AS112" s="255"/>
      <c r="AT112" s="255"/>
      <c r="AU112" s="255"/>
      <c r="AV112" s="255"/>
      <c r="AW112" s="255"/>
      <c r="AX112" s="255"/>
      <c r="AY112" s="255"/>
      <c r="AZ112" s="255"/>
      <c r="BA112" s="255"/>
      <c r="BB112" s="255"/>
      <c r="BC112" s="256"/>
      <c r="BD112" s="257"/>
    </row>
    <row r="113" spans="1:56" s="172" customFormat="1" ht="19" x14ac:dyDescent="0.15">
      <c r="A113" s="390" t="s">
        <v>90</v>
      </c>
      <c r="B113" s="171" t="s">
        <v>42</v>
      </c>
      <c r="C113" s="273">
        <f t="shared" si="2"/>
        <v>1</v>
      </c>
      <c r="D113" s="258">
        <v>0</v>
      </c>
      <c r="E113" s="259">
        <v>0</v>
      </c>
      <c r="F113" s="259">
        <v>1</v>
      </c>
      <c r="G113" s="259">
        <v>0</v>
      </c>
      <c r="H113" s="259">
        <f>IFERROR(VLOOKUP($A113,'05'!$A$4:$BJ$96,54,FALSE),0)</f>
        <v>0</v>
      </c>
      <c r="I113" s="259">
        <f>IFERROR(VLOOKUP($A113,'06'!$A$4:$BM$96,54,FALSE),0)</f>
        <v>0</v>
      </c>
      <c r="J113" s="259"/>
      <c r="K113" s="259"/>
      <c r="L113" s="259"/>
      <c r="M113" s="259"/>
      <c r="N113" s="259"/>
      <c r="O113" s="259"/>
      <c r="P113" s="259"/>
      <c r="Q113" s="259"/>
      <c r="R113" s="259"/>
      <c r="S113" s="259"/>
      <c r="T113" s="259"/>
      <c r="U113" s="259"/>
      <c r="V113" s="259"/>
      <c r="W113" s="259"/>
      <c r="X113" s="259"/>
      <c r="Y113" s="259"/>
      <c r="Z113" s="259"/>
      <c r="AA113" s="259"/>
      <c r="AB113" s="259"/>
      <c r="AC113" s="259"/>
      <c r="AD113" s="259"/>
      <c r="AE113" s="259"/>
      <c r="AF113" s="259"/>
      <c r="AG113" s="259"/>
      <c r="AH113" s="259"/>
      <c r="AI113" s="259"/>
      <c r="AJ113" s="259"/>
      <c r="AK113" s="259"/>
      <c r="AL113" s="259"/>
      <c r="AM113" s="259"/>
      <c r="AN113" s="259"/>
      <c r="AO113" s="259"/>
      <c r="AP113" s="259"/>
      <c r="AQ113" s="259"/>
      <c r="AR113" s="259"/>
      <c r="AS113" s="259"/>
      <c r="AT113" s="259"/>
      <c r="AU113" s="259"/>
      <c r="AV113" s="259"/>
      <c r="AW113" s="259"/>
      <c r="AX113" s="259"/>
      <c r="AY113" s="259"/>
      <c r="AZ113" s="259"/>
      <c r="BA113" s="259"/>
      <c r="BB113" s="259"/>
      <c r="BC113" s="260"/>
      <c r="BD113" s="261">
        <f>SUM(D113:BC113)</f>
        <v>1</v>
      </c>
    </row>
    <row r="114" spans="1:56" s="172" customFormat="1" ht="19" x14ac:dyDescent="0.15">
      <c r="A114" s="391"/>
      <c r="B114" s="173" t="s">
        <v>16</v>
      </c>
      <c r="C114" s="274">
        <f t="shared" si="2"/>
        <v>0</v>
      </c>
      <c r="D114" s="262"/>
      <c r="E114" s="263"/>
      <c r="F114" s="263"/>
      <c r="G114" s="263"/>
      <c r="H114" s="263">
        <f>IFERROR(VLOOKUP($A113,'05'!$A$4:$BJ$96,55,FALSE),0)</f>
        <v>0</v>
      </c>
      <c r="I114" s="263">
        <f>IFERROR(VLOOKUP($A113,'06'!$A$4:$BM$96,56,FALSE),0)</f>
        <v>0</v>
      </c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3"/>
      <c r="AL114" s="263"/>
      <c r="AM114" s="263"/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263"/>
      <c r="AX114" s="263"/>
      <c r="AY114" s="263"/>
      <c r="AZ114" s="263"/>
      <c r="BA114" s="263"/>
      <c r="BB114" s="263"/>
      <c r="BC114" s="264"/>
      <c r="BD114" s="265"/>
    </row>
    <row r="115" spans="1:56" s="172" customFormat="1" ht="20" thickBot="1" x14ac:dyDescent="0.2">
      <c r="A115" s="392"/>
      <c r="B115" s="174" t="s">
        <v>129</v>
      </c>
      <c r="C115" s="275">
        <f t="shared" si="2"/>
        <v>0</v>
      </c>
      <c r="D115" s="266"/>
      <c r="E115" s="267"/>
      <c r="F115" s="267"/>
      <c r="G115" s="267"/>
      <c r="H115" s="267">
        <f>IFERROR(VLOOKUP($A113,'05'!$A$4:$BJ$96,56,FALSE),0)</f>
        <v>0</v>
      </c>
      <c r="I115" s="267">
        <f>IFERROR(VLOOKUP($A113,'06'!$A$4:$BM$96,58,FALSE),0)</f>
        <v>0</v>
      </c>
      <c r="J115" s="267"/>
      <c r="K115" s="267"/>
      <c r="L115" s="267"/>
      <c r="M115" s="267"/>
      <c r="N115" s="267"/>
      <c r="O115" s="267"/>
      <c r="P115" s="267"/>
      <c r="Q115" s="267"/>
      <c r="R115" s="267"/>
      <c r="S115" s="267"/>
      <c r="T115" s="267"/>
      <c r="U115" s="267"/>
      <c r="V115" s="267"/>
      <c r="W115" s="267"/>
      <c r="X115" s="267"/>
      <c r="Y115" s="267"/>
      <c r="Z115" s="267"/>
      <c r="AA115" s="267"/>
      <c r="AB115" s="267"/>
      <c r="AC115" s="267"/>
      <c r="AD115" s="267"/>
      <c r="AE115" s="267"/>
      <c r="AF115" s="267"/>
      <c r="AG115" s="267"/>
      <c r="AH115" s="267"/>
      <c r="AI115" s="267"/>
      <c r="AJ115" s="267"/>
      <c r="AK115" s="267"/>
      <c r="AL115" s="267"/>
      <c r="AM115" s="267"/>
      <c r="AN115" s="267"/>
      <c r="AO115" s="267"/>
      <c r="AP115" s="267"/>
      <c r="AQ115" s="267"/>
      <c r="AR115" s="267"/>
      <c r="AS115" s="267"/>
      <c r="AT115" s="267"/>
      <c r="AU115" s="267"/>
      <c r="AV115" s="267"/>
      <c r="AW115" s="267"/>
      <c r="AX115" s="267"/>
      <c r="AY115" s="267"/>
      <c r="AZ115" s="267"/>
      <c r="BA115" s="267"/>
      <c r="BB115" s="267"/>
      <c r="BC115" s="268"/>
      <c r="BD115" s="269"/>
    </row>
    <row r="116" spans="1:56" ht="19" x14ac:dyDescent="0.15">
      <c r="A116" s="387" t="s">
        <v>89</v>
      </c>
      <c r="B116" s="164" t="s">
        <v>42</v>
      </c>
      <c r="C116" s="270">
        <f t="shared" si="2"/>
        <v>1</v>
      </c>
      <c r="D116" s="247">
        <v>0</v>
      </c>
      <c r="E116" s="248">
        <v>0</v>
      </c>
      <c r="F116" s="248">
        <v>0</v>
      </c>
      <c r="G116" s="248">
        <v>1</v>
      </c>
      <c r="H116" s="248">
        <f>IFERROR(VLOOKUP($A116,'05'!$A$4:$BJ$96,54,FALSE),0)</f>
        <v>0</v>
      </c>
      <c r="I116" s="248">
        <f>IFERROR(VLOOKUP($A116,'06'!$A$4:$BM$96,54,FALSE),0)</f>
        <v>0</v>
      </c>
      <c r="J116" s="248"/>
      <c r="K116" s="248"/>
      <c r="L116" s="248"/>
      <c r="M116" s="248"/>
      <c r="N116" s="248"/>
      <c r="O116" s="248"/>
      <c r="P116" s="248"/>
      <c r="Q116" s="248"/>
      <c r="R116" s="248"/>
      <c r="S116" s="248"/>
      <c r="T116" s="248"/>
      <c r="U116" s="248"/>
      <c r="V116" s="248"/>
      <c r="W116" s="248"/>
      <c r="X116" s="248"/>
      <c r="Y116" s="248"/>
      <c r="Z116" s="248"/>
      <c r="AA116" s="248"/>
      <c r="AB116" s="248"/>
      <c r="AC116" s="248"/>
      <c r="AD116" s="248"/>
      <c r="AE116" s="248"/>
      <c r="AF116" s="248"/>
      <c r="AG116" s="248"/>
      <c r="AH116" s="248"/>
      <c r="AI116" s="248"/>
      <c r="AJ116" s="248"/>
      <c r="AK116" s="248"/>
      <c r="AL116" s="248"/>
      <c r="AM116" s="248"/>
      <c r="AN116" s="248"/>
      <c r="AO116" s="248"/>
      <c r="AP116" s="248"/>
      <c r="AQ116" s="248"/>
      <c r="AR116" s="248"/>
      <c r="AS116" s="248"/>
      <c r="AT116" s="248"/>
      <c r="AU116" s="248"/>
      <c r="AV116" s="248"/>
      <c r="AW116" s="248"/>
      <c r="AX116" s="248"/>
      <c r="AY116" s="248"/>
      <c r="AZ116" s="248"/>
      <c r="BA116" s="248"/>
      <c r="BB116" s="248"/>
      <c r="BC116" s="249"/>
      <c r="BD116" s="250">
        <f>SUM(D116:BC116)</f>
        <v>1</v>
      </c>
    </row>
    <row r="117" spans="1:56" ht="19" x14ac:dyDescent="0.15">
      <c r="A117" s="388"/>
      <c r="B117" s="165" t="s">
        <v>16</v>
      </c>
      <c r="C117" s="271">
        <f t="shared" si="2"/>
        <v>0</v>
      </c>
      <c r="D117" s="251"/>
      <c r="E117" s="227"/>
      <c r="F117" s="227"/>
      <c r="G117" s="227"/>
      <c r="H117" s="227">
        <f>IFERROR(VLOOKUP($A116,'05'!$A$4:$BJ$96,55,FALSE),0)</f>
        <v>0</v>
      </c>
      <c r="I117" s="227">
        <f>IFERROR(VLOOKUP($A116,'06'!$A$4:$BM$96,56,FALSE),0)</f>
        <v>0</v>
      </c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  <c r="W117" s="227"/>
      <c r="X117" s="227"/>
      <c r="Y117" s="227"/>
      <c r="Z117" s="227"/>
      <c r="AA117" s="227"/>
      <c r="AB117" s="227"/>
      <c r="AC117" s="227"/>
      <c r="AD117" s="227"/>
      <c r="AE117" s="227"/>
      <c r="AF117" s="227"/>
      <c r="AG117" s="227"/>
      <c r="AH117" s="227"/>
      <c r="AI117" s="227"/>
      <c r="AJ117" s="227"/>
      <c r="AK117" s="227"/>
      <c r="AL117" s="227"/>
      <c r="AM117" s="227"/>
      <c r="AN117" s="227"/>
      <c r="AO117" s="227"/>
      <c r="AP117" s="227"/>
      <c r="AQ117" s="227"/>
      <c r="AR117" s="227"/>
      <c r="AS117" s="227"/>
      <c r="AT117" s="227"/>
      <c r="AU117" s="227"/>
      <c r="AV117" s="227"/>
      <c r="AW117" s="227"/>
      <c r="AX117" s="227"/>
      <c r="AY117" s="227"/>
      <c r="AZ117" s="227"/>
      <c r="BA117" s="227"/>
      <c r="BB117" s="227"/>
      <c r="BC117" s="252"/>
      <c r="BD117" s="253"/>
    </row>
    <row r="118" spans="1:56" ht="20" thickBot="1" x14ac:dyDescent="0.2">
      <c r="A118" s="389"/>
      <c r="B118" s="166" t="s">
        <v>129</v>
      </c>
      <c r="C118" s="272">
        <f t="shared" si="2"/>
        <v>0</v>
      </c>
      <c r="D118" s="254"/>
      <c r="E118" s="255"/>
      <c r="F118" s="255"/>
      <c r="G118" s="255"/>
      <c r="H118" s="255">
        <f>IFERROR(VLOOKUP($A116,'05'!$A$4:$BJ$96,56,FALSE),0)</f>
        <v>0</v>
      </c>
      <c r="I118" s="255">
        <f>IFERROR(VLOOKUP($A116,'06'!$A$4:$BM$96,58,FALSE),0)</f>
        <v>0</v>
      </c>
      <c r="J118" s="255"/>
      <c r="K118" s="255"/>
      <c r="L118" s="255"/>
      <c r="M118" s="255"/>
      <c r="N118" s="255"/>
      <c r="O118" s="255"/>
      <c r="P118" s="255"/>
      <c r="Q118" s="255"/>
      <c r="R118" s="255"/>
      <c r="S118" s="255"/>
      <c r="T118" s="255"/>
      <c r="U118" s="255"/>
      <c r="V118" s="255"/>
      <c r="W118" s="255"/>
      <c r="X118" s="255"/>
      <c r="Y118" s="255"/>
      <c r="Z118" s="255"/>
      <c r="AA118" s="255"/>
      <c r="AB118" s="255"/>
      <c r="AC118" s="255"/>
      <c r="AD118" s="255"/>
      <c r="AE118" s="255"/>
      <c r="AF118" s="255"/>
      <c r="AG118" s="255"/>
      <c r="AH118" s="255"/>
      <c r="AI118" s="255"/>
      <c r="AJ118" s="255"/>
      <c r="AK118" s="255"/>
      <c r="AL118" s="255"/>
      <c r="AM118" s="255"/>
      <c r="AN118" s="255"/>
      <c r="AO118" s="255"/>
      <c r="AP118" s="255"/>
      <c r="AQ118" s="255"/>
      <c r="AR118" s="255"/>
      <c r="AS118" s="255"/>
      <c r="AT118" s="255"/>
      <c r="AU118" s="255"/>
      <c r="AV118" s="255"/>
      <c r="AW118" s="255"/>
      <c r="AX118" s="255"/>
      <c r="AY118" s="255"/>
      <c r="AZ118" s="255"/>
      <c r="BA118" s="255"/>
      <c r="BB118" s="255"/>
      <c r="BC118" s="256"/>
      <c r="BD118" s="257"/>
    </row>
    <row r="119" spans="1:56" s="172" customFormat="1" ht="19" x14ac:dyDescent="0.15">
      <c r="A119" s="390" t="s">
        <v>88</v>
      </c>
      <c r="B119" s="171" t="s">
        <v>42</v>
      </c>
      <c r="C119" s="273">
        <f t="shared" si="2"/>
        <v>1</v>
      </c>
      <c r="D119" s="258">
        <v>0</v>
      </c>
      <c r="E119" s="259">
        <v>0</v>
      </c>
      <c r="F119" s="259">
        <v>0</v>
      </c>
      <c r="G119" s="259">
        <v>1</v>
      </c>
      <c r="H119" s="259">
        <f>IFERROR(VLOOKUP($A119,'05'!$A$4:$BJ$96,54,FALSE),0)</f>
        <v>0</v>
      </c>
      <c r="I119" s="259">
        <f>IFERROR(VLOOKUP($A119,'06'!$A$4:$BM$96,54,FALSE),0)</f>
        <v>0</v>
      </c>
      <c r="J119" s="259"/>
      <c r="K119" s="259"/>
      <c r="L119" s="259"/>
      <c r="M119" s="259"/>
      <c r="N119" s="259"/>
      <c r="O119" s="259"/>
      <c r="P119" s="259"/>
      <c r="Q119" s="259"/>
      <c r="R119" s="259"/>
      <c r="S119" s="259"/>
      <c r="T119" s="259"/>
      <c r="U119" s="259"/>
      <c r="V119" s="259"/>
      <c r="W119" s="259"/>
      <c r="X119" s="259"/>
      <c r="Y119" s="259"/>
      <c r="Z119" s="259"/>
      <c r="AA119" s="259"/>
      <c r="AB119" s="259"/>
      <c r="AC119" s="259"/>
      <c r="AD119" s="259"/>
      <c r="AE119" s="259"/>
      <c r="AF119" s="259"/>
      <c r="AG119" s="259"/>
      <c r="AH119" s="259"/>
      <c r="AI119" s="259"/>
      <c r="AJ119" s="259"/>
      <c r="AK119" s="259"/>
      <c r="AL119" s="259"/>
      <c r="AM119" s="259"/>
      <c r="AN119" s="259"/>
      <c r="AO119" s="259"/>
      <c r="AP119" s="259"/>
      <c r="AQ119" s="259"/>
      <c r="AR119" s="259"/>
      <c r="AS119" s="259"/>
      <c r="AT119" s="259"/>
      <c r="AU119" s="259"/>
      <c r="AV119" s="259"/>
      <c r="AW119" s="259"/>
      <c r="AX119" s="259"/>
      <c r="AY119" s="259"/>
      <c r="AZ119" s="259"/>
      <c r="BA119" s="259"/>
      <c r="BB119" s="259"/>
      <c r="BC119" s="260"/>
      <c r="BD119" s="261">
        <f>SUM(D119:BC119)</f>
        <v>1</v>
      </c>
    </row>
    <row r="120" spans="1:56" s="172" customFormat="1" ht="19" x14ac:dyDescent="0.15">
      <c r="A120" s="391"/>
      <c r="B120" s="173" t="s">
        <v>16</v>
      </c>
      <c r="C120" s="274">
        <f t="shared" si="2"/>
        <v>0</v>
      </c>
      <c r="D120" s="262"/>
      <c r="E120" s="263"/>
      <c r="F120" s="263"/>
      <c r="G120" s="263"/>
      <c r="H120" s="263">
        <f>IFERROR(VLOOKUP($A119,'05'!$A$4:$BJ$96,55,FALSE),0)</f>
        <v>0</v>
      </c>
      <c r="I120" s="263">
        <f>IFERROR(VLOOKUP($A119,'06'!$A$4:$BM$96,56,FALSE),0)</f>
        <v>0</v>
      </c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  <c r="AA120" s="263"/>
      <c r="AB120" s="263"/>
      <c r="AC120" s="263"/>
      <c r="AD120" s="263"/>
      <c r="AE120" s="263"/>
      <c r="AF120" s="263"/>
      <c r="AG120" s="263"/>
      <c r="AH120" s="263"/>
      <c r="AI120" s="263"/>
      <c r="AJ120" s="263"/>
      <c r="AK120" s="263"/>
      <c r="AL120" s="263"/>
      <c r="AM120" s="263"/>
      <c r="AN120" s="263"/>
      <c r="AO120" s="263"/>
      <c r="AP120" s="263"/>
      <c r="AQ120" s="263"/>
      <c r="AR120" s="263"/>
      <c r="AS120" s="263"/>
      <c r="AT120" s="263"/>
      <c r="AU120" s="263"/>
      <c r="AV120" s="263"/>
      <c r="AW120" s="263"/>
      <c r="AX120" s="263"/>
      <c r="AY120" s="263"/>
      <c r="AZ120" s="263"/>
      <c r="BA120" s="263"/>
      <c r="BB120" s="263"/>
      <c r="BC120" s="264"/>
      <c r="BD120" s="265"/>
    </row>
    <row r="121" spans="1:56" s="172" customFormat="1" ht="20" thickBot="1" x14ac:dyDescent="0.2">
      <c r="A121" s="392"/>
      <c r="B121" s="174" t="s">
        <v>129</v>
      </c>
      <c r="C121" s="275">
        <f t="shared" si="2"/>
        <v>0</v>
      </c>
      <c r="D121" s="266"/>
      <c r="E121" s="267"/>
      <c r="F121" s="267"/>
      <c r="G121" s="267"/>
      <c r="H121" s="267">
        <f>IFERROR(VLOOKUP($A119,'05'!$A$4:$BJ$96,56,FALSE),0)</f>
        <v>0</v>
      </c>
      <c r="I121" s="267">
        <f>IFERROR(VLOOKUP($A119,'06'!$A$4:$BM$96,58,FALSE),0)</f>
        <v>0</v>
      </c>
      <c r="J121" s="267"/>
      <c r="K121" s="267"/>
      <c r="L121" s="267"/>
      <c r="M121" s="267"/>
      <c r="N121" s="267"/>
      <c r="O121" s="267"/>
      <c r="P121" s="267"/>
      <c r="Q121" s="267"/>
      <c r="R121" s="267"/>
      <c r="S121" s="267"/>
      <c r="T121" s="267"/>
      <c r="U121" s="267"/>
      <c r="V121" s="267"/>
      <c r="W121" s="267"/>
      <c r="X121" s="267"/>
      <c r="Y121" s="267"/>
      <c r="Z121" s="267"/>
      <c r="AA121" s="267"/>
      <c r="AB121" s="267"/>
      <c r="AC121" s="267"/>
      <c r="AD121" s="267"/>
      <c r="AE121" s="267"/>
      <c r="AF121" s="267"/>
      <c r="AG121" s="267"/>
      <c r="AH121" s="267"/>
      <c r="AI121" s="267"/>
      <c r="AJ121" s="267"/>
      <c r="AK121" s="267"/>
      <c r="AL121" s="267"/>
      <c r="AM121" s="267"/>
      <c r="AN121" s="267"/>
      <c r="AO121" s="267"/>
      <c r="AP121" s="267"/>
      <c r="AQ121" s="267"/>
      <c r="AR121" s="267"/>
      <c r="AS121" s="267"/>
      <c r="AT121" s="267"/>
      <c r="AU121" s="267"/>
      <c r="AV121" s="267"/>
      <c r="AW121" s="267"/>
      <c r="AX121" s="267"/>
      <c r="AY121" s="267"/>
      <c r="AZ121" s="267"/>
      <c r="BA121" s="267"/>
      <c r="BB121" s="267"/>
      <c r="BC121" s="268"/>
      <c r="BD121" s="269"/>
    </row>
    <row r="122" spans="1:56" ht="19" x14ac:dyDescent="0.15">
      <c r="A122" s="387" t="s">
        <v>87</v>
      </c>
      <c r="B122" s="164" t="s">
        <v>42</v>
      </c>
      <c r="C122" s="270">
        <f t="shared" si="2"/>
        <v>1</v>
      </c>
      <c r="D122" s="247">
        <v>0</v>
      </c>
      <c r="E122" s="248">
        <v>0</v>
      </c>
      <c r="F122" s="248">
        <v>0</v>
      </c>
      <c r="G122" s="248">
        <v>1</v>
      </c>
      <c r="H122" s="248">
        <f>IFERROR(VLOOKUP($A122,'05'!$A$4:$BJ$96,54,FALSE),0)</f>
        <v>0</v>
      </c>
      <c r="I122" s="248">
        <f>IFERROR(VLOOKUP($A122,'06'!$A$4:$BM$96,54,FALSE),0)</f>
        <v>0</v>
      </c>
      <c r="J122" s="248"/>
      <c r="K122" s="248"/>
      <c r="L122" s="248"/>
      <c r="M122" s="248"/>
      <c r="N122" s="248"/>
      <c r="O122" s="248"/>
      <c r="P122" s="248"/>
      <c r="Q122" s="248"/>
      <c r="R122" s="248"/>
      <c r="S122" s="248"/>
      <c r="T122" s="248"/>
      <c r="U122" s="248"/>
      <c r="V122" s="248"/>
      <c r="W122" s="248"/>
      <c r="X122" s="248"/>
      <c r="Y122" s="248"/>
      <c r="Z122" s="248"/>
      <c r="AA122" s="248"/>
      <c r="AB122" s="248"/>
      <c r="AC122" s="248"/>
      <c r="AD122" s="248"/>
      <c r="AE122" s="248"/>
      <c r="AF122" s="248"/>
      <c r="AG122" s="248"/>
      <c r="AH122" s="248"/>
      <c r="AI122" s="248"/>
      <c r="AJ122" s="248"/>
      <c r="AK122" s="248"/>
      <c r="AL122" s="248"/>
      <c r="AM122" s="248"/>
      <c r="AN122" s="248"/>
      <c r="AO122" s="248"/>
      <c r="AP122" s="248"/>
      <c r="AQ122" s="248"/>
      <c r="AR122" s="248"/>
      <c r="AS122" s="248"/>
      <c r="AT122" s="248"/>
      <c r="AU122" s="248"/>
      <c r="AV122" s="248"/>
      <c r="AW122" s="248"/>
      <c r="AX122" s="248"/>
      <c r="AY122" s="248"/>
      <c r="AZ122" s="248"/>
      <c r="BA122" s="248"/>
      <c r="BB122" s="248"/>
      <c r="BC122" s="249"/>
      <c r="BD122" s="250">
        <f>SUM(D122:BC122)</f>
        <v>1</v>
      </c>
    </row>
    <row r="123" spans="1:56" ht="19" x14ac:dyDescent="0.15">
      <c r="A123" s="388"/>
      <c r="B123" s="165" t="s">
        <v>16</v>
      </c>
      <c r="C123" s="271">
        <f t="shared" si="2"/>
        <v>0</v>
      </c>
      <c r="D123" s="251"/>
      <c r="E123" s="227"/>
      <c r="F123" s="227"/>
      <c r="G123" s="227"/>
      <c r="H123" s="227">
        <f>IFERROR(VLOOKUP($A122,'05'!$A$4:$BJ$96,55,FALSE),0)</f>
        <v>0</v>
      </c>
      <c r="I123" s="227">
        <f>IFERROR(VLOOKUP($A122,'06'!$A$4:$BM$96,56,FALSE),0)</f>
        <v>0</v>
      </c>
      <c r="J123" s="227"/>
      <c r="K123" s="227"/>
      <c r="L123" s="227"/>
      <c r="M123" s="227"/>
      <c r="N123" s="227"/>
      <c r="O123" s="227"/>
      <c r="P123" s="227"/>
      <c r="Q123" s="227"/>
      <c r="R123" s="227"/>
      <c r="S123" s="227"/>
      <c r="T123" s="227"/>
      <c r="U123" s="227"/>
      <c r="V123" s="227"/>
      <c r="W123" s="227"/>
      <c r="X123" s="227"/>
      <c r="Y123" s="227"/>
      <c r="Z123" s="227"/>
      <c r="AA123" s="227"/>
      <c r="AB123" s="227"/>
      <c r="AC123" s="227"/>
      <c r="AD123" s="227"/>
      <c r="AE123" s="227"/>
      <c r="AF123" s="227"/>
      <c r="AG123" s="227"/>
      <c r="AH123" s="227"/>
      <c r="AI123" s="227"/>
      <c r="AJ123" s="227"/>
      <c r="AK123" s="227"/>
      <c r="AL123" s="227"/>
      <c r="AM123" s="227"/>
      <c r="AN123" s="227"/>
      <c r="AO123" s="227"/>
      <c r="AP123" s="227"/>
      <c r="AQ123" s="227"/>
      <c r="AR123" s="227"/>
      <c r="AS123" s="227"/>
      <c r="AT123" s="227"/>
      <c r="AU123" s="227"/>
      <c r="AV123" s="227"/>
      <c r="AW123" s="227"/>
      <c r="AX123" s="227"/>
      <c r="AY123" s="227"/>
      <c r="AZ123" s="227"/>
      <c r="BA123" s="227"/>
      <c r="BB123" s="227"/>
      <c r="BC123" s="252"/>
      <c r="BD123" s="253"/>
    </row>
    <row r="124" spans="1:56" ht="20" thickBot="1" x14ac:dyDescent="0.2">
      <c r="A124" s="389"/>
      <c r="B124" s="166" t="s">
        <v>129</v>
      </c>
      <c r="C124" s="272">
        <f t="shared" si="2"/>
        <v>0</v>
      </c>
      <c r="D124" s="254"/>
      <c r="E124" s="255"/>
      <c r="F124" s="255"/>
      <c r="G124" s="255"/>
      <c r="H124" s="255">
        <f>IFERROR(VLOOKUP($A122,'05'!$A$4:$BJ$96,56,FALSE),0)</f>
        <v>0</v>
      </c>
      <c r="I124" s="255">
        <f>IFERROR(VLOOKUP($A122,'06'!$A$4:$BM$96,58,FALSE),0)</f>
        <v>0</v>
      </c>
      <c r="J124" s="255"/>
      <c r="K124" s="255"/>
      <c r="L124" s="255"/>
      <c r="M124" s="255"/>
      <c r="N124" s="255"/>
      <c r="O124" s="255"/>
      <c r="P124" s="255"/>
      <c r="Q124" s="255"/>
      <c r="R124" s="255"/>
      <c r="S124" s="255"/>
      <c r="T124" s="255"/>
      <c r="U124" s="255"/>
      <c r="V124" s="255"/>
      <c r="W124" s="255"/>
      <c r="X124" s="255"/>
      <c r="Y124" s="255"/>
      <c r="Z124" s="255"/>
      <c r="AA124" s="255"/>
      <c r="AB124" s="255"/>
      <c r="AC124" s="255"/>
      <c r="AD124" s="255"/>
      <c r="AE124" s="255"/>
      <c r="AF124" s="255"/>
      <c r="AG124" s="255"/>
      <c r="AH124" s="255"/>
      <c r="AI124" s="255"/>
      <c r="AJ124" s="255"/>
      <c r="AK124" s="255"/>
      <c r="AL124" s="255"/>
      <c r="AM124" s="255"/>
      <c r="AN124" s="255"/>
      <c r="AO124" s="255"/>
      <c r="AP124" s="255"/>
      <c r="AQ124" s="255"/>
      <c r="AR124" s="255"/>
      <c r="AS124" s="255"/>
      <c r="AT124" s="255"/>
      <c r="AU124" s="255"/>
      <c r="AV124" s="255"/>
      <c r="AW124" s="255"/>
      <c r="AX124" s="255"/>
      <c r="AY124" s="255"/>
      <c r="AZ124" s="255"/>
      <c r="BA124" s="255"/>
      <c r="BB124" s="255"/>
      <c r="BC124" s="256"/>
      <c r="BD124" s="257"/>
    </row>
    <row r="125" spans="1:56" s="172" customFormat="1" ht="19" x14ac:dyDescent="0.15">
      <c r="A125" s="390" t="s">
        <v>86</v>
      </c>
      <c r="B125" s="171" t="s">
        <v>42</v>
      </c>
      <c r="C125" s="273">
        <f t="shared" si="2"/>
        <v>1</v>
      </c>
      <c r="D125" s="258">
        <v>0</v>
      </c>
      <c r="E125" s="259">
        <v>0</v>
      </c>
      <c r="F125" s="259">
        <v>0</v>
      </c>
      <c r="G125" s="259">
        <v>1</v>
      </c>
      <c r="H125" s="259">
        <f>IFERROR(VLOOKUP($A125,'05'!$A$4:$BJ$96,54,FALSE),0)</f>
        <v>0</v>
      </c>
      <c r="I125" s="259">
        <f>IFERROR(VLOOKUP($A125,'06'!$A$4:$BM$96,54,FALSE),0)</f>
        <v>0</v>
      </c>
      <c r="J125" s="259"/>
      <c r="K125" s="259"/>
      <c r="L125" s="259"/>
      <c r="M125" s="259"/>
      <c r="N125" s="259"/>
      <c r="O125" s="259"/>
      <c r="P125" s="259"/>
      <c r="Q125" s="259"/>
      <c r="R125" s="259"/>
      <c r="S125" s="259"/>
      <c r="T125" s="259"/>
      <c r="U125" s="259"/>
      <c r="V125" s="259"/>
      <c r="W125" s="259"/>
      <c r="X125" s="259"/>
      <c r="Y125" s="259"/>
      <c r="Z125" s="259"/>
      <c r="AA125" s="259"/>
      <c r="AB125" s="259"/>
      <c r="AC125" s="259"/>
      <c r="AD125" s="259"/>
      <c r="AE125" s="259"/>
      <c r="AF125" s="259"/>
      <c r="AG125" s="259"/>
      <c r="AH125" s="259"/>
      <c r="AI125" s="259"/>
      <c r="AJ125" s="259"/>
      <c r="AK125" s="259"/>
      <c r="AL125" s="259"/>
      <c r="AM125" s="259"/>
      <c r="AN125" s="259"/>
      <c r="AO125" s="259"/>
      <c r="AP125" s="259"/>
      <c r="AQ125" s="259"/>
      <c r="AR125" s="259"/>
      <c r="AS125" s="259"/>
      <c r="AT125" s="259"/>
      <c r="AU125" s="259"/>
      <c r="AV125" s="259"/>
      <c r="AW125" s="259"/>
      <c r="AX125" s="259"/>
      <c r="AY125" s="259"/>
      <c r="AZ125" s="259"/>
      <c r="BA125" s="259"/>
      <c r="BB125" s="259"/>
      <c r="BC125" s="260"/>
      <c r="BD125" s="261">
        <f>SUM(D125:BC125)</f>
        <v>1</v>
      </c>
    </row>
    <row r="126" spans="1:56" s="172" customFormat="1" ht="19" x14ac:dyDescent="0.15">
      <c r="A126" s="391"/>
      <c r="B126" s="173" t="s">
        <v>16</v>
      </c>
      <c r="C126" s="274">
        <f t="shared" si="2"/>
        <v>0</v>
      </c>
      <c r="D126" s="262"/>
      <c r="E126" s="263"/>
      <c r="F126" s="263"/>
      <c r="G126" s="263"/>
      <c r="H126" s="263">
        <f>IFERROR(VLOOKUP($A125,'05'!$A$4:$BJ$96,55,FALSE),0)</f>
        <v>0</v>
      </c>
      <c r="I126" s="263">
        <f>IFERROR(VLOOKUP($A125,'06'!$A$4:$BM$96,56,FALSE),0)</f>
        <v>0</v>
      </c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  <c r="AA126" s="263"/>
      <c r="AB126" s="263"/>
      <c r="AC126" s="263"/>
      <c r="AD126" s="263"/>
      <c r="AE126" s="263"/>
      <c r="AF126" s="263"/>
      <c r="AG126" s="263"/>
      <c r="AH126" s="263"/>
      <c r="AI126" s="263"/>
      <c r="AJ126" s="263"/>
      <c r="AK126" s="263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3"/>
      <c r="AV126" s="263"/>
      <c r="AW126" s="263"/>
      <c r="AX126" s="263"/>
      <c r="AY126" s="263"/>
      <c r="AZ126" s="263"/>
      <c r="BA126" s="263"/>
      <c r="BB126" s="263"/>
      <c r="BC126" s="264"/>
      <c r="BD126" s="265"/>
    </row>
    <row r="127" spans="1:56" s="172" customFormat="1" ht="20" thickBot="1" x14ac:dyDescent="0.2">
      <c r="A127" s="392"/>
      <c r="B127" s="174" t="s">
        <v>129</v>
      </c>
      <c r="C127" s="275">
        <f t="shared" si="2"/>
        <v>1</v>
      </c>
      <c r="D127" s="266"/>
      <c r="E127" s="267"/>
      <c r="F127" s="267"/>
      <c r="G127" s="267"/>
      <c r="H127" s="267">
        <f>IFERROR(VLOOKUP($A125,'05'!$A$4:$BJ$96,56,FALSE),0)</f>
        <v>1</v>
      </c>
      <c r="I127" s="267">
        <f>IFERROR(VLOOKUP($A125,'06'!$A$4:$BM$96,58,FALSE),0)</f>
        <v>0</v>
      </c>
      <c r="J127" s="267"/>
      <c r="K127" s="267"/>
      <c r="L127" s="267"/>
      <c r="M127" s="267"/>
      <c r="N127" s="267"/>
      <c r="O127" s="267"/>
      <c r="P127" s="267"/>
      <c r="Q127" s="267"/>
      <c r="R127" s="267"/>
      <c r="S127" s="267"/>
      <c r="T127" s="267"/>
      <c r="U127" s="267"/>
      <c r="V127" s="267"/>
      <c r="W127" s="267"/>
      <c r="X127" s="267"/>
      <c r="Y127" s="267"/>
      <c r="Z127" s="267"/>
      <c r="AA127" s="267"/>
      <c r="AB127" s="267"/>
      <c r="AC127" s="267"/>
      <c r="AD127" s="267"/>
      <c r="AE127" s="267"/>
      <c r="AF127" s="267"/>
      <c r="AG127" s="267"/>
      <c r="AH127" s="267"/>
      <c r="AI127" s="267"/>
      <c r="AJ127" s="267"/>
      <c r="AK127" s="267"/>
      <c r="AL127" s="267"/>
      <c r="AM127" s="267"/>
      <c r="AN127" s="267"/>
      <c r="AO127" s="267"/>
      <c r="AP127" s="267"/>
      <c r="AQ127" s="267"/>
      <c r="AR127" s="267"/>
      <c r="AS127" s="267"/>
      <c r="AT127" s="267"/>
      <c r="AU127" s="267"/>
      <c r="AV127" s="267"/>
      <c r="AW127" s="267"/>
      <c r="AX127" s="267"/>
      <c r="AY127" s="267"/>
      <c r="AZ127" s="267"/>
      <c r="BA127" s="267"/>
      <c r="BB127" s="267"/>
      <c r="BC127" s="268"/>
      <c r="BD127" s="269"/>
    </row>
    <row r="128" spans="1:56" ht="19" x14ac:dyDescent="0.15">
      <c r="A128" s="387" t="s">
        <v>85</v>
      </c>
      <c r="B128" s="164" t="s">
        <v>42</v>
      </c>
      <c r="C128" s="270">
        <f t="shared" si="2"/>
        <v>1</v>
      </c>
      <c r="D128" s="247">
        <v>0</v>
      </c>
      <c r="E128" s="248">
        <v>0</v>
      </c>
      <c r="F128" s="248">
        <v>0</v>
      </c>
      <c r="G128" s="248">
        <v>1</v>
      </c>
      <c r="H128" s="248">
        <f>IFERROR(VLOOKUP($A128,'05'!$A$4:$BJ$96,54,FALSE),0)</f>
        <v>0</v>
      </c>
      <c r="I128" s="248">
        <f>IFERROR(VLOOKUP($A128,'06'!$A$4:$BM$96,54,FALSE),0)</f>
        <v>0</v>
      </c>
      <c r="J128" s="248"/>
      <c r="K128" s="248"/>
      <c r="L128" s="248"/>
      <c r="M128" s="248"/>
      <c r="N128" s="248"/>
      <c r="O128" s="248"/>
      <c r="P128" s="248"/>
      <c r="Q128" s="248"/>
      <c r="R128" s="248"/>
      <c r="S128" s="248"/>
      <c r="T128" s="248"/>
      <c r="U128" s="248"/>
      <c r="V128" s="248"/>
      <c r="W128" s="248"/>
      <c r="X128" s="248"/>
      <c r="Y128" s="248"/>
      <c r="Z128" s="248"/>
      <c r="AA128" s="248"/>
      <c r="AB128" s="248"/>
      <c r="AC128" s="248"/>
      <c r="AD128" s="248"/>
      <c r="AE128" s="248"/>
      <c r="AF128" s="248"/>
      <c r="AG128" s="248"/>
      <c r="AH128" s="248"/>
      <c r="AI128" s="248"/>
      <c r="AJ128" s="248"/>
      <c r="AK128" s="248"/>
      <c r="AL128" s="248"/>
      <c r="AM128" s="248"/>
      <c r="AN128" s="248"/>
      <c r="AO128" s="248"/>
      <c r="AP128" s="248"/>
      <c r="AQ128" s="248"/>
      <c r="AR128" s="248"/>
      <c r="AS128" s="248"/>
      <c r="AT128" s="248"/>
      <c r="AU128" s="248"/>
      <c r="AV128" s="248"/>
      <c r="AW128" s="248"/>
      <c r="AX128" s="248"/>
      <c r="AY128" s="248"/>
      <c r="AZ128" s="248"/>
      <c r="BA128" s="248"/>
      <c r="BB128" s="248"/>
      <c r="BC128" s="249"/>
      <c r="BD128" s="250">
        <f>SUM(D128:BC128)</f>
        <v>1</v>
      </c>
    </row>
    <row r="129" spans="1:56" ht="19" x14ac:dyDescent="0.15">
      <c r="A129" s="388"/>
      <c r="B129" s="165" t="s">
        <v>16</v>
      </c>
      <c r="C129" s="271">
        <f t="shared" si="2"/>
        <v>0</v>
      </c>
      <c r="D129" s="251"/>
      <c r="E129" s="227"/>
      <c r="F129" s="227"/>
      <c r="G129" s="227"/>
      <c r="H129" s="227">
        <f>IFERROR(VLOOKUP($A128,'05'!$A$4:$BJ$96,55,FALSE),0)</f>
        <v>0</v>
      </c>
      <c r="I129" s="227">
        <f>IFERROR(VLOOKUP($A128,'06'!$A$4:$BM$96,56,FALSE),0)</f>
        <v>0</v>
      </c>
      <c r="J129" s="227"/>
      <c r="K129" s="227"/>
      <c r="L129" s="227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  <c r="W129" s="227"/>
      <c r="X129" s="227"/>
      <c r="Y129" s="227"/>
      <c r="Z129" s="227"/>
      <c r="AA129" s="227"/>
      <c r="AB129" s="227"/>
      <c r="AC129" s="227"/>
      <c r="AD129" s="227"/>
      <c r="AE129" s="227"/>
      <c r="AF129" s="227"/>
      <c r="AG129" s="227"/>
      <c r="AH129" s="227"/>
      <c r="AI129" s="227"/>
      <c r="AJ129" s="227"/>
      <c r="AK129" s="227"/>
      <c r="AL129" s="227"/>
      <c r="AM129" s="227"/>
      <c r="AN129" s="227"/>
      <c r="AO129" s="227"/>
      <c r="AP129" s="227"/>
      <c r="AQ129" s="227"/>
      <c r="AR129" s="227"/>
      <c r="AS129" s="227"/>
      <c r="AT129" s="227"/>
      <c r="AU129" s="227"/>
      <c r="AV129" s="227"/>
      <c r="AW129" s="227"/>
      <c r="AX129" s="227"/>
      <c r="AY129" s="227"/>
      <c r="AZ129" s="227"/>
      <c r="BA129" s="227"/>
      <c r="BB129" s="227"/>
      <c r="BC129" s="252"/>
      <c r="BD129" s="253"/>
    </row>
    <row r="130" spans="1:56" ht="20" thickBot="1" x14ac:dyDescent="0.2">
      <c r="A130" s="389"/>
      <c r="B130" s="166" t="s">
        <v>129</v>
      </c>
      <c r="C130" s="272">
        <f t="shared" si="2"/>
        <v>0</v>
      </c>
      <c r="D130" s="254"/>
      <c r="E130" s="255"/>
      <c r="F130" s="255"/>
      <c r="G130" s="255"/>
      <c r="H130" s="255">
        <f>IFERROR(VLOOKUP($A128,'05'!$A$4:$BJ$96,56,FALSE),0)</f>
        <v>0</v>
      </c>
      <c r="I130" s="255">
        <f>IFERROR(VLOOKUP($A128,'06'!$A$4:$BM$96,58,FALSE),0)</f>
        <v>0</v>
      </c>
      <c r="J130" s="255"/>
      <c r="K130" s="255"/>
      <c r="L130" s="255"/>
      <c r="M130" s="255"/>
      <c r="N130" s="255"/>
      <c r="O130" s="255"/>
      <c r="P130" s="255"/>
      <c r="Q130" s="255"/>
      <c r="R130" s="255"/>
      <c r="S130" s="255"/>
      <c r="T130" s="255"/>
      <c r="U130" s="255"/>
      <c r="V130" s="255"/>
      <c r="W130" s="255"/>
      <c r="X130" s="255"/>
      <c r="Y130" s="255"/>
      <c r="Z130" s="255"/>
      <c r="AA130" s="255"/>
      <c r="AB130" s="255"/>
      <c r="AC130" s="255"/>
      <c r="AD130" s="255"/>
      <c r="AE130" s="255"/>
      <c r="AF130" s="255"/>
      <c r="AG130" s="255"/>
      <c r="AH130" s="255"/>
      <c r="AI130" s="255"/>
      <c r="AJ130" s="255"/>
      <c r="AK130" s="255"/>
      <c r="AL130" s="255"/>
      <c r="AM130" s="255"/>
      <c r="AN130" s="255"/>
      <c r="AO130" s="255"/>
      <c r="AP130" s="255"/>
      <c r="AQ130" s="255"/>
      <c r="AR130" s="255"/>
      <c r="AS130" s="255"/>
      <c r="AT130" s="255"/>
      <c r="AU130" s="255"/>
      <c r="AV130" s="255"/>
      <c r="AW130" s="255"/>
      <c r="AX130" s="255"/>
      <c r="AY130" s="255"/>
      <c r="AZ130" s="255"/>
      <c r="BA130" s="255"/>
      <c r="BB130" s="255"/>
      <c r="BC130" s="256"/>
      <c r="BD130" s="257"/>
    </row>
    <row r="131" spans="1:56" s="172" customFormat="1" ht="19" x14ac:dyDescent="0.15">
      <c r="A131" s="390" t="s">
        <v>84</v>
      </c>
      <c r="B131" s="171" t="s">
        <v>42</v>
      </c>
      <c r="C131" s="273">
        <f t="shared" ref="C131:C178" si="3">SUM(D131:BC131)</f>
        <v>1</v>
      </c>
      <c r="D131" s="258">
        <v>0</v>
      </c>
      <c r="E131" s="259">
        <v>0</v>
      </c>
      <c r="F131" s="259">
        <v>0</v>
      </c>
      <c r="G131" s="259">
        <v>1</v>
      </c>
      <c r="H131" s="259">
        <f>IFERROR(VLOOKUP($A131,'05'!$A$4:$BJ$96,54,FALSE),0)</f>
        <v>0</v>
      </c>
      <c r="I131" s="259">
        <f>IFERROR(VLOOKUP($A131,'06'!$A$4:$BM$96,54,FALSE),0)</f>
        <v>0</v>
      </c>
      <c r="J131" s="259"/>
      <c r="K131" s="259"/>
      <c r="L131" s="259"/>
      <c r="M131" s="259"/>
      <c r="N131" s="259"/>
      <c r="O131" s="259"/>
      <c r="P131" s="259"/>
      <c r="Q131" s="259"/>
      <c r="R131" s="259"/>
      <c r="S131" s="259"/>
      <c r="T131" s="259"/>
      <c r="U131" s="259"/>
      <c r="V131" s="259"/>
      <c r="W131" s="259"/>
      <c r="X131" s="259"/>
      <c r="Y131" s="259"/>
      <c r="Z131" s="259"/>
      <c r="AA131" s="259"/>
      <c r="AB131" s="259"/>
      <c r="AC131" s="259"/>
      <c r="AD131" s="259"/>
      <c r="AE131" s="259"/>
      <c r="AF131" s="259"/>
      <c r="AG131" s="259"/>
      <c r="AH131" s="259"/>
      <c r="AI131" s="259"/>
      <c r="AJ131" s="259"/>
      <c r="AK131" s="259"/>
      <c r="AL131" s="259"/>
      <c r="AM131" s="259"/>
      <c r="AN131" s="259"/>
      <c r="AO131" s="259"/>
      <c r="AP131" s="259"/>
      <c r="AQ131" s="259"/>
      <c r="AR131" s="259"/>
      <c r="AS131" s="259"/>
      <c r="AT131" s="259"/>
      <c r="AU131" s="259"/>
      <c r="AV131" s="259"/>
      <c r="AW131" s="259"/>
      <c r="AX131" s="259"/>
      <c r="AY131" s="259"/>
      <c r="AZ131" s="259"/>
      <c r="BA131" s="259"/>
      <c r="BB131" s="259"/>
      <c r="BC131" s="260"/>
      <c r="BD131" s="261">
        <f>SUM(D131:BC131)</f>
        <v>1</v>
      </c>
    </row>
    <row r="132" spans="1:56" s="172" customFormat="1" ht="19" x14ac:dyDescent="0.15">
      <c r="A132" s="391"/>
      <c r="B132" s="173" t="s">
        <v>16</v>
      </c>
      <c r="C132" s="274">
        <f t="shared" si="3"/>
        <v>0</v>
      </c>
      <c r="D132" s="262"/>
      <c r="E132" s="263"/>
      <c r="F132" s="263"/>
      <c r="G132" s="263"/>
      <c r="H132" s="263">
        <f>IFERROR(VLOOKUP($A131,'05'!$A$4:$BJ$96,55,FALSE),0)</f>
        <v>0</v>
      </c>
      <c r="I132" s="263">
        <f>IFERROR(VLOOKUP($A131,'06'!$A$4:$BM$96,56,FALSE),0)</f>
        <v>0</v>
      </c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  <c r="AA132" s="263"/>
      <c r="AB132" s="263"/>
      <c r="AC132" s="263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3"/>
      <c r="AN132" s="263"/>
      <c r="AO132" s="263"/>
      <c r="AP132" s="263"/>
      <c r="AQ132" s="263"/>
      <c r="AR132" s="263"/>
      <c r="AS132" s="263"/>
      <c r="AT132" s="263"/>
      <c r="AU132" s="263"/>
      <c r="AV132" s="263"/>
      <c r="AW132" s="263"/>
      <c r="AX132" s="263"/>
      <c r="AY132" s="263"/>
      <c r="AZ132" s="263"/>
      <c r="BA132" s="263"/>
      <c r="BB132" s="263"/>
      <c r="BC132" s="264"/>
      <c r="BD132" s="265"/>
    </row>
    <row r="133" spans="1:56" s="172" customFormat="1" ht="20" thickBot="1" x14ac:dyDescent="0.2">
      <c r="A133" s="392"/>
      <c r="B133" s="174" t="s">
        <v>129</v>
      </c>
      <c r="C133" s="275">
        <f t="shared" si="3"/>
        <v>0</v>
      </c>
      <c r="D133" s="266"/>
      <c r="E133" s="267"/>
      <c r="F133" s="267"/>
      <c r="G133" s="267"/>
      <c r="H133" s="267">
        <f>IFERROR(VLOOKUP($A131,'05'!$A$4:$BJ$96,56,FALSE),0)</f>
        <v>0</v>
      </c>
      <c r="I133" s="267">
        <f>IFERROR(VLOOKUP($A131,'06'!$A$4:$BM$96,58,FALSE),0)</f>
        <v>0</v>
      </c>
      <c r="J133" s="267"/>
      <c r="K133" s="267"/>
      <c r="L133" s="267"/>
      <c r="M133" s="267"/>
      <c r="N133" s="267"/>
      <c r="O133" s="267"/>
      <c r="P133" s="267"/>
      <c r="Q133" s="267"/>
      <c r="R133" s="267"/>
      <c r="S133" s="267"/>
      <c r="T133" s="267"/>
      <c r="U133" s="267"/>
      <c r="V133" s="267"/>
      <c r="W133" s="267"/>
      <c r="X133" s="267"/>
      <c r="Y133" s="267"/>
      <c r="Z133" s="267"/>
      <c r="AA133" s="267"/>
      <c r="AB133" s="267"/>
      <c r="AC133" s="267"/>
      <c r="AD133" s="267"/>
      <c r="AE133" s="267"/>
      <c r="AF133" s="267"/>
      <c r="AG133" s="267"/>
      <c r="AH133" s="267"/>
      <c r="AI133" s="267"/>
      <c r="AJ133" s="267"/>
      <c r="AK133" s="267"/>
      <c r="AL133" s="267"/>
      <c r="AM133" s="267"/>
      <c r="AN133" s="267"/>
      <c r="AO133" s="267"/>
      <c r="AP133" s="267"/>
      <c r="AQ133" s="267"/>
      <c r="AR133" s="267"/>
      <c r="AS133" s="267"/>
      <c r="AT133" s="267"/>
      <c r="AU133" s="267"/>
      <c r="AV133" s="267"/>
      <c r="AW133" s="267"/>
      <c r="AX133" s="267"/>
      <c r="AY133" s="267"/>
      <c r="AZ133" s="267"/>
      <c r="BA133" s="267"/>
      <c r="BB133" s="267"/>
      <c r="BC133" s="268"/>
      <c r="BD133" s="269"/>
    </row>
    <row r="134" spans="1:56" ht="19" x14ac:dyDescent="0.15">
      <c r="A134" s="387" t="s">
        <v>83</v>
      </c>
      <c r="B134" s="164" t="s">
        <v>42</v>
      </c>
      <c r="C134" s="270">
        <f t="shared" si="3"/>
        <v>1</v>
      </c>
      <c r="D134" s="247">
        <v>0</v>
      </c>
      <c r="E134" s="248">
        <v>0</v>
      </c>
      <c r="F134" s="248">
        <v>0</v>
      </c>
      <c r="G134" s="248">
        <v>1</v>
      </c>
      <c r="H134" s="248">
        <f>IFERROR(VLOOKUP($A134,'05'!$A$4:$BJ$96,54,FALSE),0)</f>
        <v>0</v>
      </c>
      <c r="I134" s="248">
        <f>IFERROR(VLOOKUP($A134,'06'!$A$4:$BM$96,54,FALSE),0)</f>
        <v>0</v>
      </c>
      <c r="J134" s="248"/>
      <c r="K134" s="248"/>
      <c r="L134" s="248"/>
      <c r="M134" s="248"/>
      <c r="N134" s="248"/>
      <c r="O134" s="248"/>
      <c r="P134" s="248"/>
      <c r="Q134" s="248"/>
      <c r="R134" s="248"/>
      <c r="S134" s="248"/>
      <c r="T134" s="248"/>
      <c r="U134" s="248"/>
      <c r="V134" s="248"/>
      <c r="W134" s="248"/>
      <c r="X134" s="248"/>
      <c r="Y134" s="248"/>
      <c r="Z134" s="248"/>
      <c r="AA134" s="248"/>
      <c r="AB134" s="248"/>
      <c r="AC134" s="248"/>
      <c r="AD134" s="248"/>
      <c r="AE134" s="248"/>
      <c r="AF134" s="248"/>
      <c r="AG134" s="248"/>
      <c r="AH134" s="248"/>
      <c r="AI134" s="248"/>
      <c r="AJ134" s="248"/>
      <c r="AK134" s="248"/>
      <c r="AL134" s="248"/>
      <c r="AM134" s="248"/>
      <c r="AN134" s="248"/>
      <c r="AO134" s="248"/>
      <c r="AP134" s="248"/>
      <c r="AQ134" s="248"/>
      <c r="AR134" s="248"/>
      <c r="AS134" s="248"/>
      <c r="AT134" s="248"/>
      <c r="AU134" s="248"/>
      <c r="AV134" s="248"/>
      <c r="AW134" s="248"/>
      <c r="AX134" s="248"/>
      <c r="AY134" s="248"/>
      <c r="AZ134" s="248"/>
      <c r="BA134" s="248"/>
      <c r="BB134" s="248"/>
      <c r="BC134" s="249"/>
      <c r="BD134" s="250">
        <f>SUM(D134:BC134)</f>
        <v>1</v>
      </c>
    </row>
    <row r="135" spans="1:56" ht="19" x14ac:dyDescent="0.15">
      <c r="A135" s="388"/>
      <c r="B135" s="165" t="s">
        <v>16</v>
      </c>
      <c r="C135" s="271">
        <f t="shared" si="3"/>
        <v>0</v>
      </c>
      <c r="D135" s="251"/>
      <c r="E135" s="227"/>
      <c r="F135" s="227"/>
      <c r="G135" s="227"/>
      <c r="H135" s="227">
        <f>IFERROR(VLOOKUP($A134,'05'!$A$4:$BJ$96,55,FALSE),0)</f>
        <v>0</v>
      </c>
      <c r="I135" s="227">
        <f>IFERROR(VLOOKUP($A134,'06'!$A$4:$BM$96,56,FALSE),0)</f>
        <v>0</v>
      </c>
      <c r="J135" s="227"/>
      <c r="K135" s="227"/>
      <c r="L135" s="227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  <c r="W135" s="227"/>
      <c r="X135" s="227"/>
      <c r="Y135" s="227"/>
      <c r="Z135" s="227"/>
      <c r="AA135" s="227"/>
      <c r="AB135" s="227"/>
      <c r="AC135" s="227"/>
      <c r="AD135" s="227"/>
      <c r="AE135" s="227"/>
      <c r="AF135" s="227"/>
      <c r="AG135" s="227"/>
      <c r="AH135" s="227"/>
      <c r="AI135" s="227"/>
      <c r="AJ135" s="227"/>
      <c r="AK135" s="227"/>
      <c r="AL135" s="227"/>
      <c r="AM135" s="227"/>
      <c r="AN135" s="227"/>
      <c r="AO135" s="227"/>
      <c r="AP135" s="227"/>
      <c r="AQ135" s="227"/>
      <c r="AR135" s="227"/>
      <c r="AS135" s="227"/>
      <c r="AT135" s="227"/>
      <c r="AU135" s="227"/>
      <c r="AV135" s="227"/>
      <c r="AW135" s="227"/>
      <c r="AX135" s="227"/>
      <c r="AY135" s="227"/>
      <c r="AZ135" s="227"/>
      <c r="BA135" s="227"/>
      <c r="BB135" s="227"/>
      <c r="BC135" s="252"/>
      <c r="BD135" s="253"/>
    </row>
    <row r="136" spans="1:56" ht="20" thickBot="1" x14ac:dyDescent="0.2">
      <c r="A136" s="389"/>
      <c r="B136" s="166" t="s">
        <v>129</v>
      </c>
      <c r="C136" s="272">
        <f t="shared" si="3"/>
        <v>0</v>
      </c>
      <c r="D136" s="254"/>
      <c r="E136" s="255"/>
      <c r="F136" s="255"/>
      <c r="G136" s="255"/>
      <c r="H136" s="255">
        <f>IFERROR(VLOOKUP($A134,'05'!$A$4:$BJ$96,56,FALSE),0)</f>
        <v>0</v>
      </c>
      <c r="I136" s="255">
        <f>IFERROR(VLOOKUP($A134,'06'!$A$4:$BM$96,58,FALSE),0)</f>
        <v>0</v>
      </c>
      <c r="J136" s="255"/>
      <c r="K136" s="255"/>
      <c r="L136" s="255"/>
      <c r="M136" s="255"/>
      <c r="N136" s="255"/>
      <c r="O136" s="255"/>
      <c r="P136" s="255"/>
      <c r="Q136" s="255"/>
      <c r="R136" s="255"/>
      <c r="S136" s="255"/>
      <c r="T136" s="255"/>
      <c r="U136" s="255"/>
      <c r="V136" s="255"/>
      <c r="W136" s="255"/>
      <c r="X136" s="255"/>
      <c r="Y136" s="255"/>
      <c r="Z136" s="255"/>
      <c r="AA136" s="255"/>
      <c r="AB136" s="255"/>
      <c r="AC136" s="255"/>
      <c r="AD136" s="255"/>
      <c r="AE136" s="255"/>
      <c r="AF136" s="255"/>
      <c r="AG136" s="255"/>
      <c r="AH136" s="255"/>
      <c r="AI136" s="255"/>
      <c r="AJ136" s="255"/>
      <c r="AK136" s="255"/>
      <c r="AL136" s="255"/>
      <c r="AM136" s="255"/>
      <c r="AN136" s="255"/>
      <c r="AO136" s="255"/>
      <c r="AP136" s="255"/>
      <c r="AQ136" s="255"/>
      <c r="AR136" s="255"/>
      <c r="AS136" s="255"/>
      <c r="AT136" s="255"/>
      <c r="AU136" s="255"/>
      <c r="AV136" s="255"/>
      <c r="AW136" s="255"/>
      <c r="AX136" s="255"/>
      <c r="AY136" s="255"/>
      <c r="AZ136" s="255"/>
      <c r="BA136" s="255"/>
      <c r="BB136" s="255"/>
      <c r="BC136" s="256"/>
      <c r="BD136" s="257"/>
    </row>
    <row r="137" spans="1:56" s="172" customFormat="1" ht="19" x14ac:dyDescent="0.15">
      <c r="A137" s="390" t="s">
        <v>82</v>
      </c>
      <c r="B137" s="171" t="s">
        <v>42</v>
      </c>
      <c r="C137" s="273">
        <f t="shared" si="3"/>
        <v>0</v>
      </c>
      <c r="D137" s="258">
        <v>0</v>
      </c>
      <c r="E137" s="259">
        <v>0</v>
      </c>
      <c r="F137" s="259">
        <v>0</v>
      </c>
      <c r="G137" s="259">
        <v>0</v>
      </c>
      <c r="H137" s="259">
        <f>IFERROR(VLOOKUP($A137,'05'!$A$4:$BJ$96,54,FALSE),0)</f>
        <v>0</v>
      </c>
      <c r="I137" s="259">
        <f>IFERROR(VLOOKUP($A137,'06'!$A$4:$BM$96,54,FALSE),0)</f>
        <v>0</v>
      </c>
      <c r="J137" s="259"/>
      <c r="K137" s="259"/>
      <c r="L137" s="259"/>
      <c r="M137" s="259"/>
      <c r="N137" s="259"/>
      <c r="O137" s="259"/>
      <c r="P137" s="259"/>
      <c r="Q137" s="259"/>
      <c r="R137" s="259"/>
      <c r="S137" s="259"/>
      <c r="T137" s="259"/>
      <c r="U137" s="259"/>
      <c r="V137" s="259"/>
      <c r="W137" s="259"/>
      <c r="X137" s="259"/>
      <c r="Y137" s="259"/>
      <c r="Z137" s="259"/>
      <c r="AA137" s="259"/>
      <c r="AB137" s="259"/>
      <c r="AC137" s="259"/>
      <c r="AD137" s="259"/>
      <c r="AE137" s="259"/>
      <c r="AF137" s="259"/>
      <c r="AG137" s="259"/>
      <c r="AH137" s="259"/>
      <c r="AI137" s="259"/>
      <c r="AJ137" s="259"/>
      <c r="AK137" s="259"/>
      <c r="AL137" s="259"/>
      <c r="AM137" s="259"/>
      <c r="AN137" s="259"/>
      <c r="AO137" s="259"/>
      <c r="AP137" s="259"/>
      <c r="AQ137" s="259"/>
      <c r="AR137" s="259"/>
      <c r="AS137" s="259"/>
      <c r="AT137" s="259"/>
      <c r="AU137" s="259"/>
      <c r="AV137" s="259"/>
      <c r="AW137" s="259"/>
      <c r="AX137" s="259"/>
      <c r="AY137" s="259"/>
      <c r="AZ137" s="259"/>
      <c r="BA137" s="259"/>
      <c r="BB137" s="259"/>
      <c r="BC137" s="260"/>
      <c r="BD137" s="261">
        <f>SUM(D137:BC137)</f>
        <v>0</v>
      </c>
    </row>
    <row r="138" spans="1:56" s="172" customFormat="1" ht="19" x14ac:dyDescent="0.15">
      <c r="A138" s="391"/>
      <c r="B138" s="173" t="s">
        <v>16</v>
      </c>
      <c r="C138" s="274">
        <f t="shared" si="3"/>
        <v>0</v>
      </c>
      <c r="D138" s="262"/>
      <c r="E138" s="263"/>
      <c r="F138" s="263"/>
      <c r="G138" s="263"/>
      <c r="H138" s="263">
        <f>IFERROR(VLOOKUP($A137,'05'!$A$4:$BJ$96,55,FALSE),0)</f>
        <v>0</v>
      </c>
      <c r="I138" s="263">
        <f>IFERROR(VLOOKUP($A137,'06'!$A$4:$BM$96,56,FALSE),0)</f>
        <v>0</v>
      </c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3"/>
      <c r="AN138" s="263"/>
      <c r="AO138" s="263"/>
      <c r="AP138" s="263"/>
      <c r="AQ138" s="263"/>
      <c r="AR138" s="263"/>
      <c r="AS138" s="263"/>
      <c r="AT138" s="263"/>
      <c r="AU138" s="263"/>
      <c r="AV138" s="263"/>
      <c r="AW138" s="263"/>
      <c r="AX138" s="263"/>
      <c r="AY138" s="263"/>
      <c r="AZ138" s="263"/>
      <c r="BA138" s="263"/>
      <c r="BB138" s="263"/>
      <c r="BC138" s="264"/>
      <c r="BD138" s="265"/>
    </row>
    <row r="139" spans="1:56" s="172" customFormat="1" ht="20" thickBot="1" x14ac:dyDescent="0.2">
      <c r="A139" s="392"/>
      <c r="B139" s="174" t="s">
        <v>129</v>
      </c>
      <c r="C139" s="275">
        <f t="shared" si="3"/>
        <v>0</v>
      </c>
      <c r="D139" s="266"/>
      <c r="E139" s="267"/>
      <c r="F139" s="267"/>
      <c r="G139" s="267"/>
      <c r="H139" s="267">
        <f>IFERROR(VLOOKUP($A137,'05'!$A$4:$BJ$96,56,FALSE),0)</f>
        <v>0</v>
      </c>
      <c r="I139" s="267">
        <f>IFERROR(VLOOKUP($A137,'06'!$A$4:$BM$96,58,FALSE),0)</f>
        <v>0</v>
      </c>
      <c r="J139" s="267"/>
      <c r="K139" s="267"/>
      <c r="L139" s="267"/>
      <c r="M139" s="267"/>
      <c r="N139" s="267"/>
      <c r="O139" s="267"/>
      <c r="P139" s="267"/>
      <c r="Q139" s="267"/>
      <c r="R139" s="267"/>
      <c r="S139" s="267"/>
      <c r="T139" s="267"/>
      <c r="U139" s="267"/>
      <c r="V139" s="267"/>
      <c r="W139" s="267"/>
      <c r="X139" s="267"/>
      <c r="Y139" s="267"/>
      <c r="Z139" s="267"/>
      <c r="AA139" s="267"/>
      <c r="AB139" s="267"/>
      <c r="AC139" s="267"/>
      <c r="AD139" s="267"/>
      <c r="AE139" s="267"/>
      <c r="AF139" s="267"/>
      <c r="AG139" s="267"/>
      <c r="AH139" s="267"/>
      <c r="AI139" s="267"/>
      <c r="AJ139" s="267"/>
      <c r="AK139" s="267"/>
      <c r="AL139" s="267"/>
      <c r="AM139" s="267"/>
      <c r="AN139" s="267"/>
      <c r="AO139" s="267"/>
      <c r="AP139" s="267"/>
      <c r="AQ139" s="267"/>
      <c r="AR139" s="267"/>
      <c r="AS139" s="267"/>
      <c r="AT139" s="267"/>
      <c r="AU139" s="267"/>
      <c r="AV139" s="267"/>
      <c r="AW139" s="267"/>
      <c r="AX139" s="267"/>
      <c r="AY139" s="267"/>
      <c r="AZ139" s="267"/>
      <c r="BA139" s="267"/>
      <c r="BB139" s="267"/>
      <c r="BC139" s="268"/>
      <c r="BD139" s="269"/>
    </row>
    <row r="140" spans="1:56" ht="19" x14ac:dyDescent="0.15">
      <c r="A140" s="387" t="s">
        <v>81</v>
      </c>
      <c r="B140" s="164" t="s">
        <v>42</v>
      </c>
      <c r="C140" s="270">
        <f t="shared" si="3"/>
        <v>0</v>
      </c>
      <c r="D140" s="247">
        <v>0</v>
      </c>
      <c r="E140" s="248">
        <v>0</v>
      </c>
      <c r="F140" s="248">
        <v>0</v>
      </c>
      <c r="G140" s="248">
        <v>0</v>
      </c>
      <c r="H140" s="248">
        <f>IFERROR(VLOOKUP($A140,'05'!$A$4:$BJ$96,54,FALSE),0)</f>
        <v>0</v>
      </c>
      <c r="I140" s="248">
        <f>IFERROR(VLOOKUP($A140,'06'!$A$4:$BM$96,54,FALSE),0)</f>
        <v>0</v>
      </c>
      <c r="J140" s="248"/>
      <c r="K140" s="248"/>
      <c r="L140" s="248"/>
      <c r="M140" s="248"/>
      <c r="N140" s="248"/>
      <c r="O140" s="248"/>
      <c r="P140" s="248"/>
      <c r="Q140" s="248"/>
      <c r="R140" s="248"/>
      <c r="S140" s="248"/>
      <c r="T140" s="248"/>
      <c r="U140" s="248"/>
      <c r="V140" s="248"/>
      <c r="W140" s="248"/>
      <c r="X140" s="248"/>
      <c r="Y140" s="248"/>
      <c r="Z140" s="248"/>
      <c r="AA140" s="248"/>
      <c r="AB140" s="248"/>
      <c r="AC140" s="248"/>
      <c r="AD140" s="248"/>
      <c r="AE140" s="248"/>
      <c r="AF140" s="248"/>
      <c r="AG140" s="248"/>
      <c r="AH140" s="248"/>
      <c r="AI140" s="248"/>
      <c r="AJ140" s="248"/>
      <c r="AK140" s="248"/>
      <c r="AL140" s="248"/>
      <c r="AM140" s="248"/>
      <c r="AN140" s="248"/>
      <c r="AO140" s="248"/>
      <c r="AP140" s="248"/>
      <c r="AQ140" s="248"/>
      <c r="AR140" s="248"/>
      <c r="AS140" s="248"/>
      <c r="AT140" s="248"/>
      <c r="AU140" s="248"/>
      <c r="AV140" s="248"/>
      <c r="AW140" s="248"/>
      <c r="AX140" s="248"/>
      <c r="AY140" s="248"/>
      <c r="AZ140" s="248"/>
      <c r="BA140" s="248"/>
      <c r="BB140" s="248"/>
      <c r="BC140" s="249"/>
      <c r="BD140" s="250">
        <f>SUM(D140:BC140)</f>
        <v>0</v>
      </c>
    </row>
    <row r="141" spans="1:56" ht="19" x14ac:dyDescent="0.15">
      <c r="A141" s="388"/>
      <c r="B141" s="165" t="s">
        <v>16</v>
      </c>
      <c r="C141" s="271">
        <f t="shared" si="3"/>
        <v>0</v>
      </c>
      <c r="D141" s="251"/>
      <c r="E141" s="227"/>
      <c r="F141" s="227"/>
      <c r="G141" s="227"/>
      <c r="H141" s="227">
        <f>IFERROR(VLOOKUP($A140,'05'!$A$4:$BJ$96,55,FALSE),0)</f>
        <v>0</v>
      </c>
      <c r="I141" s="227">
        <f>IFERROR(VLOOKUP($A140,'06'!$A$4:$BM$96,56,FALSE),0)</f>
        <v>0</v>
      </c>
      <c r="J141" s="227"/>
      <c r="K141" s="227"/>
      <c r="L141" s="227"/>
      <c r="M141" s="227"/>
      <c r="N141" s="227"/>
      <c r="O141" s="227"/>
      <c r="P141" s="227"/>
      <c r="Q141" s="227"/>
      <c r="R141" s="227"/>
      <c r="S141" s="227"/>
      <c r="T141" s="227"/>
      <c r="U141" s="227"/>
      <c r="V141" s="227"/>
      <c r="W141" s="227"/>
      <c r="X141" s="227"/>
      <c r="Y141" s="227"/>
      <c r="Z141" s="227"/>
      <c r="AA141" s="227"/>
      <c r="AB141" s="227"/>
      <c r="AC141" s="227"/>
      <c r="AD141" s="227"/>
      <c r="AE141" s="227"/>
      <c r="AF141" s="227"/>
      <c r="AG141" s="227"/>
      <c r="AH141" s="227"/>
      <c r="AI141" s="227"/>
      <c r="AJ141" s="227"/>
      <c r="AK141" s="227"/>
      <c r="AL141" s="227"/>
      <c r="AM141" s="227"/>
      <c r="AN141" s="227"/>
      <c r="AO141" s="227"/>
      <c r="AP141" s="227"/>
      <c r="AQ141" s="227"/>
      <c r="AR141" s="227"/>
      <c r="AS141" s="227"/>
      <c r="AT141" s="227"/>
      <c r="AU141" s="227"/>
      <c r="AV141" s="227"/>
      <c r="AW141" s="227"/>
      <c r="AX141" s="227"/>
      <c r="AY141" s="227"/>
      <c r="AZ141" s="227"/>
      <c r="BA141" s="227"/>
      <c r="BB141" s="227"/>
      <c r="BC141" s="252"/>
      <c r="BD141" s="253"/>
    </row>
    <row r="142" spans="1:56" ht="20" thickBot="1" x14ac:dyDescent="0.2">
      <c r="A142" s="389"/>
      <c r="B142" s="166" t="s">
        <v>129</v>
      </c>
      <c r="C142" s="272">
        <f t="shared" si="3"/>
        <v>0</v>
      </c>
      <c r="D142" s="254"/>
      <c r="E142" s="255"/>
      <c r="F142" s="255"/>
      <c r="G142" s="255"/>
      <c r="H142" s="255">
        <f>IFERROR(VLOOKUP($A140,'05'!$A$4:$BJ$96,56,FALSE),0)</f>
        <v>0</v>
      </c>
      <c r="I142" s="255">
        <f>IFERROR(VLOOKUP($A140,'06'!$A$4:$BM$96,58,FALSE),0)</f>
        <v>0</v>
      </c>
      <c r="J142" s="255"/>
      <c r="K142" s="255"/>
      <c r="L142" s="255"/>
      <c r="M142" s="255"/>
      <c r="N142" s="255"/>
      <c r="O142" s="255"/>
      <c r="P142" s="255"/>
      <c r="Q142" s="255"/>
      <c r="R142" s="255"/>
      <c r="S142" s="255"/>
      <c r="T142" s="255"/>
      <c r="U142" s="255"/>
      <c r="V142" s="255"/>
      <c r="W142" s="255"/>
      <c r="X142" s="255"/>
      <c r="Y142" s="255"/>
      <c r="Z142" s="255"/>
      <c r="AA142" s="255"/>
      <c r="AB142" s="255"/>
      <c r="AC142" s="255"/>
      <c r="AD142" s="255"/>
      <c r="AE142" s="255"/>
      <c r="AF142" s="255"/>
      <c r="AG142" s="255"/>
      <c r="AH142" s="255"/>
      <c r="AI142" s="255"/>
      <c r="AJ142" s="255"/>
      <c r="AK142" s="255"/>
      <c r="AL142" s="255"/>
      <c r="AM142" s="255"/>
      <c r="AN142" s="255"/>
      <c r="AO142" s="255"/>
      <c r="AP142" s="255"/>
      <c r="AQ142" s="255"/>
      <c r="AR142" s="255"/>
      <c r="AS142" s="255"/>
      <c r="AT142" s="255"/>
      <c r="AU142" s="255"/>
      <c r="AV142" s="255"/>
      <c r="AW142" s="255"/>
      <c r="AX142" s="255"/>
      <c r="AY142" s="255"/>
      <c r="AZ142" s="255"/>
      <c r="BA142" s="255"/>
      <c r="BB142" s="255"/>
      <c r="BC142" s="256"/>
      <c r="BD142" s="257"/>
    </row>
    <row r="143" spans="1:56" s="172" customFormat="1" ht="19" x14ac:dyDescent="0.15">
      <c r="A143" s="390" t="s">
        <v>80</v>
      </c>
      <c r="B143" s="171" t="s">
        <v>42</v>
      </c>
      <c r="C143" s="273">
        <f t="shared" si="3"/>
        <v>0</v>
      </c>
      <c r="D143" s="258">
        <v>0</v>
      </c>
      <c r="E143" s="259">
        <v>0</v>
      </c>
      <c r="F143" s="259">
        <v>0</v>
      </c>
      <c r="G143" s="259">
        <v>0</v>
      </c>
      <c r="H143" s="259">
        <f>IFERROR(VLOOKUP($A143,'05'!$A$4:$BJ$96,54,FALSE),0)</f>
        <v>0</v>
      </c>
      <c r="I143" s="259">
        <f>IFERROR(VLOOKUP($A143,'06'!$A$4:$BM$96,54,FALSE),0)</f>
        <v>0</v>
      </c>
      <c r="J143" s="259"/>
      <c r="K143" s="259"/>
      <c r="L143" s="259"/>
      <c r="M143" s="259"/>
      <c r="N143" s="259"/>
      <c r="O143" s="259"/>
      <c r="P143" s="259"/>
      <c r="Q143" s="259"/>
      <c r="R143" s="259"/>
      <c r="S143" s="259"/>
      <c r="T143" s="259"/>
      <c r="U143" s="259"/>
      <c r="V143" s="259"/>
      <c r="W143" s="259"/>
      <c r="X143" s="259"/>
      <c r="Y143" s="259"/>
      <c r="Z143" s="259"/>
      <c r="AA143" s="259"/>
      <c r="AB143" s="259"/>
      <c r="AC143" s="259"/>
      <c r="AD143" s="259"/>
      <c r="AE143" s="259"/>
      <c r="AF143" s="259"/>
      <c r="AG143" s="259"/>
      <c r="AH143" s="259"/>
      <c r="AI143" s="259"/>
      <c r="AJ143" s="259"/>
      <c r="AK143" s="259"/>
      <c r="AL143" s="259"/>
      <c r="AM143" s="259"/>
      <c r="AN143" s="259"/>
      <c r="AO143" s="259"/>
      <c r="AP143" s="259"/>
      <c r="AQ143" s="259"/>
      <c r="AR143" s="259"/>
      <c r="AS143" s="259"/>
      <c r="AT143" s="259"/>
      <c r="AU143" s="259"/>
      <c r="AV143" s="259"/>
      <c r="AW143" s="259"/>
      <c r="AX143" s="259"/>
      <c r="AY143" s="259"/>
      <c r="AZ143" s="259"/>
      <c r="BA143" s="259"/>
      <c r="BB143" s="259"/>
      <c r="BC143" s="260"/>
      <c r="BD143" s="261">
        <f>SUM(D143:BC143)</f>
        <v>0</v>
      </c>
    </row>
    <row r="144" spans="1:56" s="172" customFormat="1" ht="19" x14ac:dyDescent="0.15">
      <c r="A144" s="391"/>
      <c r="B144" s="173" t="s">
        <v>16</v>
      </c>
      <c r="C144" s="274">
        <f t="shared" si="3"/>
        <v>0</v>
      </c>
      <c r="D144" s="262"/>
      <c r="E144" s="263"/>
      <c r="F144" s="263"/>
      <c r="G144" s="263"/>
      <c r="H144" s="263">
        <f>IFERROR(VLOOKUP($A143,'05'!$A$4:$BJ$96,55,FALSE),0)</f>
        <v>0</v>
      </c>
      <c r="I144" s="263">
        <f>IFERROR(VLOOKUP($A143,'06'!$A$4:$BM$96,56,FALSE),0)</f>
        <v>0</v>
      </c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  <c r="AA144" s="263"/>
      <c r="AB144" s="263"/>
      <c r="AC144" s="263"/>
      <c r="AD144" s="263"/>
      <c r="AE144" s="263"/>
      <c r="AF144" s="263"/>
      <c r="AG144" s="263"/>
      <c r="AH144" s="263"/>
      <c r="AI144" s="263"/>
      <c r="AJ144" s="263"/>
      <c r="AK144" s="263"/>
      <c r="AL144" s="263"/>
      <c r="AM144" s="263"/>
      <c r="AN144" s="263"/>
      <c r="AO144" s="263"/>
      <c r="AP144" s="263"/>
      <c r="AQ144" s="263"/>
      <c r="AR144" s="263"/>
      <c r="AS144" s="263"/>
      <c r="AT144" s="263"/>
      <c r="AU144" s="263"/>
      <c r="AV144" s="263"/>
      <c r="AW144" s="263"/>
      <c r="AX144" s="263"/>
      <c r="AY144" s="263"/>
      <c r="AZ144" s="263"/>
      <c r="BA144" s="263"/>
      <c r="BB144" s="263"/>
      <c r="BC144" s="264"/>
      <c r="BD144" s="265"/>
    </row>
    <row r="145" spans="1:56" s="172" customFormat="1" ht="20" thickBot="1" x14ac:dyDescent="0.2">
      <c r="A145" s="392"/>
      <c r="B145" s="174" t="s">
        <v>129</v>
      </c>
      <c r="C145" s="275">
        <f t="shared" si="3"/>
        <v>0</v>
      </c>
      <c r="D145" s="266"/>
      <c r="E145" s="267"/>
      <c r="F145" s="267"/>
      <c r="G145" s="267"/>
      <c r="H145" s="267">
        <f>IFERROR(VLOOKUP($A143,'05'!$A$4:$BJ$96,56,FALSE),0)</f>
        <v>0</v>
      </c>
      <c r="I145" s="267">
        <f>IFERROR(VLOOKUP($A143,'06'!$A$4:$BM$96,58,FALSE),0)</f>
        <v>0</v>
      </c>
      <c r="J145" s="267"/>
      <c r="K145" s="267"/>
      <c r="L145" s="267"/>
      <c r="M145" s="267"/>
      <c r="N145" s="267"/>
      <c r="O145" s="267"/>
      <c r="P145" s="267"/>
      <c r="Q145" s="267"/>
      <c r="R145" s="267"/>
      <c r="S145" s="267"/>
      <c r="T145" s="267"/>
      <c r="U145" s="267"/>
      <c r="V145" s="267"/>
      <c r="W145" s="267"/>
      <c r="X145" s="267"/>
      <c r="Y145" s="267"/>
      <c r="Z145" s="267"/>
      <c r="AA145" s="267"/>
      <c r="AB145" s="267"/>
      <c r="AC145" s="267"/>
      <c r="AD145" s="267"/>
      <c r="AE145" s="267"/>
      <c r="AF145" s="267"/>
      <c r="AG145" s="267"/>
      <c r="AH145" s="267"/>
      <c r="AI145" s="267"/>
      <c r="AJ145" s="267"/>
      <c r="AK145" s="267"/>
      <c r="AL145" s="267"/>
      <c r="AM145" s="267"/>
      <c r="AN145" s="267"/>
      <c r="AO145" s="267"/>
      <c r="AP145" s="267"/>
      <c r="AQ145" s="267"/>
      <c r="AR145" s="267"/>
      <c r="AS145" s="267"/>
      <c r="AT145" s="267"/>
      <c r="AU145" s="267"/>
      <c r="AV145" s="267"/>
      <c r="AW145" s="267"/>
      <c r="AX145" s="267"/>
      <c r="AY145" s="267"/>
      <c r="AZ145" s="267"/>
      <c r="BA145" s="267"/>
      <c r="BB145" s="267"/>
      <c r="BC145" s="268"/>
      <c r="BD145" s="269"/>
    </row>
    <row r="146" spans="1:56" ht="19" x14ac:dyDescent="0.15">
      <c r="A146" s="387" t="s">
        <v>79</v>
      </c>
      <c r="B146" s="164" t="s">
        <v>42</v>
      </c>
      <c r="C146" s="270">
        <f t="shared" si="3"/>
        <v>0</v>
      </c>
      <c r="D146" s="247">
        <v>0</v>
      </c>
      <c r="E146" s="248">
        <v>0</v>
      </c>
      <c r="F146" s="248">
        <v>0</v>
      </c>
      <c r="G146" s="248">
        <v>0</v>
      </c>
      <c r="H146" s="248">
        <f>IFERROR(VLOOKUP($A146,'05'!$A$4:$BJ$96,54,FALSE),0)</f>
        <v>0</v>
      </c>
      <c r="I146" s="248">
        <f>IFERROR(VLOOKUP($A146,'06'!$A$4:$BM$96,54,FALSE),0)</f>
        <v>0</v>
      </c>
      <c r="J146" s="248"/>
      <c r="K146" s="248"/>
      <c r="L146" s="248"/>
      <c r="M146" s="248"/>
      <c r="N146" s="248"/>
      <c r="O146" s="248"/>
      <c r="P146" s="248"/>
      <c r="Q146" s="248"/>
      <c r="R146" s="248"/>
      <c r="S146" s="248"/>
      <c r="T146" s="248"/>
      <c r="U146" s="248"/>
      <c r="V146" s="248"/>
      <c r="W146" s="248"/>
      <c r="X146" s="248"/>
      <c r="Y146" s="248"/>
      <c r="Z146" s="248"/>
      <c r="AA146" s="248"/>
      <c r="AB146" s="248"/>
      <c r="AC146" s="248"/>
      <c r="AD146" s="248"/>
      <c r="AE146" s="248"/>
      <c r="AF146" s="248"/>
      <c r="AG146" s="248"/>
      <c r="AH146" s="248"/>
      <c r="AI146" s="248"/>
      <c r="AJ146" s="248"/>
      <c r="AK146" s="248"/>
      <c r="AL146" s="248"/>
      <c r="AM146" s="248"/>
      <c r="AN146" s="248"/>
      <c r="AO146" s="248"/>
      <c r="AP146" s="248"/>
      <c r="AQ146" s="248"/>
      <c r="AR146" s="248"/>
      <c r="AS146" s="248"/>
      <c r="AT146" s="248"/>
      <c r="AU146" s="248"/>
      <c r="AV146" s="248"/>
      <c r="AW146" s="248"/>
      <c r="AX146" s="248"/>
      <c r="AY146" s="248"/>
      <c r="AZ146" s="248"/>
      <c r="BA146" s="248"/>
      <c r="BB146" s="248"/>
      <c r="BC146" s="249"/>
      <c r="BD146" s="250">
        <f>SUM(D146:BC146)</f>
        <v>0</v>
      </c>
    </row>
    <row r="147" spans="1:56" ht="19" x14ac:dyDescent="0.15">
      <c r="A147" s="388"/>
      <c r="B147" s="165" t="s">
        <v>16</v>
      </c>
      <c r="C147" s="271">
        <f t="shared" si="3"/>
        <v>0</v>
      </c>
      <c r="D147" s="251"/>
      <c r="E147" s="227"/>
      <c r="F147" s="227"/>
      <c r="G147" s="227"/>
      <c r="H147" s="227">
        <f>IFERROR(VLOOKUP($A146,'05'!$A$4:$BJ$96,55,FALSE),0)</f>
        <v>0</v>
      </c>
      <c r="I147" s="227">
        <f>IFERROR(VLOOKUP($A146,'06'!$A$4:$BM$96,56,FALSE),0)</f>
        <v>0</v>
      </c>
      <c r="J147" s="227"/>
      <c r="K147" s="227"/>
      <c r="L147" s="227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  <c r="W147" s="227"/>
      <c r="X147" s="227"/>
      <c r="Y147" s="227"/>
      <c r="Z147" s="227"/>
      <c r="AA147" s="227"/>
      <c r="AB147" s="227"/>
      <c r="AC147" s="227"/>
      <c r="AD147" s="227"/>
      <c r="AE147" s="227"/>
      <c r="AF147" s="227"/>
      <c r="AG147" s="227"/>
      <c r="AH147" s="227"/>
      <c r="AI147" s="227"/>
      <c r="AJ147" s="227"/>
      <c r="AK147" s="227"/>
      <c r="AL147" s="227"/>
      <c r="AM147" s="227"/>
      <c r="AN147" s="227"/>
      <c r="AO147" s="227"/>
      <c r="AP147" s="227"/>
      <c r="AQ147" s="227"/>
      <c r="AR147" s="227"/>
      <c r="AS147" s="227"/>
      <c r="AT147" s="227"/>
      <c r="AU147" s="227"/>
      <c r="AV147" s="227"/>
      <c r="AW147" s="227"/>
      <c r="AX147" s="227"/>
      <c r="AY147" s="227"/>
      <c r="AZ147" s="227"/>
      <c r="BA147" s="227"/>
      <c r="BB147" s="227"/>
      <c r="BC147" s="252"/>
      <c r="BD147" s="253"/>
    </row>
    <row r="148" spans="1:56" ht="20" thickBot="1" x14ac:dyDescent="0.2">
      <c r="A148" s="389"/>
      <c r="B148" s="166" t="s">
        <v>129</v>
      </c>
      <c r="C148" s="272">
        <f t="shared" si="3"/>
        <v>0</v>
      </c>
      <c r="D148" s="254"/>
      <c r="E148" s="255"/>
      <c r="F148" s="255"/>
      <c r="G148" s="255"/>
      <c r="H148" s="255">
        <f>IFERROR(VLOOKUP($A146,'05'!$A$4:$BJ$96,56,FALSE),0)</f>
        <v>0</v>
      </c>
      <c r="I148" s="255">
        <f>IFERROR(VLOOKUP($A146,'06'!$A$4:$BM$96,58,FALSE),0)</f>
        <v>0</v>
      </c>
      <c r="J148" s="255"/>
      <c r="K148" s="255"/>
      <c r="L148" s="255"/>
      <c r="M148" s="255"/>
      <c r="N148" s="255"/>
      <c r="O148" s="255"/>
      <c r="P148" s="255"/>
      <c r="Q148" s="255"/>
      <c r="R148" s="255"/>
      <c r="S148" s="255"/>
      <c r="T148" s="255"/>
      <c r="U148" s="255"/>
      <c r="V148" s="255"/>
      <c r="W148" s="255"/>
      <c r="X148" s="255"/>
      <c r="Y148" s="255"/>
      <c r="Z148" s="255"/>
      <c r="AA148" s="255"/>
      <c r="AB148" s="255"/>
      <c r="AC148" s="255"/>
      <c r="AD148" s="255"/>
      <c r="AE148" s="255"/>
      <c r="AF148" s="255"/>
      <c r="AG148" s="255"/>
      <c r="AH148" s="255"/>
      <c r="AI148" s="255"/>
      <c r="AJ148" s="255"/>
      <c r="AK148" s="255"/>
      <c r="AL148" s="255"/>
      <c r="AM148" s="255"/>
      <c r="AN148" s="255"/>
      <c r="AO148" s="255"/>
      <c r="AP148" s="255"/>
      <c r="AQ148" s="255"/>
      <c r="AR148" s="255"/>
      <c r="AS148" s="255"/>
      <c r="AT148" s="255"/>
      <c r="AU148" s="255"/>
      <c r="AV148" s="255"/>
      <c r="AW148" s="255"/>
      <c r="AX148" s="255"/>
      <c r="AY148" s="255"/>
      <c r="AZ148" s="255"/>
      <c r="BA148" s="255"/>
      <c r="BB148" s="255"/>
      <c r="BC148" s="256"/>
      <c r="BD148" s="257"/>
    </row>
    <row r="149" spans="1:56" s="172" customFormat="1" ht="19" x14ac:dyDescent="0.15">
      <c r="A149" s="390" t="s">
        <v>78</v>
      </c>
      <c r="B149" s="171" t="s">
        <v>42</v>
      </c>
      <c r="C149" s="273">
        <f t="shared" si="3"/>
        <v>2</v>
      </c>
      <c r="D149" s="258">
        <v>0</v>
      </c>
      <c r="E149" s="259">
        <v>0</v>
      </c>
      <c r="F149" s="259">
        <v>0</v>
      </c>
      <c r="G149" s="259">
        <v>0</v>
      </c>
      <c r="H149" s="259">
        <f>IFERROR(VLOOKUP($A149,'05'!$A$4:$BJ$96,54,FALSE),0)</f>
        <v>2</v>
      </c>
      <c r="I149" s="259">
        <f>IFERROR(VLOOKUP($A149,'06'!$A$4:$BM$96,54,FALSE),0)</f>
        <v>0</v>
      </c>
      <c r="J149" s="259"/>
      <c r="K149" s="259"/>
      <c r="L149" s="259"/>
      <c r="M149" s="259"/>
      <c r="N149" s="259"/>
      <c r="O149" s="259"/>
      <c r="P149" s="259"/>
      <c r="Q149" s="259"/>
      <c r="R149" s="259"/>
      <c r="S149" s="259"/>
      <c r="T149" s="259"/>
      <c r="U149" s="259"/>
      <c r="V149" s="259"/>
      <c r="W149" s="259"/>
      <c r="X149" s="259"/>
      <c r="Y149" s="259"/>
      <c r="Z149" s="259"/>
      <c r="AA149" s="259"/>
      <c r="AB149" s="259"/>
      <c r="AC149" s="259"/>
      <c r="AD149" s="259"/>
      <c r="AE149" s="259"/>
      <c r="AF149" s="259"/>
      <c r="AG149" s="259"/>
      <c r="AH149" s="259"/>
      <c r="AI149" s="259"/>
      <c r="AJ149" s="259"/>
      <c r="AK149" s="259"/>
      <c r="AL149" s="259"/>
      <c r="AM149" s="259"/>
      <c r="AN149" s="259"/>
      <c r="AO149" s="259"/>
      <c r="AP149" s="259"/>
      <c r="AQ149" s="259"/>
      <c r="AR149" s="259"/>
      <c r="AS149" s="259"/>
      <c r="AT149" s="259"/>
      <c r="AU149" s="259"/>
      <c r="AV149" s="259"/>
      <c r="AW149" s="259"/>
      <c r="AX149" s="259"/>
      <c r="AY149" s="259"/>
      <c r="AZ149" s="259"/>
      <c r="BA149" s="259"/>
      <c r="BB149" s="259"/>
      <c r="BC149" s="260"/>
      <c r="BD149" s="261">
        <f>SUM(D149:BC149)</f>
        <v>2</v>
      </c>
    </row>
    <row r="150" spans="1:56" s="172" customFormat="1" ht="19" x14ac:dyDescent="0.15">
      <c r="A150" s="391"/>
      <c r="B150" s="173" t="s">
        <v>16</v>
      </c>
      <c r="C150" s="274">
        <f t="shared" si="3"/>
        <v>2</v>
      </c>
      <c r="D150" s="262"/>
      <c r="E150" s="263"/>
      <c r="F150" s="263"/>
      <c r="G150" s="263"/>
      <c r="H150" s="263">
        <f>IFERROR(VLOOKUP($A149,'05'!$A$4:$BJ$96,55,FALSE),0)</f>
        <v>2</v>
      </c>
      <c r="I150" s="263">
        <f>IFERROR(VLOOKUP($A149,'06'!$A$4:$BM$96,56,FALSE),0)</f>
        <v>0</v>
      </c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  <c r="AA150" s="263"/>
      <c r="AB150" s="263"/>
      <c r="AC150" s="263"/>
      <c r="AD150" s="263"/>
      <c r="AE150" s="263"/>
      <c r="AF150" s="263"/>
      <c r="AG150" s="263"/>
      <c r="AH150" s="263"/>
      <c r="AI150" s="263"/>
      <c r="AJ150" s="263"/>
      <c r="AK150" s="263"/>
      <c r="AL150" s="263"/>
      <c r="AM150" s="263"/>
      <c r="AN150" s="263"/>
      <c r="AO150" s="263"/>
      <c r="AP150" s="263"/>
      <c r="AQ150" s="263"/>
      <c r="AR150" s="263"/>
      <c r="AS150" s="263"/>
      <c r="AT150" s="263"/>
      <c r="AU150" s="263"/>
      <c r="AV150" s="263"/>
      <c r="AW150" s="263"/>
      <c r="AX150" s="263"/>
      <c r="AY150" s="263"/>
      <c r="AZ150" s="263"/>
      <c r="BA150" s="263"/>
      <c r="BB150" s="263"/>
      <c r="BC150" s="264"/>
      <c r="BD150" s="265"/>
    </row>
    <row r="151" spans="1:56" s="172" customFormat="1" ht="20" thickBot="1" x14ac:dyDescent="0.2">
      <c r="A151" s="392"/>
      <c r="B151" s="174" t="s">
        <v>129</v>
      </c>
      <c r="C151" s="275">
        <f t="shared" si="3"/>
        <v>0</v>
      </c>
      <c r="D151" s="266"/>
      <c r="E151" s="267"/>
      <c r="F151" s="267"/>
      <c r="G151" s="267"/>
      <c r="H151" s="267">
        <f>IFERROR(VLOOKUP($A149,'05'!$A$4:$BJ$96,56,FALSE),0)</f>
        <v>0</v>
      </c>
      <c r="I151" s="267">
        <f>IFERROR(VLOOKUP($A149,'06'!$A$4:$BM$96,58,FALSE),0)</f>
        <v>0</v>
      </c>
      <c r="J151" s="267"/>
      <c r="K151" s="267"/>
      <c r="L151" s="267"/>
      <c r="M151" s="267"/>
      <c r="N151" s="267"/>
      <c r="O151" s="267"/>
      <c r="P151" s="267"/>
      <c r="Q151" s="267"/>
      <c r="R151" s="267"/>
      <c r="S151" s="267"/>
      <c r="T151" s="267"/>
      <c r="U151" s="267"/>
      <c r="V151" s="267"/>
      <c r="W151" s="267"/>
      <c r="X151" s="267"/>
      <c r="Y151" s="267"/>
      <c r="Z151" s="267"/>
      <c r="AA151" s="267"/>
      <c r="AB151" s="267"/>
      <c r="AC151" s="267"/>
      <c r="AD151" s="267"/>
      <c r="AE151" s="267"/>
      <c r="AF151" s="267"/>
      <c r="AG151" s="267"/>
      <c r="AH151" s="267"/>
      <c r="AI151" s="267"/>
      <c r="AJ151" s="267"/>
      <c r="AK151" s="267"/>
      <c r="AL151" s="267"/>
      <c r="AM151" s="267"/>
      <c r="AN151" s="267"/>
      <c r="AO151" s="267"/>
      <c r="AP151" s="267"/>
      <c r="AQ151" s="267"/>
      <c r="AR151" s="267"/>
      <c r="AS151" s="267"/>
      <c r="AT151" s="267"/>
      <c r="AU151" s="267"/>
      <c r="AV151" s="267"/>
      <c r="AW151" s="267"/>
      <c r="AX151" s="267"/>
      <c r="AY151" s="267"/>
      <c r="AZ151" s="267"/>
      <c r="BA151" s="267"/>
      <c r="BB151" s="267"/>
      <c r="BC151" s="268"/>
      <c r="BD151" s="269"/>
    </row>
    <row r="152" spans="1:56" ht="19" x14ac:dyDescent="0.15">
      <c r="A152" s="387" t="s">
        <v>77</v>
      </c>
      <c r="B152" s="164" t="s">
        <v>42</v>
      </c>
      <c r="C152" s="270">
        <f t="shared" si="3"/>
        <v>0</v>
      </c>
      <c r="D152" s="247">
        <v>0</v>
      </c>
      <c r="E152" s="248">
        <v>0</v>
      </c>
      <c r="F152" s="248">
        <v>0</v>
      </c>
      <c r="G152" s="248">
        <v>0</v>
      </c>
      <c r="H152" s="248">
        <f>IFERROR(VLOOKUP($A152,'05'!$A$4:$BJ$96,54,FALSE),0)</f>
        <v>0</v>
      </c>
      <c r="I152" s="248">
        <f>IFERROR(VLOOKUP($A152,'06'!$A$4:$BM$96,54,FALSE),0)</f>
        <v>0</v>
      </c>
      <c r="J152" s="248"/>
      <c r="K152" s="248"/>
      <c r="L152" s="248"/>
      <c r="M152" s="248"/>
      <c r="N152" s="248"/>
      <c r="O152" s="248"/>
      <c r="P152" s="248"/>
      <c r="Q152" s="248"/>
      <c r="R152" s="248"/>
      <c r="S152" s="248"/>
      <c r="T152" s="248"/>
      <c r="U152" s="248"/>
      <c r="V152" s="248"/>
      <c r="W152" s="248"/>
      <c r="X152" s="248"/>
      <c r="Y152" s="248"/>
      <c r="Z152" s="248"/>
      <c r="AA152" s="248"/>
      <c r="AB152" s="248"/>
      <c r="AC152" s="248"/>
      <c r="AD152" s="248"/>
      <c r="AE152" s="248"/>
      <c r="AF152" s="248"/>
      <c r="AG152" s="248"/>
      <c r="AH152" s="248"/>
      <c r="AI152" s="248"/>
      <c r="AJ152" s="248"/>
      <c r="AK152" s="248"/>
      <c r="AL152" s="248"/>
      <c r="AM152" s="248"/>
      <c r="AN152" s="248"/>
      <c r="AO152" s="248"/>
      <c r="AP152" s="248"/>
      <c r="AQ152" s="248"/>
      <c r="AR152" s="248"/>
      <c r="AS152" s="248"/>
      <c r="AT152" s="248"/>
      <c r="AU152" s="248"/>
      <c r="AV152" s="248"/>
      <c r="AW152" s="248"/>
      <c r="AX152" s="248"/>
      <c r="AY152" s="248"/>
      <c r="AZ152" s="248"/>
      <c r="BA152" s="248"/>
      <c r="BB152" s="248"/>
      <c r="BC152" s="249"/>
      <c r="BD152" s="250">
        <f>SUM(D152:BC152)</f>
        <v>0</v>
      </c>
    </row>
    <row r="153" spans="1:56" ht="19" x14ac:dyDescent="0.15">
      <c r="A153" s="388"/>
      <c r="B153" s="165" t="s">
        <v>16</v>
      </c>
      <c r="C153" s="271">
        <f t="shared" si="3"/>
        <v>0</v>
      </c>
      <c r="D153" s="251"/>
      <c r="E153" s="227"/>
      <c r="F153" s="227"/>
      <c r="G153" s="227"/>
      <c r="H153" s="227">
        <f>IFERROR(VLOOKUP($A152,'05'!$A$4:$BJ$96,55,FALSE),0)</f>
        <v>0</v>
      </c>
      <c r="I153" s="227">
        <f>IFERROR(VLOOKUP($A152,'06'!$A$4:$BM$96,56,FALSE),0)</f>
        <v>0</v>
      </c>
      <c r="J153" s="227"/>
      <c r="K153" s="227"/>
      <c r="L153" s="227"/>
      <c r="M153" s="227"/>
      <c r="N153" s="227"/>
      <c r="O153" s="227"/>
      <c r="P153" s="227"/>
      <c r="Q153" s="227"/>
      <c r="R153" s="227"/>
      <c r="S153" s="227"/>
      <c r="T153" s="227"/>
      <c r="U153" s="227"/>
      <c r="V153" s="227"/>
      <c r="W153" s="227"/>
      <c r="X153" s="227"/>
      <c r="Y153" s="227"/>
      <c r="Z153" s="227"/>
      <c r="AA153" s="227"/>
      <c r="AB153" s="227"/>
      <c r="AC153" s="227"/>
      <c r="AD153" s="227"/>
      <c r="AE153" s="227"/>
      <c r="AF153" s="227"/>
      <c r="AG153" s="227"/>
      <c r="AH153" s="227"/>
      <c r="AI153" s="227"/>
      <c r="AJ153" s="227"/>
      <c r="AK153" s="227"/>
      <c r="AL153" s="227"/>
      <c r="AM153" s="227"/>
      <c r="AN153" s="227"/>
      <c r="AO153" s="227"/>
      <c r="AP153" s="227"/>
      <c r="AQ153" s="227"/>
      <c r="AR153" s="227"/>
      <c r="AS153" s="227"/>
      <c r="AT153" s="227"/>
      <c r="AU153" s="227"/>
      <c r="AV153" s="227"/>
      <c r="AW153" s="227"/>
      <c r="AX153" s="227"/>
      <c r="AY153" s="227"/>
      <c r="AZ153" s="227"/>
      <c r="BA153" s="227"/>
      <c r="BB153" s="227"/>
      <c r="BC153" s="252"/>
      <c r="BD153" s="253"/>
    </row>
    <row r="154" spans="1:56" ht="20" thickBot="1" x14ac:dyDescent="0.2">
      <c r="A154" s="389"/>
      <c r="B154" s="166" t="s">
        <v>129</v>
      </c>
      <c r="C154" s="272">
        <f t="shared" si="3"/>
        <v>0</v>
      </c>
      <c r="D154" s="254"/>
      <c r="E154" s="255"/>
      <c r="F154" s="255"/>
      <c r="G154" s="255"/>
      <c r="H154" s="255">
        <f>IFERROR(VLOOKUP($A152,'05'!$A$4:$BJ$96,56,FALSE),0)</f>
        <v>0</v>
      </c>
      <c r="I154" s="255">
        <f>IFERROR(VLOOKUP($A152,'06'!$A$4:$BM$96,58,FALSE),0)</f>
        <v>0</v>
      </c>
      <c r="J154" s="255"/>
      <c r="K154" s="255"/>
      <c r="L154" s="255"/>
      <c r="M154" s="255"/>
      <c r="N154" s="255"/>
      <c r="O154" s="255"/>
      <c r="P154" s="255"/>
      <c r="Q154" s="255"/>
      <c r="R154" s="255"/>
      <c r="S154" s="255"/>
      <c r="T154" s="255"/>
      <c r="U154" s="255"/>
      <c r="V154" s="255"/>
      <c r="W154" s="255"/>
      <c r="X154" s="255"/>
      <c r="Y154" s="255"/>
      <c r="Z154" s="255"/>
      <c r="AA154" s="255"/>
      <c r="AB154" s="255"/>
      <c r="AC154" s="255"/>
      <c r="AD154" s="255"/>
      <c r="AE154" s="255"/>
      <c r="AF154" s="255"/>
      <c r="AG154" s="255"/>
      <c r="AH154" s="255"/>
      <c r="AI154" s="255"/>
      <c r="AJ154" s="255"/>
      <c r="AK154" s="255"/>
      <c r="AL154" s="255"/>
      <c r="AM154" s="255"/>
      <c r="AN154" s="255"/>
      <c r="AO154" s="255"/>
      <c r="AP154" s="255"/>
      <c r="AQ154" s="255"/>
      <c r="AR154" s="255"/>
      <c r="AS154" s="255"/>
      <c r="AT154" s="255"/>
      <c r="AU154" s="255"/>
      <c r="AV154" s="255"/>
      <c r="AW154" s="255"/>
      <c r="AX154" s="255"/>
      <c r="AY154" s="255"/>
      <c r="AZ154" s="255"/>
      <c r="BA154" s="255"/>
      <c r="BB154" s="255"/>
      <c r="BC154" s="256"/>
      <c r="BD154" s="257"/>
    </row>
    <row r="155" spans="1:56" s="172" customFormat="1" ht="19" x14ac:dyDescent="0.15">
      <c r="A155" s="390" t="s">
        <v>76</v>
      </c>
      <c r="B155" s="171" t="s">
        <v>42</v>
      </c>
      <c r="C155" s="273">
        <f t="shared" si="3"/>
        <v>0</v>
      </c>
      <c r="D155" s="258">
        <v>0</v>
      </c>
      <c r="E155" s="259">
        <v>0</v>
      </c>
      <c r="F155" s="259">
        <v>0</v>
      </c>
      <c r="G155" s="259">
        <v>0</v>
      </c>
      <c r="H155" s="259">
        <f>IFERROR(VLOOKUP($A155,'05'!$A$4:$BJ$96,54,FALSE),0)</f>
        <v>0</v>
      </c>
      <c r="I155" s="259">
        <f>IFERROR(VLOOKUP($A155,'06'!$A$4:$BM$96,54,FALSE),0)</f>
        <v>0</v>
      </c>
      <c r="J155" s="259"/>
      <c r="K155" s="259"/>
      <c r="L155" s="259"/>
      <c r="M155" s="259"/>
      <c r="N155" s="259"/>
      <c r="O155" s="259"/>
      <c r="P155" s="259"/>
      <c r="Q155" s="259"/>
      <c r="R155" s="259"/>
      <c r="S155" s="259"/>
      <c r="T155" s="259"/>
      <c r="U155" s="259"/>
      <c r="V155" s="259"/>
      <c r="W155" s="259"/>
      <c r="X155" s="259"/>
      <c r="Y155" s="259"/>
      <c r="Z155" s="259"/>
      <c r="AA155" s="259"/>
      <c r="AB155" s="259"/>
      <c r="AC155" s="259"/>
      <c r="AD155" s="259"/>
      <c r="AE155" s="259"/>
      <c r="AF155" s="259"/>
      <c r="AG155" s="259"/>
      <c r="AH155" s="259"/>
      <c r="AI155" s="259"/>
      <c r="AJ155" s="259"/>
      <c r="AK155" s="259"/>
      <c r="AL155" s="259"/>
      <c r="AM155" s="259"/>
      <c r="AN155" s="259"/>
      <c r="AO155" s="259"/>
      <c r="AP155" s="259"/>
      <c r="AQ155" s="259"/>
      <c r="AR155" s="259"/>
      <c r="AS155" s="259"/>
      <c r="AT155" s="259"/>
      <c r="AU155" s="259"/>
      <c r="AV155" s="259"/>
      <c r="AW155" s="259"/>
      <c r="AX155" s="259"/>
      <c r="AY155" s="259"/>
      <c r="AZ155" s="259"/>
      <c r="BA155" s="259"/>
      <c r="BB155" s="259"/>
      <c r="BC155" s="260"/>
      <c r="BD155" s="261">
        <f>SUM(D155:BC155)</f>
        <v>0</v>
      </c>
    </row>
    <row r="156" spans="1:56" s="172" customFormat="1" ht="19" x14ac:dyDescent="0.15">
      <c r="A156" s="391"/>
      <c r="B156" s="173" t="s">
        <v>16</v>
      </c>
      <c r="C156" s="274">
        <f t="shared" si="3"/>
        <v>0</v>
      </c>
      <c r="D156" s="262"/>
      <c r="E156" s="263"/>
      <c r="F156" s="263"/>
      <c r="G156" s="263"/>
      <c r="H156" s="263">
        <f>IFERROR(VLOOKUP($A155,'05'!$A$4:$BJ$96,55,FALSE),0)</f>
        <v>0</v>
      </c>
      <c r="I156" s="263">
        <f>IFERROR(VLOOKUP($A155,'06'!$A$4:$BM$96,56,FALSE),0)</f>
        <v>0</v>
      </c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  <c r="AA156" s="263"/>
      <c r="AB156" s="263"/>
      <c r="AC156" s="263"/>
      <c r="AD156" s="263"/>
      <c r="AE156" s="263"/>
      <c r="AF156" s="263"/>
      <c r="AG156" s="263"/>
      <c r="AH156" s="263"/>
      <c r="AI156" s="263"/>
      <c r="AJ156" s="263"/>
      <c r="AK156" s="263"/>
      <c r="AL156" s="263"/>
      <c r="AM156" s="263"/>
      <c r="AN156" s="263"/>
      <c r="AO156" s="263"/>
      <c r="AP156" s="263"/>
      <c r="AQ156" s="263"/>
      <c r="AR156" s="263"/>
      <c r="AS156" s="263"/>
      <c r="AT156" s="263"/>
      <c r="AU156" s="263"/>
      <c r="AV156" s="263"/>
      <c r="AW156" s="263"/>
      <c r="AX156" s="263"/>
      <c r="AY156" s="263"/>
      <c r="AZ156" s="263"/>
      <c r="BA156" s="263"/>
      <c r="BB156" s="263"/>
      <c r="BC156" s="264"/>
      <c r="BD156" s="265"/>
    </row>
    <row r="157" spans="1:56" s="172" customFormat="1" ht="20" thickBot="1" x14ac:dyDescent="0.2">
      <c r="A157" s="392"/>
      <c r="B157" s="174" t="s">
        <v>129</v>
      </c>
      <c r="C157" s="275">
        <f t="shared" si="3"/>
        <v>0</v>
      </c>
      <c r="D157" s="266"/>
      <c r="E157" s="267"/>
      <c r="F157" s="267"/>
      <c r="G157" s="267"/>
      <c r="H157" s="267">
        <f>IFERROR(VLOOKUP($A155,'05'!$A$4:$BJ$96,56,FALSE),0)</f>
        <v>0</v>
      </c>
      <c r="I157" s="267">
        <f>IFERROR(VLOOKUP($A155,'06'!$A$4:$BM$96,58,FALSE),0)</f>
        <v>0</v>
      </c>
      <c r="J157" s="267"/>
      <c r="K157" s="267"/>
      <c r="L157" s="267"/>
      <c r="M157" s="267"/>
      <c r="N157" s="267"/>
      <c r="O157" s="267"/>
      <c r="P157" s="267"/>
      <c r="Q157" s="267"/>
      <c r="R157" s="267"/>
      <c r="S157" s="267"/>
      <c r="T157" s="267"/>
      <c r="U157" s="267"/>
      <c r="V157" s="267"/>
      <c r="W157" s="267"/>
      <c r="X157" s="267"/>
      <c r="Y157" s="267"/>
      <c r="Z157" s="267"/>
      <c r="AA157" s="267"/>
      <c r="AB157" s="267"/>
      <c r="AC157" s="267"/>
      <c r="AD157" s="267"/>
      <c r="AE157" s="267"/>
      <c r="AF157" s="267"/>
      <c r="AG157" s="267"/>
      <c r="AH157" s="267"/>
      <c r="AI157" s="267"/>
      <c r="AJ157" s="267"/>
      <c r="AK157" s="267"/>
      <c r="AL157" s="267"/>
      <c r="AM157" s="267"/>
      <c r="AN157" s="267"/>
      <c r="AO157" s="267"/>
      <c r="AP157" s="267"/>
      <c r="AQ157" s="267"/>
      <c r="AR157" s="267"/>
      <c r="AS157" s="267"/>
      <c r="AT157" s="267"/>
      <c r="AU157" s="267"/>
      <c r="AV157" s="267"/>
      <c r="AW157" s="267"/>
      <c r="AX157" s="267"/>
      <c r="AY157" s="267"/>
      <c r="AZ157" s="267"/>
      <c r="BA157" s="267"/>
      <c r="BB157" s="267"/>
      <c r="BC157" s="268"/>
      <c r="BD157" s="269"/>
    </row>
    <row r="158" spans="1:56" ht="19" x14ac:dyDescent="0.15">
      <c r="A158" s="387" t="s">
        <v>75</v>
      </c>
      <c r="B158" s="164" t="s">
        <v>42</v>
      </c>
      <c r="C158" s="270">
        <f t="shared" si="3"/>
        <v>0</v>
      </c>
      <c r="D158" s="247">
        <v>0</v>
      </c>
      <c r="E158" s="248">
        <v>0</v>
      </c>
      <c r="F158" s="248">
        <v>0</v>
      </c>
      <c r="G158" s="248">
        <v>0</v>
      </c>
      <c r="H158" s="248">
        <f>IFERROR(VLOOKUP($A158,'05'!$A$4:$BJ$96,54,FALSE),0)</f>
        <v>0</v>
      </c>
      <c r="I158" s="248">
        <f>IFERROR(VLOOKUP($A158,'06'!$A$4:$BM$96,54,FALSE),0)</f>
        <v>0</v>
      </c>
      <c r="J158" s="248"/>
      <c r="K158" s="248"/>
      <c r="L158" s="248"/>
      <c r="M158" s="248"/>
      <c r="N158" s="248"/>
      <c r="O158" s="248"/>
      <c r="P158" s="248"/>
      <c r="Q158" s="248"/>
      <c r="R158" s="248"/>
      <c r="S158" s="248"/>
      <c r="T158" s="248"/>
      <c r="U158" s="248"/>
      <c r="V158" s="248"/>
      <c r="W158" s="248"/>
      <c r="X158" s="248"/>
      <c r="Y158" s="248"/>
      <c r="Z158" s="248"/>
      <c r="AA158" s="248"/>
      <c r="AB158" s="248"/>
      <c r="AC158" s="248"/>
      <c r="AD158" s="248"/>
      <c r="AE158" s="248"/>
      <c r="AF158" s="248"/>
      <c r="AG158" s="248"/>
      <c r="AH158" s="248"/>
      <c r="AI158" s="248"/>
      <c r="AJ158" s="248"/>
      <c r="AK158" s="248"/>
      <c r="AL158" s="248"/>
      <c r="AM158" s="248"/>
      <c r="AN158" s="248"/>
      <c r="AO158" s="248"/>
      <c r="AP158" s="248"/>
      <c r="AQ158" s="248"/>
      <c r="AR158" s="248"/>
      <c r="AS158" s="248"/>
      <c r="AT158" s="248"/>
      <c r="AU158" s="248"/>
      <c r="AV158" s="248"/>
      <c r="AW158" s="248"/>
      <c r="AX158" s="248"/>
      <c r="AY158" s="248"/>
      <c r="AZ158" s="248"/>
      <c r="BA158" s="248"/>
      <c r="BB158" s="248"/>
      <c r="BC158" s="249"/>
      <c r="BD158" s="250">
        <f>SUM(D158:BC158)</f>
        <v>0</v>
      </c>
    </row>
    <row r="159" spans="1:56" ht="19" x14ac:dyDescent="0.15">
      <c r="A159" s="388"/>
      <c r="B159" s="165" t="s">
        <v>16</v>
      </c>
      <c r="C159" s="271">
        <f t="shared" si="3"/>
        <v>0</v>
      </c>
      <c r="D159" s="251"/>
      <c r="E159" s="227"/>
      <c r="F159" s="227"/>
      <c r="G159" s="227"/>
      <c r="H159" s="227">
        <f>IFERROR(VLOOKUP($A158,'05'!$A$4:$BJ$96,55,FALSE),0)</f>
        <v>0</v>
      </c>
      <c r="I159" s="227">
        <f>IFERROR(VLOOKUP($A158,'06'!$A$4:$BM$96,56,FALSE),0)</f>
        <v>0</v>
      </c>
      <c r="J159" s="227"/>
      <c r="K159" s="227"/>
      <c r="L159" s="227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  <c r="W159" s="227"/>
      <c r="X159" s="227"/>
      <c r="Y159" s="227"/>
      <c r="Z159" s="227"/>
      <c r="AA159" s="227"/>
      <c r="AB159" s="227"/>
      <c r="AC159" s="227"/>
      <c r="AD159" s="227"/>
      <c r="AE159" s="227"/>
      <c r="AF159" s="227"/>
      <c r="AG159" s="227"/>
      <c r="AH159" s="227"/>
      <c r="AI159" s="227"/>
      <c r="AJ159" s="227"/>
      <c r="AK159" s="227"/>
      <c r="AL159" s="227"/>
      <c r="AM159" s="227"/>
      <c r="AN159" s="227"/>
      <c r="AO159" s="227"/>
      <c r="AP159" s="227"/>
      <c r="AQ159" s="227"/>
      <c r="AR159" s="227"/>
      <c r="AS159" s="227"/>
      <c r="AT159" s="227"/>
      <c r="AU159" s="227"/>
      <c r="AV159" s="227"/>
      <c r="AW159" s="227"/>
      <c r="AX159" s="227"/>
      <c r="AY159" s="227"/>
      <c r="AZ159" s="227"/>
      <c r="BA159" s="227"/>
      <c r="BB159" s="227"/>
      <c r="BC159" s="252"/>
      <c r="BD159" s="253"/>
    </row>
    <row r="160" spans="1:56" ht="20" thickBot="1" x14ac:dyDescent="0.2">
      <c r="A160" s="389"/>
      <c r="B160" s="166" t="s">
        <v>129</v>
      </c>
      <c r="C160" s="272">
        <f t="shared" si="3"/>
        <v>0</v>
      </c>
      <c r="D160" s="254"/>
      <c r="E160" s="255"/>
      <c r="F160" s="255"/>
      <c r="G160" s="255"/>
      <c r="H160" s="255">
        <f>IFERROR(VLOOKUP($A158,'05'!$A$4:$BJ$96,56,FALSE),0)</f>
        <v>0</v>
      </c>
      <c r="I160" s="255">
        <f>IFERROR(VLOOKUP($A158,'06'!$A$4:$BM$96,58,FALSE),0)</f>
        <v>0</v>
      </c>
      <c r="J160" s="255"/>
      <c r="K160" s="255"/>
      <c r="L160" s="255"/>
      <c r="M160" s="255"/>
      <c r="N160" s="255"/>
      <c r="O160" s="255"/>
      <c r="P160" s="255"/>
      <c r="Q160" s="255"/>
      <c r="R160" s="255"/>
      <c r="S160" s="255"/>
      <c r="T160" s="255"/>
      <c r="U160" s="255"/>
      <c r="V160" s="255"/>
      <c r="W160" s="255"/>
      <c r="X160" s="255"/>
      <c r="Y160" s="255"/>
      <c r="Z160" s="255"/>
      <c r="AA160" s="255"/>
      <c r="AB160" s="255"/>
      <c r="AC160" s="255"/>
      <c r="AD160" s="255"/>
      <c r="AE160" s="255"/>
      <c r="AF160" s="255"/>
      <c r="AG160" s="255"/>
      <c r="AH160" s="255"/>
      <c r="AI160" s="255"/>
      <c r="AJ160" s="255"/>
      <c r="AK160" s="255"/>
      <c r="AL160" s="255"/>
      <c r="AM160" s="255"/>
      <c r="AN160" s="255"/>
      <c r="AO160" s="255"/>
      <c r="AP160" s="255"/>
      <c r="AQ160" s="255"/>
      <c r="AR160" s="255"/>
      <c r="AS160" s="255"/>
      <c r="AT160" s="255"/>
      <c r="AU160" s="255"/>
      <c r="AV160" s="255"/>
      <c r="AW160" s="255"/>
      <c r="AX160" s="255"/>
      <c r="AY160" s="255"/>
      <c r="AZ160" s="255"/>
      <c r="BA160" s="255"/>
      <c r="BB160" s="255"/>
      <c r="BC160" s="256"/>
      <c r="BD160" s="257"/>
    </row>
    <row r="161" spans="1:56" s="172" customFormat="1" ht="19" x14ac:dyDescent="0.15">
      <c r="A161" s="390" t="s">
        <v>74</v>
      </c>
      <c r="B161" s="171" t="s">
        <v>42</v>
      </c>
      <c r="C161" s="273">
        <f t="shared" si="3"/>
        <v>1</v>
      </c>
      <c r="D161" s="258">
        <v>0</v>
      </c>
      <c r="E161" s="259">
        <v>0</v>
      </c>
      <c r="F161" s="259">
        <v>0</v>
      </c>
      <c r="G161" s="259">
        <v>0</v>
      </c>
      <c r="H161" s="259">
        <f>IFERROR(VLOOKUP($A161,'05'!$A$4:$BJ$96,54,FALSE),0)</f>
        <v>1</v>
      </c>
      <c r="I161" s="259">
        <f>IFERROR(VLOOKUP($A161,'06'!$A$4:$BM$96,54,FALSE),0)</f>
        <v>0</v>
      </c>
      <c r="J161" s="259"/>
      <c r="K161" s="259"/>
      <c r="L161" s="259"/>
      <c r="M161" s="259"/>
      <c r="N161" s="259"/>
      <c r="O161" s="259"/>
      <c r="P161" s="259"/>
      <c r="Q161" s="259"/>
      <c r="R161" s="259"/>
      <c r="S161" s="259"/>
      <c r="T161" s="259"/>
      <c r="U161" s="259"/>
      <c r="V161" s="259"/>
      <c r="W161" s="259"/>
      <c r="X161" s="259"/>
      <c r="Y161" s="259"/>
      <c r="Z161" s="259"/>
      <c r="AA161" s="259"/>
      <c r="AB161" s="259"/>
      <c r="AC161" s="259"/>
      <c r="AD161" s="259"/>
      <c r="AE161" s="259"/>
      <c r="AF161" s="259"/>
      <c r="AG161" s="259"/>
      <c r="AH161" s="259"/>
      <c r="AI161" s="259"/>
      <c r="AJ161" s="259"/>
      <c r="AK161" s="259"/>
      <c r="AL161" s="259"/>
      <c r="AM161" s="259"/>
      <c r="AN161" s="259"/>
      <c r="AO161" s="259"/>
      <c r="AP161" s="259"/>
      <c r="AQ161" s="259"/>
      <c r="AR161" s="259"/>
      <c r="AS161" s="259"/>
      <c r="AT161" s="259"/>
      <c r="AU161" s="259"/>
      <c r="AV161" s="259"/>
      <c r="AW161" s="259"/>
      <c r="AX161" s="259"/>
      <c r="AY161" s="259"/>
      <c r="AZ161" s="259"/>
      <c r="BA161" s="259"/>
      <c r="BB161" s="259"/>
      <c r="BC161" s="260"/>
      <c r="BD161" s="261">
        <f>SUM(D161:BC161)</f>
        <v>1</v>
      </c>
    </row>
    <row r="162" spans="1:56" s="172" customFormat="1" ht="19" x14ac:dyDescent="0.15">
      <c r="A162" s="391"/>
      <c r="B162" s="173" t="s">
        <v>16</v>
      </c>
      <c r="C162" s="274">
        <f t="shared" si="3"/>
        <v>0</v>
      </c>
      <c r="D162" s="262"/>
      <c r="E162" s="263"/>
      <c r="F162" s="263"/>
      <c r="G162" s="263"/>
      <c r="H162" s="263">
        <f>IFERROR(VLOOKUP($A161,'05'!$A$4:$BJ$96,55,FALSE),0)</f>
        <v>0</v>
      </c>
      <c r="I162" s="263">
        <f>IFERROR(VLOOKUP($A161,'06'!$A$4:$BM$96,56,FALSE),0)</f>
        <v>0</v>
      </c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  <c r="AA162" s="263"/>
      <c r="AB162" s="263"/>
      <c r="AC162" s="263"/>
      <c r="AD162" s="263"/>
      <c r="AE162" s="263"/>
      <c r="AF162" s="263"/>
      <c r="AG162" s="263"/>
      <c r="AH162" s="263"/>
      <c r="AI162" s="263"/>
      <c r="AJ162" s="263"/>
      <c r="AK162" s="263"/>
      <c r="AL162" s="263"/>
      <c r="AM162" s="263"/>
      <c r="AN162" s="263"/>
      <c r="AO162" s="263"/>
      <c r="AP162" s="263"/>
      <c r="AQ162" s="263"/>
      <c r="AR162" s="263"/>
      <c r="AS162" s="263"/>
      <c r="AT162" s="263"/>
      <c r="AU162" s="263"/>
      <c r="AV162" s="263"/>
      <c r="AW162" s="263"/>
      <c r="AX162" s="263"/>
      <c r="AY162" s="263"/>
      <c r="AZ162" s="263"/>
      <c r="BA162" s="263"/>
      <c r="BB162" s="263"/>
      <c r="BC162" s="264"/>
      <c r="BD162" s="265"/>
    </row>
    <row r="163" spans="1:56" s="172" customFormat="1" ht="20" thickBot="1" x14ac:dyDescent="0.2">
      <c r="A163" s="392"/>
      <c r="B163" s="174" t="s">
        <v>129</v>
      </c>
      <c r="C163" s="275">
        <f t="shared" si="3"/>
        <v>0</v>
      </c>
      <c r="D163" s="266"/>
      <c r="E163" s="267"/>
      <c r="F163" s="267"/>
      <c r="G163" s="267"/>
      <c r="H163" s="267">
        <f>IFERROR(VLOOKUP($A161,'05'!$A$4:$BJ$96,56,FALSE),0)</f>
        <v>0</v>
      </c>
      <c r="I163" s="267">
        <f>IFERROR(VLOOKUP($A161,'06'!$A$4:$BM$96,58,FALSE),0)</f>
        <v>0</v>
      </c>
      <c r="J163" s="267"/>
      <c r="K163" s="267"/>
      <c r="L163" s="267"/>
      <c r="M163" s="267"/>
      <c r="N163" s="267"/>
      <c r="O163" s="267"/>
      <c r="P163" s="267"/>
      <c r="Q163" s="267"/>
      <c r="R163" s="267"/>
      <c r="S163" s="267"/>
      <c r="T163" s="267"/>
      <c r="U163" s="267"/>
      <c r="V163" s="267"/>
      <c r="W163" s="267"/>
      <c r="X163" s="267"/>
      <c r="Y163" s="267"/>
      <c r="Z163" s="267"/>
      <c r="AA163" s="267"/>
      <c r="AB163" s="267"/>
      <c r="AC163" s="267"/>
      <c r="AD163" s="267"/>
      <c r="AE163" s="267"/>
      <c r="AF163" s="267"/>
      <c r="AG163" s="267"/>
      <c r="AH163" s="267"/>
      <c r="AI163" s="267"/>
      <c r="AJ163" s="267"/>
      <c r="AK163" s="267"/>
      <c r="AL163" s="267"/>
      <c r="AM163" s="267"/>
      <c r="AN163" s="267"/>
      <c r="AO163" s="267"/>
      <c r="AP163" s="267"/>
      <c r="AQ163" s="267"/>
      <c r="AR163" s="267"/>
      <c r="AS163" s="267"/>
      <c r="AT163" s="267"/>
      <c r="AU163" s="267"/>
      <c r="AV163" s="267"/>
      <c r="AW163" s="267"/>
      <c r="AX163" s="267"/>
      <c r="AY163" s="267"/>
      <c r="AZ163" s="267"/>
      <c r="BA163" s="267"/>
      <c r="BB163" s="267"/>
      <c r="BC163" s="268"/>
      <c r="BD163" s="269"/>
    </row>
    <row r="164" spans="1:56" ht="19" x14ac:dyDescent="0.15">
      <c r="A164" s="387" t="s">
        <v>73</v>
      </c>
      <c r="B164" s="164" t="s">
        <v>42</v>
      </c>
      <c r="C164" s="270">
        <f t="shared" si="3"/>
        <v>0</v>
      </c>
      <c r="D164" s="247">
        <v>0</v>
      </c>
      <c r="E164" s="248">
        <v>0</v>
      </c>
      <c r="F164" s="248">
        <v>0</v>
      </c>
      <c r="G164" s="248">
        <v>0</v>
      </c>
      <c r="H164" s="248">
        <f>IFERROR(VLOOKUP($A164,'05'!$A$4:$BJ$96,54,FALSE),0)</f>
        <v>0</v>
      </c>
      <c r="I164" s="248">
        <f>IFERROR(VLOOKUP($A164,'06'!$A$4:$BM$96,54,FALSE),0)</f>
        <v>0</v>
      </c>
      <c r="J164" s="248"/>
      <c r="K164" s="248"/>
      <c r="L164" s="248"/>
      <c r="M164" s="248"/>
      <c r="N164" s="248"/>
      <c r="O164" s="248"/>
      <c r="P164" s="248"/>
      <c r="Q164" s="248"/>
      <c r="R164" s="248"/>
      <c r="S164" s="248"/>
      <c r="T164" s="248"/>
      <c r="U164" s="248"/>
      <c r="V164" s="248"/>
      <c r="W164" s="248"/>
      <c r="X164" s="248"/>
      <c r="Y164" s="248"/>
      <c r="Z164" s="248"/>
      <c r="AA164" s="248"/>
      <c r="AB164" s="248"/>
      <c r="AC164" s="248"/>
      <c r="AD164" s="248"/>
      <c r="AE164" s="248"/>
      <c r="AF164" s="248"/>
      <c r="AG164" s="248"/>
      <c r="AH164" s="248"/>
      <c r="AI164" s="248"/>
      <c r="AJ164" s="248"/>
      <c r="AK164" s="248"/>
      <c r="AL164" s="248"/>
      <c r="AM164" s="248"/>
      <c r="AN164" s="248"/>
      <c r="AO164" s="248"/>
      <c r="AP164" s="248"/>
      <c r="AQ164" s="248"/>
      <c r="AR164" s="248"/>
      <c r="AS164" s="248"/>
      <c r="AT164" s="248"/>
      <c r="AU164" s="248"/>
      <c r="AV164" s="248"/>
      <c r="AW164" s="248"/>
      <c r="AX164" s="248"/>
      <c r="AY164" s="248"/>
      <c r="AZ164" s="248"/>
      <c r="BA164" s="248"/>
      <c r="BB164" s="248"/>
      <c r="BC164" s="249"/>
      <c r="BD164" s="250">
        <f>SUM(D164:BC164)</f>
        <v>0</v>
      </c>
    </row>
    <row r="165" spans="1:56" ht="19" x14ac:dyDescent="0.15">
      <c r="A165" s="388"/>
      <c r="B165" s="165" t="s">
        <v>16</v>
      </c>
      <c r="C165" s="271">
        <f t="shared" si="3"/>
        <v>0</v>
      </c>
      <c r="D165" s="251"/>
      <c r="E165" s="227"/>
      <c r="F165" s="227"/>
      <c r="G165" s="227"/>
      <c r="H165" s="227">
        <f>IFERROR(VLOOKUP($A164,'05'!$A$4:$BJ$96,55,FALSE),0)</f>
        <v>0</v>
      </c>
      <c r="I165" s="227">
        <f>IFERROR(VLOOKUP($A164,'06'!$A$4:$BM$96,56,FALSE),0)</f>
        <v>0</v>
      </c>
      <c r="J165" s="227"/>
      <c r="K165" s="227"/>
      <c r="L165" s="227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  <c r="W165" s="227"/>
      <c r="X165" s="227"/>
      <c r="Y165" s="227"/>
      <c r="Z165" s="227"/>
      <c r="AA165" s="227"/>
      <c r="AB165" s="227"/>
      <c r="AC165" s="227"/>
      <c r="AD165" s="227"/>
      <c r="AE165" s="227"/>
      <c r="AF165" s="227"/>
      <c r="AG165" s="227"/>
      <c r="AH165" s="227"/>
      <c r="AI165" s="227"/>
      <c r="AJ165" s="227"/>
      <c r="AK165" s="227"/>
      <c r="AL165" s="227"/>
      <c r="AM165" s="227"/>
      <c r="AN165" s="227"/>
      <c r="AO165" s="227"/>
      <c r="AP165" s="227"/>
      <c r="AQ165" s="227"/>
      <c r="AR165" s="227"/>
      <c r="AS165" s="227"/>
      <c r="AT165" s="227"/>
      <c r="AU165" s="227"/>
      <c r="AV165" s="227"/>
      <c r="AW165" s="227"/>
      <c r="AX165" s="227"/>
      <c r="AY165" s="227"/>
      <c r="AZ165" s="227"/>
      <c r="BA165" s="227"/>
      <c r="BB165" s="227"/>
      <c r="BC165" s="252"/>
      <c r="BD165" s="253"/>
    </row>
    <row r="166" spans="1:56" ht="20" thickBot="1" x14ac:dyDescent="0.2">
      <c r="A166" s="389"/>
      <c r="B166" s="166" t="s">
        <v>129</v>
      </c>
      <c r="C166" s="272">
        <f t="shared" si="3"/>
        <v>0</v>
      </c>
      <c r="D166" s="254"/>
      <c r="E166" s="255"/>
      <c r="F166" s="255"/>
      <c r="G166" s="255"/>
      <c r="H166" s="255">
        <f>IFERROR(VLOOKUP($A164,'05'!$A$4:$BJ$96,56,FALSE),0)</f>
        <v>0</v>
      </c>
      <c r="I166" s="255">
        <f>IFERROR(VLOOKUP($A164,'06'!$A$4:$BM$96,58,FALSE),0)</f>
        <v>0</v>
      </c>
      <c r="J166" s="255"/>
      <c r="K166" s="255"/>
      <c r="L166" s="255"/>
      <c r="M166" s="255"/>
      <c r="N166" s="255"/>
      <c r="O166" s="255"/>
      <c r="P166" s="255"/>
      <c r="Q166" s="255"/>
      <c r="R166" s="255"/>
      <c r="S166" s="255"/>
      <c r="T166" s="255"/>
      <c r="U166" s="255"/>
      <c r="V166" s="255"/>
      <c r="W166" s="255"/>
      <c r="X166" s="255"/>
      <c r="Y166" s="255"/>
      <c r="Z166" s="255"/>
      <c r="AA166" s="255"/>
      <c r="AB166" s="255"/>
      <c r="AC166" s="255"/>
      <c r="AD166" s="255"/>
      <c r="AE166" s="255"/>
      <c r="AF166" s="255"/>
      <c r="AG166" s="255"/>
      <c r="AH166" s="255"/>
      <c r="AI166" s="255"/>
      <c r="AJ166" s="255"/>
      <c r="AK166" s="255"/>
      <c r="AL166" s="255"/>
      <c r="AM166" s="255"/>
      <c r="AN166" s="255"/>
      <c r="AO166" s="255"/>
      <c r="AP166" s="255"/>
      <c r="AQ166" s="255"/>
      <c r="AR166" s="255"/>
      <c r="AS166" s="255"/>
      <c r="AT166" s="255"/>
      <c r="AU166" s="255"/>
      <c r="AV166" s="255"/>
      <c r="AW166" s="255"/>
      <c r="AX166" s="255"/>
      <c r="AY166" s="255"/>
      <c r="AZ166" s="255"/>
      <c r="BA166" s="255"/>
      <c r="BB166" s="255"/>
      <c r="BC166" s="256"/>
      <c r="BD166" s="257"/>
    </row>
    <row r="167" spans="1:56" s="172" customFormat="1" ht="19" x14ac:dyDescent="0.15">
      <c r="A167" s="390" t="s">
        <v>72</v>
      </c>
      <c r="B167" s="171" t="s">
        <v>42</v>
      </c>
      <c r="C167" s="273">
        <f t="shared" si="3"/>
        <v>0</v>
      </c>
      <c r="D167" s="258">
        <v>0</v>
      </c>
      <c r="E167" s="259">
        <v>0</v>
      </c>
      <c r="F167" s="259">
        <v>0</v>
      </c>
      <c r="G167" s="259">
        <v>0</v>
      </c>
      <c r="H167" s="259">
        <f>IFERROR(VLOOKUP($A167,'05'!$A$4:$BJ$96,54,FALSE),0)</f>
        <v>0</v>
      </c>
      <c r="I167" s="259">
        <f>IFERROR(VLOOKUP($A167,'06'!$A$4:$BM$96,54,FALSE),0)</f>
        <v>0</v>
      </c>
      <c r="J167" s="259"/>
      <c r="K167" s="259"/>
      <c r="L167" s="259"/>
      <c r="M167" s="259"/>
      <c r="N167" s="259"/>
      <c r="O167" s="259"/>
      <c r="P167" s="259"/>
      <c r="Q167" s="259"/>
      <c r="R167" s="259"/>
      <c r="S167" s="259"/>
      <c r="T167" s="259"/>
      <c r="U167" s="259"/>
      <c r="V167" s="259"/>
      <c r="W167" s="259"/>
      <c r="X167" s="259"/>
      <c r="Y167" s="259"/>
      <c r="Z167" s="259"/>
      <c r="AA167" s="259"/>
      <c r="AB167" s="259"/>
      <c r="AC167" s="259"/>
      <c r="AD167" s="259"/>
      <c r="AE167" s="259"/>
      <c r="AF167" s="259"/>
      <c r="AG167" s="259"/>
      <c r="AH167" s="259"/>
      <c r="AI167" s="259"/>
      <c r="AJ167" s="259"/>
      <c r="AK167" s="259"/>
      <c r="AL167" s="259"/>
      <c r="AM167" s="259"/>
      <c r="AN167" s="259"/>
      <c r="AO167" s="259"/>
      <c r="AP167" s="259"/>
      <c r="AQ167" s="259"/>
      <c r="AR167" s="259"/>
      <c r="AS167" s="259"/>
      <c r="AT167" s="259"/>
      <c r="AU167" s="259"/>
      <c r="AV167" s="259"/>
      <c r="AW167" s="259"/>
      <c r="AX167" s="259"/>
      <c r="AY167" s="259"/>
      <c r="AZ167" s="259"/>
      <c r="BA167" s="259"/>
      <c r="BB167" s="259"/>
      <c r="BC167" s="260"/>
      <c r="BD167" s="261">
        <f>SUM(D167:BC167)</f>
        <v>0</v>
      </c>
    </row>
    <row r="168" spans="1:56" s="172" customFormat="1" ht="19" x14ac:dyDescent="0.15">
      <c r="A168" s="391"/>
      <c r="B168" s="173" t="s">
        <v>16</v>
      </c>
      <c r="C168" s="274">
        <f t="shared" si="3"/>
        <v>0</v>
      </c>
      <c r="D168" s="262"/>
      <c r="E168" s="263"/>
      <c r="F168" s="263"/>
      <c r="G168" s="263"/>
      <c r="H168" s="263">
        <f>IFERROR(VLOOKUP($A167,'05'!$A$4:$BJ$96,55,FALSE),0)</f>
        <v>0</v>
      </c>
      <c r="I168" s="263">
        <f>IFERROR(VLOOKUP($A167,'06'!$A$4:$BM$96,56,FALSE),0)</f>
        <v>0</v>
      </c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  <c r="AA168" s="263"/>
      <c r="AB168" s="263"/>
      <c r="AC168" s="263"/>
      <c r="AD168" s="263"/>
      <c r="AE168" s="263"/>
      <c r="AF168" s="263"/>
      <c r="AG168" s="263"/>
      <c r="AH168" s="263"/>
      <c r="AI168" s="263"/>
      <c r="AJ168" s="263"/>
      <c r="AK168" s="263"/>
      <c r="AL168" s="263"/>
      <c r="AM168" s="263"/>
      <c r="AN168" s="263"/>
      <c r="AO168" s="263"/>
      <c r="AP168" s="263"/>
      <c r="AQ168" s="263"/>
      <c r="AR168" s="263"/>
      <c r="AS168" s="263"/>
      <c r="AT168" s="263"/>
      <c r="AU168" s="263"/>
      <c r="AV168" s="263"/>
      <c r="AW168" s="263"/>
      <c r="AX168" s="263"/>
      <c r="AY168" s="263"/>
      <c r="AZ168" s="263"/>
      <c r="BA168" s="263"/>
      <c r="BB168" s="263"/>
      <c r="BC168" s="264"/>
      <c r="BD168" s="265"/>
    </row>
    <row r="169" spans="1:56" s="172" customFormat="1" ht="20" thickBot="1" x14ac:dyDescent="0.2">
      <c r="A169" s="392"/>
      <c r="B169" s="174" t="s">
        <v>129</v>
      </c>
      <c r="C169" s="275">
        <f t="shared" si="3"/>
        <v>0</v>
      </c>
      <c r="D169" s="266"/>
      <c r="E169" s="267"/>
      <c r="F169" s="267"/>
      <c r="G169" s="267"/>
      <c r="H169" s="267">
        <f>IFERROR(VLOOKUP($A167,'05'!$A$4:$BJ$96,56,FALSE),0)</f>
        <v>0</v>
      </c>
      <c r="I169" s="267">
        <f>IFERROR(VLOOKUP($A167,'06'!$A$4:$BM$96,58,FALSE),0)</f>
        <v>0</v>
      </c>
      <c r="J169" s="267"/>
      <c r="K169" s="267"/>
      <c r="L169" s="267"/>
      <c r="M169" s="267"/>
      <c r="N169" s="267"/>
      <c r="O169" s="267"/>
      <c r="P169" s="267"/>
      <c r="Q169" s="267"/>
      <c r="R169" s="267"/>
      <c r="S169" s="267"/>
      <c r="T169" s="267"/>
      <c r="U169" s="267"/>
      <c r="V169" s="267"/>
      <c r="W169" s="267"/>
      <c r="X169" s="267"/>
      <c r="Y169" s="267"/>
      <c r="Z169" s="267"/>
      <c r="AA169" s="267"/>
      <c r="AB169" s="267"/>
      <c r="AC169" s="267"/>
      <c r="AD169" s="267"/>
      <c r="AE169" s="267"/>
      <c r="AF169" s="267"/>
      <c r="AG169" s="267"/>
      <c r="AH169" s="267"/>
      <c r="AI169" s="267"/>
      <c r="AJ169" s="267"/>
      <c r="AK169" s="267"/>
      <c r="AL169" s="267"/>
      <c r="AM169" s="267"/>
      <c r="AN169" s="267"/>
      <c r="AO169" s="267"/>
      <c r="AP169" s="267"/>
      <c r="AQ169" s="267"/>
      <c r="AR169" s="267"/>
      <c r="AS169" s="267"/>
      <c r="AT169" s="267"/>
      <c r="AU169" s="267"/>
      <c r="AV169" s="267"/>
      <c r="AW169" s="267"/>
      <c r="AX169" s="267"/>
      <c r="AY169" s="267"/>
      <c r="AZ169" s="267"/>
      <c r="BA169" s="267"/>
      <c r="BB169" s="267"/>
      <c r="BC169" s="268"/>
      <c r="BD169" s="269"/>
    </row>
    <row r="170" spans="1:56" ht="19" x14ac:dyDescent="0.15">
      <c r="A170" s="387" t="s">
        <v>71</v>
      </c>
      <c r="B170" s="164" t="s">
        <v>42</v>
      </c>
      <c r="C170" s="270">
        <f t="shared" si="3"/>
        <v>0</v>
      </c>
      <c r="D170" s="247">
        <v>0</v>
      </c>
      <c r="E170" s="248">
        <v>0</v>
      </c>
      <c r="F170" s="248">
        <v>0</v>
      </c>
      <c r="G170" s="248">
        <v>0</v>
      </c>
      <c r="H170" s="248">
        <f>IFERROR(VLOOKUP($A170,'05'!$A$4:$BJ$96,54,FALSE),0)</f>
        <v>0</v>
      </c>
      <c r="I170" s="248">
        <f>IFERROR(VLOOKUP($A170,'06'!$A$4:$BM$96,54,FALSE),0)</f>
        <v>0</v>
      </c>
      <c r="J170" s="248"/>
      <c r="K170" s="248"/>
      <c r="L170" s="248"/>
      <c r="M170" s="248"/>
      <c r="N170" s="248"/>
      <c r="O170" s="248"/>
      <c r="P170" s="248"/>
      <c r="Q170" s="248"/>
      <c r="R170" s="248"/>
      <c r="S170" s="248"/>
      <c r="T170" s="248"/>
      <c r="U170" s="248"/>
      <c r="V170" s="248"/>
      <c r="W170" s="248"/>
      <c r="X170" s="248"/>
      <c r="Y170" s="248"/>
      <c r="Z170" s="248"/>
      <c r="AA170" s="248"/>
      <c r="AB170" s="248"/>
      <c r="AC170" s="248"/>
      <c r="AD170" s="248"/>
      <c r="AE170" s="248"/>
      <c r="AF170" s="248"/>
      <c r="AG170" s="248"/>
      <c r="AH170" s="248"/>
      <c r="AI170" s="248"/>
      <c r="AJ170" s="248"/>
      <c r="AK170" s="248"/>
      <c r="AL170" s="248"/>
      <c r="AM170" s="248"/>
      <c r="AN170" s="248"/>
      <c r="AO170" s="248"/>
      <c r="AP170" s="248"/>
      <c r="AQ170" s="248"/>
      <c r="AR170" s="248"/>
      <c r="AS170" s="248"/>
      <c r="AT170" s="248"/>
      <c r="AU170" s="248"/>
      <c r="AV170" s="248"/>
      <c r="AW170" s="248"/>
      <c r="AX170" s="248"/>
      <c r="AY170" s="248"/>
      <c r="AZ170" s="248"/>
      <c r="BA170" s="248"/>
      <c r="BB170" s="248"/>
      <c r="BC170" s="249"/>
      <c r="BD170" s="250">
        <f>SUM(D170:BC170)</f>
        <v>0</v>
      </c>
    </row>
    <row r="171" spans="1:56" ht="19" x14ac:dyDescent="0.15">
      <c r="A171" s="388"/>
      <c r="B171" s="165" t="s">
        <v>16</v>
      </c>
      <c r="C171" s="271">
        <f t="shared" si="3"/>
        <v>0</v>
      </c>
      <c r="D171" s="251"/>
      <c r="E171" s="227"/>
      <c r="F171" s="227"/>
      <c r="G171" s="227"/>
      <c r="H171" s="227">
        <f>IFERROR(VLOOKUP($A170,'05'!$A$4:$BJ$96,55,FALSE),0)</f>
        <v>0</v>
      </c>
      <c r="I171" s="227">
        <f>IFERROR(VLOOKUP($A170,'06'!$A$4:$BM$96,56,FALSE),0)</f>
        <v>0</v>
      </c>
      <c r="J171" s="227"/>
      <c r="K171" s="227"/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  <c r="W171" s="227"/>
      <c r="X171" s="227"/>
      <c r="Y171" s="227"/>
      <c r="Z171" s="227"/>
      <c r="AA171" s="227"/>
      <c r="AB171" s="227"/>
      <c r="AC171" s="227"/>
      <c r="AD171" s="227"/>
      <c r="AE171" s="227"/>
      <c r="AF171" s="227"/>
      <c r="AG171" s="227"/>
      <c r="AH171" s="227"/>
      <c r="AI171" s="227"/>
      <c r="AJ171" s="227"/>
      <c r="AK171" s="227"/>
      <c r="AL171" s="227"/>
      <c r="AM171" s="227"/>
      <c r="AN171" s="227"/>
      <c r="AO171" s="227"/>
      <c r="AP171" s="227"/>
      <c r="AQ171" s="227"/>
      <c r="AR171" s="227"/>
      <c r="AS171" s="227"/>
      <c r="AT171" s="227"/>
      <c r="AU171" s="227"/>
      <c r="AV171" s="227"/>
      <c r="AW171" s="227"/>
      <c r="AX171" s="227"/>
      <c r="AY171" s="227"/>
      <c r="AZ171" s="227"/>
      <c r="BA171" s="227"/>
      <c r="BB171" s="227"/>
      <c r="BC171" s="252"/>
      <c r="BD171" s="253"/>
    </row>
    <row r="172" spans="1:56" ht="20" thickBot="1" x14ac:dyDescent="0.2">
      <c r="A172" s="389"/>
      <c r="B172" s="166" t="s">
        <v>129</v>
      </c>
      <c r="C172" s="272">
        <f t="shared" si="3"/>
        <v>1</v>
      </c>
      <c r="D172" s="254"/>
      <c r="E172" s="255"/>
      <c r="F172" s="255"/>
      <c r="G172" s="255"/>
      <c r="H172" s="255">
        <f>IFERROR(VLOOKUP($A170,'05'!$A$4:$BJ$96,56,FALSE),0)</f>
        <v>1</v>
      </c>
      <c r="I172" s="255">
        <f>IFERROR(VLOOKUP($A170,'06'!$A$4:$BM$96,58,FALSE),0)</f>
        <v>0</v>
      </c>
      <c r="J172" s="255"/>
      <c r="K172" s="255"/>
      <c r="L172" s="255"/>
      <c r="M172" s="255"/>
      <c r="N172" s="255"/>
      <c r="O172" s="255"/>
      <c r="P172" s="255"/>
      <c r="Q172" s="255"/>
      <c r="R172" s="255"/>
      <c r="S172" s="255"/>
      <c r="T172" s="255"/>
      <c r="U172" s="255"/>
      <c r="V172" s="255"/>
      <c r="W172" s="255"/>
      <c r="X172" s="255"/>
      <c r="Y172" s="255"/>
      <c r="Z172" s="255"/>
      <c r="AA172" s="255"/>
      <c r="AB172" s="255"/>
      <c r="AC172" s="255"/>
      <c r="AD172" s="255"/>
      <c r="AE172" s="255"/>
      <c r="AF172" s="255"/>
      <c r="AG172" s="255"/>
      <c r="AH172" s="255"/>
      <c r="AI172" s="255"/>
      <c r="AJ172" s="255"/>
      <c r="AK172" s="255"/>
      <c r="AL172" s="255"/>
      <c r="AM172" s="255"/>
      <c r="AN172" s="255"/>
      <c r="AO172" s="255"/>
      <c r="AP172" s="255"/>
      <c r="AQ172" s="255"/>
      <c r="AR172" s="255"/>
      <c r="AS172" s="255"/>
      <c r="AT172" s="255"/>
      <c r="AU172" s="255"/>
      <c r="AV172" s="255"/>
      <c r="AW172" s="255"/>
      <c r="AX172" s="255"/>
      <c r="AY172" s="255"/>
      <c r="AZ172" s="255"/>
      <c r="BA172" s="255"/>
      <c r="BB172" s="255"/>
      <c r="BC172" s="256"/>
      <c r="BD172" s="257"/>
    </row>
    <row r="173" spans="1:56" s="172" customFormat="1" ht="19" x14ac:dyDescent="0.15">
      <c r="A173" s="390" t="s">
        <v>70</v>
      </c>
      <c r="B173" s="171" t="s">
        <v>42</v>
      </c>
      <c r="C173" s="273">
        <f t="shared" si="3"/>
        <v>0</v>
      </c>
      <c r="D173" s="258">
        <v>0</v>
      </c>
      <c r="E173" s="259">
        <v>0</v>
      </c>
      <c r="F173" s="259">
        <v>0</v>
      </c>
      <c r="G173" s="259">
        <v>0</v>
      </c>
      <c r="H173" s="259">
        <f>IFERROR(VLOOKUP($A173,'05'!$A$4:$BJ$96,54,FALSE),0)</f>
        <v>0</v>
      </c>
      <c r="I173" s="259">
        <f>IFERROR(VLOOKUP($A173,'06'!$A$4:$BM$96,54,FALSE),0)</f>
        <v>0</v>
      </c>
      <c r="J173" s="259"/>
      <c r="K173" s="259"/>
      <c r="L173" s="259"/>
      <c r="M173" s="259"/>
      <c r="N173" s="259"/>
      <c r="O173" s="259"/>
      <c r="P173" s="259"/>
      <c r="Q173" s="259"/>
      <c r="R173" s="259"/>
      <c r="S173" s="259"/>
      <c r="T173" s="259"/>
      <c r="U173" s="259"/>
      <c r="V173" s="259"/>
      <c r="W173" s="259"/>
      <c r="X173" s="259"/>
      <c r="Y173" s="259"/>
      <c r="Z173" s="259"/>
      <c r="AA173" s="259"/>
      <c r="AB173" s="259"/>
      <c r="AC173" s="259"/>
      <c r="AD173" s="259"/>
      <c r="AE173" s="259"/>
      <c r="AF173" s="259"/>
      <c r="AG173" s="259"/>
      <c r="AH173" s="259"/>
      <c r="AI173" s="259"/>
      <c r="AJ173" s="259"/>
      <c r="AK173" s="259"/>
      <c r="AL173" s="259"/>
      <c r="AM173" s="259"/>
      <c r="AN173" s="259"/>
      <c r="AO173" s="259"/>
      <c r="AP173" s="259"/>
      <c r="AQ173" s="259"/>
      <c r="AR173" s="259"/>
      <c r="AS173" s="259"/>
      <c r="AT173" s="259"/>
      <c r="AU173" s="259"/>
      <c r="AV173" s="259"/>
      <c r="AW173" s="259"/>
      <c r="AX173" s="259"/>
      <c r="AY173" s="259"/>
      <c r="AZ173" s="259"/>
      <c r="BA173" s="259"/>
      <c r="BB173" s="259"/>
      <c r="BC173" s="260"/>
      <c r="BD173" s="261">
        <f>SUM(D173:BC173)</f>
        <v>0</v>
      </c>
    </row>
    <row r="174" spans="1:56" s="172" customFormat="1" ht="19" x14ac:dyDescent="0.15">
      <c r="A174" s="391"/>
      <c r="B174" s="173" t="s">
        <v>16</v>
      </c>
      <c r="C174" s="274">
        <f t="shared" si="3"/>
        <v>1</v>
      </c>
      <c r="D174" s="262"/>
      <c r="E174" s="263"/>
      <c r="F174" s="263"/>
      <c r="G174" s="263"/>
      <c r="H174" s="263">
        <f>IFERROR(VLOOKUP($A173,'05'!$A$4:$BJ$96,55,FALSE),0)</f>
        <v>1</v>
      </c>
      <c r="I174" s="263">
        <f>IFERROR(VLOOKUP($A173,'06'!$A$4:$BM$96,56,FALSE),0)</f>
        <v>0</v>
      </c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  <c r="AA174" s="263"/>
      <c r="AB174" s="263"/>
      <c r="AC174" s="263"/>
      <c r="AD174" s="263"/>
      <c r="AE174" s="263"/>
      <c r="AF174" s="263"/>
      <c r="AG174" s="263"/>
      <c r="AH174" s="263"/>
      <c r="AI174" s="263"/>
      <c r="AJ174" s="263"/>
      <c r="AK174" s="263"/>
      <c r="AL174" s="263"/>
      <c r="AM174" s="263"/>
      <c r="AN174" s="263"/>
      <c r="AO174" s="263"/>
      <c r="AP174" s="263"/>
      <c r="AQ174" s="263"/>
      <c r="AR174" s="263"/>
      <c r="AS174" s="263"/>
      <c r="AT174" s="263"/>
      <c r="AU174" s="263"/>
      <c r="AV174" s="263"/>
      <c r="AW174" s="263"/>
      <c r="AX174" s="263"/>
      <c r="AY174" s="263"/>
      <c r="AZ174" s="263"/>
      <c r="BA174" s="263"/>
      <c r="BB174" s="263"/>
      <c r="BC174" s="264"/>
      <c r="BD174" s="265"/>
    </row>
    <row r="175" spans="1:56" s="172" customFormat="1" ht="20" thickBot="1" x14ac:dyDescent="0.2">
      <c r="A175" s="392"/>
      <c r="B175" s="174" t="s">
        <v>129</v>
      </c>
      <c r="C175" s="275">
        <f t="shared" si="3"/>
        <v>0</v>
      </c>
      <c r="D175" s="266"/>
      <c r="E175" s="267"/>
      <c r="F175" s="267"/>
      <c r="G175" s="267"/>
      <c r="H175" s="267">
        <f>IFERROR(VLOOKUP($A173,'05'!$A$4:$BJ$96,56,FALSE),0)</f>
        <v>0</v>
      </c>
      <c r="I175" s="267">
        <f>IFERROR(VLOOKUP($A173,'06'!$A$4:$BM$96,58,FALSE),0)</f>
        <v>0</v>
      </c>
      <c r="J175" s="267"/>
      <c r="K175" s="267"/>
      <c r="L175" s="267"/>
      <c r="M175" s="267"/>
      <c r="N175" s="267"/>
      <c r="O175" s="267"/>
      <c r="P175" s="267"/>
      <c r="Q175" s="267"/>
      <c r="R175" s="267"/>
      <c r="S175" s="267"/>
      <c r="T175" s="267"/>
      <c r="U175" s="267"/>
      <c r="V175" s="267"/>
      <c r="W175" s="267"/>
      <c r="X175" s="267"/>
      <c r="Y175" s="267"/>
      <c r="Z175" s="267"/>
      <c r="AA175" s="267"/>
      <c r="AB175" s="267"/>
      <c r="AC175" s="267"/>
      <c r="AD175" s="267"/>
      <c r="AE175" s="267"/>
      <c r="AF175" s="267"/>
      <c r="AG175" s="267"/>
      <c r="AH175" s="267"/>
      <c r="AI175" s="267"/>
      <c r="AJ175" s="267"/>
      <c r="AK175" s="267"/>
      <c r="AL175" s="267"/>
      <c r="AM175" s="267"/>
      <c r="AN175" s="267"/>
      <c r="AO175" s="267"/>
      <c r="AP175" s="267"/>
      <c r="AQ175" s="267"/>
      <c r="AR175" s="267"/>
      <c r="AS175" s="267"/>
      <c r="AT175" s="267"/>
      <c r="AU175" s="267"/>
      <c r="AV175" s="267"/>
      <c r="AW175" s="267"/>
      <c r="AX175" s="267"/>
      <c r="AY175" s="267"/>
      <c r="AZ175" s="267"/>
      <c r="BA175" s="267"/>
      <c r="BB175" s="267"/>
      <c r="BC175" s="268"/>
      <c r="BD175" s="269"/>
    </row>
    <row r="176" spans="1:56" ht="19" x14ac:dyDescent="0.15">
      <c r="A176" s="387" t="s">
        <v>69</v>
      </c>
      <c r="B176" s="164" t="s">
        <v>42</v>
      </c>
      <c r="C176" s="270">
        <f t="shared" si="3"/>
        <v>1</v>
      </c>
      <c r="D176" s="247">
        <v>0</v>
      </c>
      <c r="E176" s="248">
        <v>0</v>
      </c>
      <c r="F176" s="248">
        <v>0</v>
      </c>
      <c r="G176" s="248">
        <v>0</v>
      </c>
      <c r="H176" s="248">
        <f>IFERROR(VLOOKUP($A176,'05'!$A$4:$BJ$96,54,FALSE),0)</f>
        <v>1</v>
      </c>
      <c r="I176" s="248">
        <f>IFERROR(VLOOKUP($A176,'06'!$A$4:$BM$96,54,FALSE),0)</f>
        <v>0</v>
      </c>
      <c r="J176" s="248"/>
      <c r="K176" s="248"/>
      <c r="L176" s="248"/>
      <c r="M176" s="248"/>
      <c r="N176" s="248"/>
      <c r="O176" s="248"/>
      <c r="P176" s="248"/>
      <c r="Q176" s="248"/>
      <c r="R176" s="248"/>
      <c r="S176" s="248"/>
      <c r="T176" s="248"/>
      <c r="U176" s="248"/>
      <c r="V176" s="248"/>
      <c r="W176" s="248"/>
      <c r="X176" s="248"/>
      <c r="Y176" s="248"/>
      <c r="Z176" s="248"/>
      <c r="AA176" s="248"/>
      <c r="AB176" s="248"/>
      <c r="AC176" s="248"/>
      <c r="AD176" s="248"/>
      <c r="AE176" s="248"/>
      <c r="AF176" s="248"/>
      <c r="AG176" s="248"/>
      <c r="AH176" s="248"/>
      <c r="AI176" s="248"/>
      <c r="AJ176" s="248"/>
      <c r="AK176" s="248"/>
      <c r="AL176" s="248"/>
      <c r="AM176" s="248"/>
      <c r="AN176" s="248"/>
      <c r="AO176" s="248"/>
      <c r="AP176" s="248"/>
      <c r="AQ176" s="248"/>
      <c r="AR176" s="248"/>
      <c r="AS176" s="248"/>
      <c r="AT176" s="248"/>
      <c r="AU176" s="248"/>
      <c r="AV176" s="248"/>
      <c r="AW176" s="248"/>
      <c r="AX176" s="248"/>
      <c r="AY176" s="248"/>
      <c r="AZ176" s="248"/>
      <c r="BA176" s="248"/>
      <c r="BB176" s="248"/>
      <c r="BC176" s="249"/>
      <c r="BD176" s="250">
        <f>SUM(D176:BC176)</f>
        <v>1</v>
      </c>
    </row>
    <row r="177" spans="1:56" ht="19" x14ac:dyDescent="0.15">
      <c r="A177" s="388"/>
      <c r="B177" s="165" t="s">
        <v>16</v>
      </c>
      <c r="C177" s="271">
        <f t="shared" si="3"/>
        <v>0</v>
      </c>
      <c r="D177" s="251"/>
      <c r="E177" s="227"/>
      <c r="F177" s="227"/>
      <c r="G177" s="227"/>
      <c r="H177" s="227">
        <f>IFERROR(VLOOKUP($A176,'05'!$A$4:$BJ$96,55,FALSE),0)</f>
        <v>0</v>
      </c>
      <c r="I177" s="227">
        <f>IFERROR(VLOOKUP($A176,'06'!$A$4:$BM$96,56,FALSE),0)</f>
        <v>0</v>
      </c>
      <c r="J177" s="227"/>
      <c r="K177" s="227"/>
      <c r="L177" s="227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  <c r="W177" s="227"/>
      <c r="X177" s="227"/>
      <c r="Y177" s="227"/>
      <c r="Z177" s="227"/>
      <c r="AA177" s="227"/>
      <c r="AB177" s="227"/>
      <c r="AC177" s="227"/>
      <c r="AD177" s="227"/>
      <c r="AE177" s="227"/>
      <c r="AF177" s="227"/>
      <c r="AG177" s="227"/>
      <c r="AH177" s="227"/>
      <c r="AI177" s="227"/>
      <c r="AJ177" s="227"/>
      <c r="AK177" s="227"/>
      <c r="AL177" s="227"/>
      <c r="AM177" s="227"/>
      <c r="AN177" s="227"/>
      <c r="AO177" s="227"/>
      <c r="AP177" s="227"/>
      <c r="AQ177" s="227"/>
      <c r="AR177" s="227"/>
      <c r="AS177" s="227"/>
      <c r="AT177" s="227"/>
      <c r="AU177" s="227"/>
      <c r="AV177" s="227"/>
      <c r="AW177" s="227"/>
      <c r="AX177" s="227"/>
      <c r="AY177" s="227"/>
      <c r="AZ177" s="227"/>
      <c r="BA177" s="227"/>
      <c r="BB177" s="227"/>
      <c r="BC177" s="252"/>
      <c r="BD177" s="253"/>
    </row>
    <row r="178" spans="1:56" ht="20" thickBot="1" x14ac:dyDescent="0.2">
      <c r="A178" s="389"/>
      <c r="B178" s="166" t="s">
        <v>129</v>
      </c>
      <c r="C178" s="272">
        <f t="shared" si="3"/>
        <v>1</v>
      </c>
      <c r="D178" s="254"/>
      <c r="E178" s="255"/>
      <c r="F178" s="255"/>
      <c r="G178" s="255"/>
      <c r="H178" s="255">
        <f>IFERROR(VLOOKUP($A176,'05'!$A$4:$BJ$96,56,FALSE),0)</f>
        <v>1</v>
      </c>
      <c r="I178" s="255">
        <f>IFERROR(VLOOKUP($A176,'06'!$A$4:$BM$96,58,FALSE),0)</f>
        <v>0</v>
      </c>
      <c r="J178" s="255"/>
      <c r="K178" s="255"/>
      <c r="L178" s="255"/>
      <c r="M178" s="255"/>
      <c r="N178" s="255"/>
      <c r="O178" s="255"/>
      <c r="P178" s="255"/>
      <c r="Q178" s="255"/>
      <c r="R178" s="255"/>
      <c r="S178" s="255"/>
      <c r="T178" s="255"/>
      <c r="U178" s="255"/>
      <c r="V178" s="255"/>
      <c r="W178" s="255"/>
      <c r="X178" s="255"/>
      <c r="Y178" s="255"/>
      <c r="Z178" s="255"/>
      <c r="AA178" s="255"/>
      <c r="AB178" s="255"/>
      <c r="AC178" s="255"/>
      <c r="AD178" s="255"/>
      <c r="AE178" s="255"/>
      <c r="AF178" s="255"/>
      <c r="AG178" s="255"/>
      <c r="AH178" s="255"/>
      <c r="AI178" s="255"/>
      <c r="AJ178" s="255"/>
      <c r="AK178" s="255"/>
      <c r="AL178" s="255"/>
      <c r="AM178" s="255"/>
      <c r="AN178" s="255"/>
      <c r="AO178" s="255"/>
      <c r="AP178" s="255"/>
      <c r="AQ178" s="255"/>
      <c r="AR178" s="255"/>
      <c r="AS178" s="255"/>
      <c r="AT178" s="255"/>
      <c r="AU178" s="255"/>
      <c r="AV178" s="255"/>
      <c r="AW178" s="255"/>
      <c r="AX178" s="255"/>
      <c r="AY178" s="255"/>
      <c r="AZ178" s="255"/>
      <c r="BA178" s="255"/>
      <c r="BB178" s="255"/>
      <c r="BC178" s="256"/>
      <c r="BD178" s="257"/>
    </row>
    <row r="179" spans="1:56" x14ac:dyDescent="0.15">
      <c r="B179" s="168"/>
      <c r="C179" s="170"/>
    </row>
    <row r="180" spans="1:56" x14ac:dyDescent="0.15">
      <c r="B180" s="168"/>
      <c r="C180" s="170"/>
    </row>
    <row r="181" spans="1:56" x14ac:dyDescent="0.15">
      <c r="B181" s="168"/>
      <c r="C181" s="170"/>
    </row>
    <row r="182" spans="1:56" x14ac:dyDescent="0.15">
      <c r="B182" s="168"/>
      <c r="C182" s="170"/>
    </row>
    <row r="183" spans="1:56" x14ac:dyDescent="0.15">
      <c r="B183" s="168"/>
      <c r="C183" s="170"/>
    </row>
    <row r="184" spans="1:56" x14ac:dyDescent="0.15">
      <c r="B184" s="168"/>
      <c r="C184" s="170"/>
    </row>
    <row r="185" spans="1:56" x14ac:dyDescent="0.15">
      <c r="B185" s="168"/>
      <c r="C185" s="170"/>
    </row>
    <row r="186" spans="1:56" x14ac:dyDescent="0.15">
      <c r="B186" s="168"/>
      <c r="C186" s="170"/>
    </row>
    <row r="187" spans="1:56" x14ac:dyDescent="0.15">
      <c r="B187" s="168"/>
      <c r="C187" s="170"/>
    </row>
    <row r="188" spans="1:56" x14ac:dyDescent="0.15">
      <c r="B188" s="168"/>
      <c r="C188" s="170"/>
    </row>
    <row r="189" spans="1:56" x14ac:dyDescent="0.15">
      <c r="B189" s="168"/>
      <c r="C189" s="170"/>
    </row>
    <row r="190" spans="1:56" x14ac:dyDescent="0.15">
      <c r="B190" s="168"/>
      <c r="C190" s="170"/>
    </row>
    <row r="191" spans="1:56" x14ac:dyDescent="0.15">
      <c r="B191" s="168"/>
      <c r="C191" s="170"/>
    </row>
    <row r="192" spans="1:56" x14ac:dyDescent="0.15">
      <c r="B192" s="168"/>
      <c r="C192" s="170"/>
    </row>
    <row r="193" spans="2:3" x14ac:dyDescent="0.15">
      <c r="B193" s="168"/>
      <c r="C193" s="170"/>
    </row>
    <row r="194" spans="2:3" x14ac:dyDescent="0.15">
      <c r="B194" s="168"/>
      <c r="C194" s="170"/>
    </row>
    <row r="195" spans="2:3" x14ac:dyDescent="0.15">
      <c r="B195" s="168"/>
      <c r="C195" s="170"/>
    </row>
    <row r="196" spans="2:3" x14ac:dyDescent="0.15">
      <c r="B196" s="168"/>
      <c r="C196" s="170"/>
    </row>
    <row r="197" spans="2:3" x14ac:dyDescent="0.15">
      <c r="B197" s="168"/>
      <c r="C197" s="170"/>
    </row>
    <row r="198" spans="2:3" x14ac:dyDescent="0.15">
      <c r="B198" s="168"/>
      <c r="C198" s="170"/>
    </row>
    <row r="199" spans="2:3" x14ac:dyDescent="0.15">
      <c r="B199" s="168"/>
      <c r="C199" s="170"/>
    </row>
    <row r="200" spans="2:3" x14ac:dyDescent="0.15">
      <c r="B200" s="168"/>
      <c r="C200" s="170"/>
    </row>
    <row r="201" spans="2:3" x14ac:dyDescent="0.15">
      <c r="B201" s="168"/>
      <c r="C201" s="170"/>
    </row>
    <row r="202" spans="2:3" x14ac:dyDescent="0.15">
      <c r="B202" s="168"/>
      <c r="C202" s="170"/>
    </row>
    <row r="203" spans="2:3" x14ac:dyDescent="0.15">
      <c r="B203" s="168"/>
      <c r="C203" s="170"/>
    </row>
    <row r="204" spans="2:3" x14ac:dyDescent="0.15">
      <c r="B204" s="168"/>
      <c r="C204" s="170"/>
    </row>
    <row r="205" spans="2:3" x14ac:dyDescent="0.15">
      <c r="B205" s="168"/>
      <c r="C205" s="170"/>
    </row>
    <row r="206" spans="2:3" x14ac:dyDescent="0.15">
      <c r="B206" s="168"/>
      <c r="C206" s="170"/>
    </row>
    <row r="207" spans="2:3" x14ac:dyDescent="0.15">
      <c r="B207" s="168"/>
      <c r="C207" s="170"/>
    </row>
    <row r="208" spans="2:3" x14ac:dyDescent="0.15">
      <c r="B208" s="168"/>
      <c r="C208" s="170"/>
    </row>
    <row r="209" spans="2:3" x14ac:dyDescent="0.15">
      <c r="B209" s="168"/>
      <c r="C209" s="170"/>
    </row>
    <row r="210" spans="2:3" x14ac:dyDescent="0.15">
      <c r="B210" s="168"/>
      <c r="C210" s="170"/>
    </row>
    <row r="211" spans="2:3" x14ac:dyDescent="0.15">
      <c r="B211" s="168"/>
      <c r="C211" s="170"/>
    </row>
    <row r="212" spans="2:3" x14ac:dyDescent="0.15">
      <c r="B212" s="168"/>
      <c r="C212" s="170"/>
    </row>
    <row r="213" spans="2:3" x14ac:dyDescent="0.15">
      <c r="B213" s="168"/>
      <c r="C213" s="170"/>
    </row>
    <row r="214" spans="2:3" x14ac:dyDescent="0.15">
      <c r="B214" s="168"/>
      <c r="C214" s="170"/>
    </row>
    <row r="215" spans="2:3" x14ac:dyDescent="0.15">
      <c r="B215" s="168"/>
      <c r="C215" s="170"/>
    </row>
    <row r="216" spans="2:3" x14ac:dyDescent="0.15">
      <c r="B216" s="168"/>
      <c r="C216" s="170"/>
    </row>
    <row r="217" spans="2:3" x14ac:dyDescent="0.15">
      <c r="B217" s="168"/>
      <c r="C217" s="170"/>
    </row>
    <row r="218" spans="2:3" x14ac:dyDescent="0.15">
      <c r="B218" s="168"/>
      <c r="C218" s="170"/>
    </row>
    <row r="219" spans="2:3" x14ac:dyDescent="0.15">
      <c r="B219" s="168"/>
      <c r="C219" s="170"/>
    </row>
    <row r="220" spans="2:3" x14ac:dyDescent="0.15">
      <c r="B220" s="168"/>
      <c r="C220" s="170"/>
    </row>
    <row r="221" spans="2:3" x14ac:dyDescent="0.15">
      <c r="B221" s="168"/>
      <c r="C221" s="170"/>
    </row>
    <row r="222" spans="2:3" x14ac:dyDescent="0.15">
      <c r="B222" s="168"/>
      <c r="C222" s="170"/>
    </row>
    <row r="223" spans="2:3" x14ac:dyDescent="0.15">
      <c r="B223" s="168"/>
      <c r="C223" s="170"/>
    </row>
    <row r="224" spans="2:3" x14ac:dyDescent="0.15">
      <c r="B224" s="168"/>
      <c r="C224" s="170"/>
    </row>
    <row r="225" spans="2:3" x14ac:dyDescent="0.15">
      <c r="B225" s="168"/>
      <c r="C225" s="170"/>
    </row>
    <row r="226" spans="2:3" x14ac:dyDescent="0.15">
      <c r="B226" s="168"/>
      <c r="C226" s="170"/>
    </row>
    <row r="227" spans="2:3" x14ac:dyDescent="0.15">
      <c r="B227" s="168"/>
      <c r="C227" s="170"/>
    </row>
    <row r="228" spans="2:3" x14ac:dyDescent="0.15">
      <c r="B228" s="168"/>
      <c r="C228" s="170"/>
    </row>
    <row r="229" spans="2:3" x14ac:dyDescent="0.15">
      <c r="B229" s="168"/>
      <c r="C229" s="170"/>
    </row>
    <row r="230" spans="2:3" x14ac:dyDescent="0.15">
      <c r="B230" s="168"/>
      <c r="C230" s="170"/>
    </row>
    <row r="231" spans="2:3" x14ac:dyDescent="0.15">
      <c r="B231" s="168"/>
      <c r="C231" s="170"/>
    </row>
    <row r="232" spans="2:3" x14ac:dyDescent="0.15">
      <c r="B232" s="168"/>
      <c r="C232" s="170"/>
    </row>
    <row r="233" spans="2:3" x14ac:dyDescent="0.15">
      <c r="B233" s="168"/>
      <c r="C233" s="170"/>
    </row>
    <row r="234" spans="2:3" x14ac:dyDescent="0.15">
      <c r="B234" s="168"/>
      <c r="C234" s="170"/>
    </row>
    <row r="235" spans="2:3" x14ac:dyDescent="0.15">
      <c r="B235" s="168"/>
      <c r="C235" s="170"/>
    </row>
    <row r="236" spans="2:3" x14ac:dyDescent="0.15">
      <c r="B236" s="168"/>
      <c r="C236" s="170"/>
    </row>
    <row r="237" spans="2:3" x14ac:dyDescent="0.15">
      <c r="B237" s="168"/>
      <c r="C237" s="170"/>
    </row>
    <row r="238" spans="2:3" x14ac:dyDescent="0.15">
      <c r="B238" s="168"/>
      <c r="C238" s="170"/>
    </row>
    <row r="239" spans="2:3" x14ac:dyDescent="0.15">
      <c r="B239" s="168"/>
      <c r="C239" s="170"/>
    </row>
    <row r="240" spans="2:3" x14ac:dyDescent="0.15">
      <c r="B240" s="168"/>
      <c r="C240" s="170"/>
    </row>
    <row r="241" spans="2:3" x14ac:dyDescent="0.15">
      <c r="B241" s="168"/>
      <c r="C241" s="170"/>
    </row>
    <row r="242" spans="2:3" x14ac:dyDescent="0.15">
      <c r="B242" s="168"/>
      <c r="C242" s="170"/>
    </row>
    <row r="243" spans="2:3" x14ac:dyDescent="0.15">
      <c r="B243" s="168"/>
      <c r="C243" s="170"/>
    </row>
    <row r="244" spans="2:3" x14ac:dyDescent="0.15">
      <c r="B244" s="168"/>
      <c r="C244" s="170"/>
    </row>
    <row r="245" spans="2:3" x14ac:dyDescent="0.15">
      <c r="B245" s="168"/>
      <c r="C245" s="170"/>
    </row>
    <row r="246" spans="2:3" x14ac:dyDescent="0.15">
      <c r="B246" s="168"/>
      <c r="C246" s="170"/>
    </row>
    <row r="247" spans="2:3" x14ac:dyDescent="0.15">
      <c r="B247" s="168"/>
      <c r="C247" s="170"/>
    </row>
    <row r="248" spans="2:3" x14ac:dyDescent="0.15">
      <c r="B248" s="168"/>
      <c r="C248" s="170"/>
    </row>
    <row r="249" spans="2:3" x14ac:dyDescent="0.15">
      <c r="B249" s="168"/>
      <c r="C249" s="170"/>
    </row>
    <row r="250" spans="2:3" x14ac:dyDescent="0.15">
      <c r="B250" s="168"/>
      <c r="C250" s="170"/>
    </row>
    <row r="251" spans="2:3" x14ac:dyDescent="0.15">
      <c r="B251" s="168"/>
      <c r="C251" s="170"/>
    </row>
    <row r="252" spans="2:3" x14ac:dyDescent="0.15">
      <c r="B252" s="168"/>
      <c r="C252" s="170"/>
    </row>
    <row r="253" spans="2:3" x14ac:dyDescent="0.15">
      <c r="B253" s="168"/>
      <c r="C253" s="170"/>
    </row>
    <row r="254" spans="2:3" x14ac:dyDescent="0.15">
      <c r="B254" s="168"/>
      <c r="C254" s="170"/>
    </row>
    <row r="255" spans="2:3" x14ac:dyDescent="0.15">
      <c r="B255" s="168"/>
      <c r="C255" s="170"/>
    </row>
    <row r="256" spans="2:3" x14ac:dyDescent="0.15">
      <c r="B256" s="168"/>
      <c r="C256" s="170"/>
    </row>
    <row r="257" spans="2:3" x14ac:dyDescent="0.15">
      <c r="B257" s="168"/>
      <c r="C257" s="170"/>
    </row>
    <row r="258" spans="2:3" x14ac:dyDescent="0.15">
      <c r="B258" s="168"/>
      <c r="C258" s="170"/>
    </row>
    <row r="259" spans="2:3" x14ac:dyDescent="0.15">
      <c r="B259" s="168"/>
      <c r="C259" s="170"/>
    </row>
    <row r="260" spans="2:3" x14ac:dyDescent="0.15">
      <c r="B260" s="168"/>
      <c r="C260" s="170"/>
    </row>
    <row r="261" spans="2:3" x14ac:dyDescent="0.15">
      <c r="B261" s="168"/>
      <c r="C261" s="170"/>
    </row>
    <row r="262" spans="2:3" x14ac:dyDescent="0.15">
      <c r="B262" s="168"/>
      <c r="C262" s="170"/>
    </row>
    <row r="263" spans="2:3" x14ac:dyDescent="0.15">
      <c r="B263" s="168"/>
      <c r="C263" s="170"/>
    </row>
    <row r="264" spans="2:3" x14ac:dyDescent="0.15">
      <c r="B264" s="168"/>
      <c r="C264" s="170"/>
    </row>
    <row r="265" spans="2:3" x14ac:dyDescent="0.15">
      <c r="B265" s="168"/>
      <c r="C265" s="170"/>
    </row>
    <row r="266" spans="2:3" x14ac:dyDescent="0.15">
      <c r="B266" s="168"/>
      <c r="C266" s="170"/>
    </row>
    <row r="267" spans="2:3" x14ac:dyDescent="0.15">
      <c r="B267" s="168"/>
      <c r="C267" s="170"/>
    </row>
    <row r="268" spans="2:3" x14ac:dyDescent="0.15">
      <c r="B268" s="168"/>
      <c r="C268" s="170"/>
    </row>
    <row r="269" spans="2:3" x14ac:dyDescent="0.15">
      <c r="B269" s="168"/>
      <c r="C269" s="170"/>
    </row>
    <row r="270" spans="2:3" x14ac:dyDescent="0.15">
      <c r="B270" s="168"/>
      <c r="C270" s="170"/>
    </row>
    <row r="271" spans="2:3" x14ac:dyDescent="0.15">
      <c r="B271" s="168"/>
      <c r="C271" s="170"/>
    </row>
    <row r="272" spans="2:3" x14ac:dyDescent="0.15">
      <c r="B272" s="168"/>
      <c r="C272" s="170"/>
    </row>
    <row r="273" spans="2:3" x14ac:dyDescent="0.15">
      <c r="B273" s="168"/>
      <c r="C273" s="170"/>
    </row>
    <row r="274" spans="2:3" x14ac:dyDescent="0.15">
      <c r="B274" s="168"/>
      <c r="C274" s="170"/>
    </row>
    <row r="275" spans="2:3" x14ac:dyDescent="0.15">
      <c r="B275" s="168"/>
      <c r="C275" s="170"/>
    </row>
    <row r="276" spans="2:3" x14ac:dyDescent="0.15">
      <c r="B276" s="168"/>
      <c r="C276" s="170"/>
    </row>
    <row r="277" spans="2:3" x14ac:dyDescent="0.15">
      <c r="B277" s="168"/>
      <c r="C277" s="170"/>
    </row>
    <row r="278" spans="2:3" x14ac:dyDescent="0.15">
      <c r="B278" s="168"/>
      <c r="C278" s="170"/>
    </row>
    <row r="279" spans="2:3" x14ac:dyDescent="0.15">
      <c r="B279" s="168"/>
      <c r="C279" s="170"/>
    </row>
    <row r="280" spans="2:3" x14ac:dyDescent="0.15">
      <c r="B280" s="168"/>
      <c r="C280" s="170"/>
    </row>
    <row r="281" spans="2:3" x14ac:dyDescent="0.15">
      <c r="B281" s="168"/>
      <c r="C281" s="170"/>
    </row>
    <row r="282" spans="2:3" x14ac:dyDescent="0.15">
      <c r="B282" s="168"/>
      <c r="C282" s="170"/>
    </row>
    <row r="283" spans="2:3" x14ac:dyDescent="0.15">
      <c r="B283" s="168"/>
      <c r="C283" s="170"/>
    </row>
    <row r="284" spans="2:3" x14ac:dyDescent="0.15">
      <c r="B284" s="168"/>
      <c r="C284" s="170"/>
    </row>
    <row r="285" spans="2:3" x14ac:dyDescent="0.15">
      <c r="B285" s="168"/>
      <c r="C285" s="170"/>
    </row>
    <row r="286" spans="2:3" x14ac:dyDescent="0.15">
      <c r="B286" s="168"/>
      <c r="C286" s="170"/>
    </row>
    <row r="287" spans="2:3" x14ac:dyDescent="0.15">
      <c r="B287" s="168"/>
      <c r="C287" s="170"/>
    </row>
    <row r="288" spans="2:3" x14ac:dyDescent="0.15">
      <c r="B288" s="168"/>
      <c r="C288" s="170"/>
    </row>
    <row r="289" spans="2:3" x14ac:dyDescent="0.15">
      <c r="B289" s="168"/>
      <c r="C289" s="170"/>
    </row>
    <row r="290" spans="2:3" x14ac:dyDescent="0.15">
      <c r="B290" s="168"/>
      <c r="C290" s="170"/>
    </row>
    <row r="291" spans="2:3" x14ac:dyDescent="0.15">
      <c r="B291" s="168"/>
      <c r="C291" s="170"/>
    </row>
    <row r="292" spans="2:3" x14ac:dyDescent="0.15">
      <c r="B292" s="168"/>
      <c r="C292" s="170"/>
    </row>
    <row r="293" spans="2:3" x14ac:dyDescent="0.15">
      <c r="B293" s="168"/>
      <c r="C293" s="170"/>
    </row>
    <row r="294" spans="2:3" x14ac:dyDescent="0.15">
      <c r="B294" s="168"/>
      <c r="C294" s="170"/>
    </row>
    <row r="295" spans="2:3" x14ac:dyDescent="0.15">
      <c r="B295" s="168"/>
      <c r="C295" s="170"/>
    </row>
    <row r="296" spans="2:3" x14ac:dyDescent="0.15">
      <c r="B296" s="168"/>
      <c r="C296" s="170"/>
    </row>
    <row r="297" spans="2:3" x14ac:dyDescent="0.15">
      <c r="B297" s="168"/>
      <c r="C297" s="170"/>
    </row>
    <row r="298" spans="2:3" x14ac:dyDescent="0.15">
      <c r="B298" s="168"/>
      <c r="C298" s="170"/>
    </row>
  </sheetData>
  <mergeCells count="59">
    <mergeCell ref="A17:A19"/>
    <mergeCell ref="A2:A4"/>
    <mergeCell ref="A5:A7"/>
    <mergeCell ref="A8:A10"/>
    <mergeCell ref="A11:A13"/>
    <mergeCell ref="A14:A16"/>
    <mergeCell ref="A53:A55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89:A91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125:A127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61:A163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4:A166"/>
    <mergeCell ref="A167:A169"/>
    <mergeCell ref="A170:A172"/>
    <mergeCell ref="A173:A175"/>
    <mergeCell ref="A176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Légende</vt:lpstr>
      <vt:lpstr>ex 05</vt:lpstr>
      <vt:lpstr>05</vt:lpstr>
      <vt:lpstr>06</vt:lpstr>
      <vt:lpstr>Stats  1</vt:lpstr>
      <vt:lpstr>Stats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2018-01-24T07:33:13Z</cp:lastPrinted>
  <dcterms:created xsi:type="dcterms:W3CDTF">2018-01-23T19:54:30Z</dcterms:created>
  <dcterms:modified xsi:type="dcterms:W3CDTF">2018-02-07T22:30:51Z</dcterms:modified>
</cp:coreProperties>
</file>