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firstSheet="6" activeTab="11"/>
  </bookViews>
  <sheets>
    <sheet name="Steering Rack Assembly" sheetId="5" r:id="rId1"/>
    <sheet name="Pinion Gear" sheetId="6" r:id="rId2"/>
    <sheet name="Rack Gear" sheetId="7" r:id="rId3"/>
    <sheet name="Steering Rack" sheetId="8" r:id="rId4"/>
    <sheet name="Steering Rack Housing" sheetId="9" r:id="rId5"/>
    <sheet name="Steering Column Assembly" sheetId="2" r:id="rId6"/>
    <sheet name="Column Joints" sheetId="3" r:id="rId7"/>
    <sheet name="Column Tubes" sheetId="4" r:id="rId8"/>
    <sheet name="Steering Wheel Assembly" sheetId="10" r:id="rId9"/>
    <sheet name="Steering Wheel" sheetId="11" r:id="rId10"/>
    <sheet name="Quick Release" sheetId="12" r:id="rId11"/>
    <sheet name="Quick Shifter Pads" sheetId="13" r:id="rId12"/>
  </sheets>
  <externalReferences>
    <externalReference r:id="rId13"/>
  </externalReferences>
  <definedNames>
    <definedName name="a">#REF!</definedName>
    <definedName name="Exhaust">#REF!</definedName>
    <definedName name="Process_P1" localSheetId="7">'Column Tubes'!$B$87:$B$223</definedName>
    <definedName name="Process_P1" localSheetId="10">'Quick Release'!$B$87:$B$223</definedName>
    <definedName name="Process_P1" localSheetId="2">'Rack Gear'!$B$85:$B$221</definedName>
    <definedName name="Process_P1" localSheetId="3">'Steering Rack'!$B$92:$B$228</definedName>
    <definedName name="Process_P1" localSheetId="4">'Steering Rack Housing'!$B$84:$B$220</definedName>
    <definedName name="Process_P1">#REF!</definedName>
    <definedName name="Processes" localSheetId="7">#REF!</definedName>
    <definedName name="Processes" localSheetId="10">#REF!</definedName>
    <definedName name="Processes" localSheetId="2">#REF!</definedName>
    <definedName name="Processes" localSheetId="3">#REF!</definedName>
    <definedName name="Processes" localSheetId="4">#REF!</definedName>
    <definedName name="Processes">#REF!</definedName>
    <definedName name="sadasd">#REF!</definedName>
    <definedName name="Uni" localSheetId="7">#REF!</definedName>
    <definedName name="Uni" localSheetId="10">#REF!</definedName>
    <definedName name="Uni" localSheetId="2">#REF!</definedName>
    <definedName name="Uni" localSheetId="3">#REF!</definedName>
    <definedName name="Uni" localSheetId="4">#REF!</definedName>
    <definedName name="Uni">[1]BOM!#REF!</definedName>
    <definedName name="_xlnm.Print_Area" localSheetId="6">'Column Joints'!$A$1:$N$31</definedName>
    <definedName name="_xlnm.Print_Area" localSheetId="7">'Column Tubes'!$A$1:$N$32</definedName>
    <definedName name="_xlnm.Print_Area" localSheetId="1">'Pinion Gear'!$A$1:$N$34</definedName>
    <definedName name="_xlnm.Print_Area" localSheetId="10">'Quick Release'!$A$1:$N$32</definedName>
    <definedName name="_xlnm.Print_Area" localSheetId="2">'Rack Gear'!$A$1:$N$30</definedName>
    <definedName name="_xlnm.Print_Area" localSheetId="5">'Steering Column Assembly'!$A$1:$N$41</definedName>
    <definedName name="_xlnm.Print_Area" localSheetId="3">'Steering Rack'!$A$1:$N$38</definedName>
    <definedName name="_xlnm.Print_Area" localSheetId="0">'Steering Rack Assembly'!$A$1:$N$44</definedName>
    <definedName name="_xlnm.Print_Area" localSheetId="4">'Steering Rack Housing'!$A$1:$N$29</definedName>
    <definedName name="_xlnm.Print_Area" localSheetId="9">'Steering Wheel'!$A$1:$N$45</definedName>
    <definedName name="_xlnm.Print_Area" localSheetId="8">'Steering Wheel Assembly'!$A$1:$N$38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1"/>
  <c r="E10" i="2"/>
  <c r="E9"/>
  <c r="J27" i="4"/>
  <c r="J24" i="9"/>
  <c r="E10" i="10" l="1"/>
  <c r="E11"/>
  <c r="E9"/>
  <c r="I26" i="13"/>
  <c r="I25"/>
  <c r="I27" s="1"/>
  <c r="J21"/>
  <c r="J20"/>
  <c r="J19"/>
  <c r="I16"/>
  <c r="N10"/>
  <c r="N11" s="1"/>
  <c r="J22" l="1"/>
  <c r="N1" s="1"/>
  <c r="N4" s="1"/>
  <c r="I45" i="11"/>
  <c r="I26"/>
  <c r="I25"/>
  <c r="I24"/>
  <c r="N10" i="12"/>
  <c r="N11" s="1"/>
  <c r="I16"/>
  <c r="J19"/>
  <c r="J20"/>
  <c r="J21"/>
  <c r="J22"/>
  <c r="J23"/>
  <c r="J24"/>
  <c r="J25"/>
  <c r="J26"/>
  <c r="I30"/>
  <c r="I31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N18" i="11"/>
  <c r="N13"/>
  <c r="N14"/>
  <c r="N15"/>
  <c r="N16"/>
  <c r="N17"/>
  <c r="I21"/>
  <c r="I22"/>
  <c r="I23"/>
  <c r="I29" s="1"/>
  <c r="I27"/>
  <c r="I28"/>
  <c r="J32"/>
  <c r="J33"/>
  <c r="J34"/>
  <c r="J35"/>
  <c r="J36"/>
  <c r="J37"/>
  <c r="J38"/>
  <c r="J39"/>
  <c r="I44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A234"/>
  <c r="B234"/>
  <c r="C234"/>
  <c r="D234"/>
  <c r="E234"/>
  <c r="F234"/>
  <c r="G234"/>
  <c r="H234"/>
  <c r="A235"/>
  <c r="B235"/>
  <c r="C235"/>
  <c r="D235"/>
  <c r="E235"/>
  <c r="F235"/>
  <c r="G235"/>
  <c r="H235"/>
  <c r="A236"/>
  <c r="B236"/>
  <c r="C236"/>
  <c r="D236"/>
  <c r="E236"/>
  <c r="F236"/>
  <c r="G236"/>
  <c r="H236"/>
  <c r="E12" i="10"/>
  <c r="E13"/>
  <c r="E14"/>
  <c r="E15"/>
  <c r="E16"/>
  <c r="E17"/>
  <c r="I26"/>
  <c r="I27"/>
  <c r="J31"/>
  <c r="J32"/>
  <c r="N10" i="9"/>
  <c r="N11"/>
  <c r="I15"/>
  <c r="I16"/>
  <c r="I17"/>
  <c r="J21"/>
  <c r="J22"/>
  <c r="J23"/>
  <c r="I27"/>
  <c r="I29" s="1"/>
  <c r="I28"/>
  <c r="A83"/>
  <c r="B83"/>
  <c r="C83"/>
  <c r="D83"/>
  <c r="E83"/>
  <c r="F83"/>
  <c r="G83"/>
  <c r="H83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N10" i="8"/>
  <c r="N11"/>
  <c r="N13"/>
  <c r="N14"/>
  <c r="N15"/>
  <c r="N16"/>
  <c r="N17"/>
  <c r="I21"/>
  <c r="I22"/>
  <c r="I23"/>
  <c r="I24"/>
  <c r="I25"/>
  <c r="I26"/>
  <c r="I35"/>
  <c r="I36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N10" i="7"/>
  <c r="N11"/>
  <c r="N12"/>
  <c r="I16"/>
  <c r="I17"/>
  <c r="I18"/>
  <c r="I19"/>
  <c r="J23"/>
  <c r="J24"/>
  <c r="I28"/>
  <c r="I29"/>
  <c r="I30" s="1"/>
  <c r="A84"/>
  <c r="B84"/>
  <c r="C84"/>
  <c r="D84"/>
  <c r="E84"/>
  <c r="F84"/>
  <c r="G84"/>
  <c r="H84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N10" i="6"/>
  <c r="N11"/>
  <c r="I15"/>
  <c r="I16"/>
  <c r="I17"/>
  <c r="J21"/>
  <c r="J22"/>
  <c r="J23"/>
  <c r="J24"/>
  <c r="J25"/>
  <c r="J26"/>
  <c r="J27"/>
  <c r="J28"/>
  <c r="I32"/>
  <c r="I33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E13" i="5"/>
  <c r="E14"/>
  <c r="E15"/>
  <c r="E16"/>
  <c r="E17"/>
  <c r="N21"/>
  <c r="N22"/>
  <c r="I26"/>
  <c r="I27"/>
  <c r="I28"/>
  <c r="I29"/>
  <c r="I30"/>
  <c r="I31"/>
  <c r="I32"/>
  <c r="I33"/>
  <c r="J37"/>
  <c r="J39" s="1"/>
  <c r="J38"/>
  <c r="E10" i="4"/>
  <c r="N10"/>
  <c r="E11"/>
  <c r="N11"/>
  <c r="N12"/>
  <c r="N13"/>
  <c r="N14"/>
  <c r="N15"/>
  <c r="N16"/>
  <c r="I21"/>
  <c r="I22" s="1"/>
  <c r="J25"/>
  <c r="J26"/>
  <c r="I30"/>
  <c r="I31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N10" i="3"/>
  <c r="N11"/>
  <c r="N12"/>
  <c r="N13"/>
  <c r="N14"/>
  <c r="N15"/>
  <c r="I21"/>
  <c r="J24"/>
  <c r="J25"/>
  <c r="I29"/>
  <c r="I30"/>
  <c r="A85"/>
  <c r="B85"/>
  <c r="C85"/>
  <c r="D85"/>
  <c r="E85"/>
  <c r="F85"/>
  <c r="G85"/>
  <c r="H85"/>
  <c r="A86"/>
  <c r="B86"/>
  <c r="C86"/>
  <c r="D86"/>
  <c r="E86"/>
  <c r="F86"/>
  <c r="G86"/>
  <c r="H86"/>
  <c r="A87"/>
  <c r="B87"/>
  <c r="C87"/>
  <c r="D87"/>
  <c r="E87"/>
  <c r="F87"/>
  <c r="G87"/>
  <c r="H87"/>
  <c r="A88"/>
  <c r="B88"/>
  <c r="C88"/>
  <c r="D88"/>
  <c r="E88"/>
  <c r="F88"/>
  <c r="G88"/>
  <c r="H88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E11" i="2"/>
  <c r="E12"/>
  <c r="I23"/>
  <c r="I24"/>
  <c r="J28"/>
  <c r="J29"/>
  <c r="J30"/>
  <c r="J31"/>
  <c r="J32"/>
  <c r="J33"/>
  <c r="J34"/>
  <c r="J35"/>
  <c r="I41"/>
  <c r="J27" i="12" l="1"/>
  <c r="N1" s="1"/>
  <c r="N4" s="1"/>
  <c r="I32"/>
  <c r="I31" i="3"/>
  <c r="J26"/>
  <c r="I18" i="9"/>
  <c r="N12"/>
  <c r="I37" i="8"/>
  <c r="I27"/>
  <c r="N18"/>
  <c r="J25" i="7"/>
  <c r="I20"/>
  <c r="N13"/>
  <c r="N12" i="6"/>
  <c r="N1" s="1"/>
  <c r="N4" s="1"/>
  <c r="I18"/>
  <c r="I34"/>
  <c r="J29"/>
  <c r="I34" i="5"/>
  <c r="E18"/>
  <c r="E18" i="10"/>
  <c r="J33"/>
  <c r="I28"/>
  <c r="E13" i="2"/>
  <c r="N4" s="1"/>
  <c r="J36"/>
  <c r="I25"/>
  <c r="N17" i="4"/>
  <c r="I32"/>
  <c r="N16" i="3"/>
  <c r="N1" i="8"/>
  <c r="N4" s="1"/>
  <c r="N1" i="11"/>
  <c r="N4" s="1"/>
  <c r="N1" i="9" l="1"/>
  <c r="N4" s="1"/>
  <c r="N1" i="7"/>
  <c r="N4" s="1"/>
  <c r="N1" i="5"/>
  <c r="N4"/>
  <c r="N1" i="10"/>
  <c r="N4" s="1"/>
  <c r="N1" i="2"/>
  <c r="N1" i="4"/>
  <c r="N4" s="1"/>
  <c r="N1" i="3"/>
  <c r="N4" s="1"/>
</calcChain>
</file>

<file path=xl/sharedStrings.xml><?xml version="1.0" encoding="utf-8"?>
<sst xmlns="http://schemas.openxmlformats.org/spreadsheetml/2006/main" count="949" uniqueCount="125">
  <si>
    <t>Sub Total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</si>
  <si>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</si>
  <si>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</si>
  <si>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</si>
  <si>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</si>
  <si>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</si>
  <si>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</si>
  <si>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</si>
  <si>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</si>
  <si>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mm</t>
  </si>
  <si>
    <t>Shafts to Pinion</t>
  </si>
  <si>
    <t>Washer, Grade AN</t>
  </si>
  <si>
    <t>Nut, Grade AN</t>
  </si>
  <si>
    <t>Bolt, Grade AN</t>
  </si>
  <si>
    <t>Shafts to U-Joints</t>
  </si>
  <si>
    <t>Unit2</t>
  </si>
  <si>
    <t>Size2</t>
  </si>
  <si>
    <t>Unit1</t>
  </si>
  <si>
    <t>Size1</t>
  </si>
  <si>
    <t>Fastener</t>
  </si>
  <si>
    <t>Pinion Bolts</t>
  </si>
  <si>
    <t>Ratchet &lt;= 6.35 mm</t>
  </si>
  <si>
    <t>U-Joint Bolts</t>
  </si>
  <si>
    <t>Mult. Val.</t>
  </si>
  <si>
    <t>Multiplier</t>
  </si>
  <si>
    <t>Process</t>
  </si>
  <si>
    <t>unit</t>
  </si>
  <si>
    <t>Density</t>
  </si>
  <si>
    <t>Length</t>
  </si>
  <si>
    <t>Area</t>
  </si>
  <si>
    <t>Area Name</t>
  </si>
  <si>
    <t>Material</t>
  </si>
  <si>
    <t>Column Tubes</t>
  </si>
  <si>
    <t>Column Joints</t>
  </si>
  <si>
    <t>Part Cost</t>
  </si>
  <si>
    <t>Part</t>
  </si>
  <si>
    <t>Details</t>
  </si>
  <si>
    <t>FileLink3</t>
  </si>
  <si>
    <t>AA</t>
  </si>
  <si>
    <t>Suffix</t>
  </si>
  <si>
    <t>Extended Cost</t>
  </si>
  <si>
    <t>FileLink2</t>
  </si>
  <si>
    <t>A6002</t>
  </si>
  <si>
    <t>P/N Base</t>
  </si>
  <si>
    <t>FileLink1</t>
  </si>
  <si>
    <t>Steering Column Assembly</t>
  </si>
  <si>
    <t>Assembly</t>
  </si>
  <si>
    <t>Qty</t>
  </si>
  <si>
    <t>Steering System</t>
  </si>
  <si>
    <t>System</t>
  </si>
  <si>
    <t>Asm Cost</t>
  </si>
  <si>
    <t>Car #</t>
  </si>
  <si>
    <t>Hacettepe University</t>
  </si>
  <si>
    <t>University</t>
  </si>
  <si>
    <t>FracIncld</t>
  </si>
  <si>
    <t>Steering Column Universal Joint</t>
  </si>
  <si>
    <t>Cylindrical</t>
  </si>
  <si>
    <t>kg</t>
  </si>
  <si>
    <t>Column Tube 2</t>
  </si>
  <si>
    <t>Steel, Alloy (per kg)</t>
  </si>
  <si>
    <t>Column Tube 1</t>
  </si>
  <si>
    <t>Rack Mounitng</t>
  </si>
  <si>
    <t>Bolt Tightening</t>
  </si>
  <si>
    <t>Wrench &lt;= 25.4 mm</t>
  </si>
  <si>
    <t>Assemble Gear to Rack</t>
  </si>
  <si>
    <t>Assemble, 1 kg</t>
  </si>
  <si>
    <t>Steering Rack Housing</t>
  </si>
  <si>
    <t>Steering Rack</t>
  </si>
  <si>
    <t>Rack Gear</t>
  </si>
  <si>
    <t>Pinion Gear</t>
  </si>
  <si>
    <t>A6001</t>
  </si>
  <si>
    <t>Steering Rack Assembly</t>
  </si>
  <si>
    <t>Material-Aluminum</t>
  </si>
  <si>
    <t>cm^3</t>
  </si>
  <si>
    <t>Gear Machining</t>
  </si>
  <si>
    <t>Machining</t>
  </si>
  <si>
    <t>Machine Setup</t>
  </si>
  <si>
    <t>Machining Setup, Install and remove</t>
  </si>
  <si>
    <t>Pinion Gear Material</t>
  </si>
  <si>
    <t>Steel, Stainless (per kg)</t>
  </si>
  <si>
    <t>Steering Pinion Gear</t>
  </si>
  <si>
    <t>Steering System Assembly</t>
  </si>
  <si>
    <t>CNC Setup 1</t>
  </si>
  <si>
    <t>Rack Gear Material</t>
  </si>
  <si>
    <t>Steering Gear</t>
  </si>
  <si>
    <t>hole</t>
  </si>
  <si>
    <t>UBJ Clevis Mount Point, LBJ Holes Caliper Mounts</t>
  </si>
  <si>
    <t>Drilled holes &lt; 25.4 mm dia.</t>
  </si>
  <si>
    <t>Machining Rack</t>
  </si>
  <si>
    <t>Material-Steel</t>
  </si>
  <si>
    <t>Machining Clevis Ends</t>
  </si>
  <si>
    <t>Setup For Clevis Ends and Rack</t>
  </si>
  <si>
    <t>Rack Material</t>
  </si>
  <si>
    <t>Aluminum, Premium (per kg)</t>
  </si>
  <si>
    <t>Rack Clevis End</t>
  </si>
  <si>
    <t>Machining Rack Housing</t>
  </si>
  <si>
    <t>Setup for Rack Housing</t>
  </si>
  <si>
    <t>Rack Housing</t>
  </si>
  <si>
    <t>Carbon Fiber, 1 Ply</t>
  </si>
  <si>
    <t>Quick Release</t>
  </si>
  <si>
    <t>Steering Wheel</t>
  </si>
  <si>
    <t>A6003</t>
  </si>
  <si>
    <t>Steering Wheel Assembly</t>
  </si>
  <si>
    <t>cut</t>
  </si>
  <si>
    <t>LCD Screen Hole</t>
  </si>
  <si>
    <t>Non-metallic cutting &gt; 76.2 mm</t>
  </si>
  <si>
    <t>Button,LED..etc</t>
  </si>
  <si>
    <t>m^2</t>
  </si>
  <si>
    <t>Lay-up carbon</t>
  </si>
  <si>
    <t>Lamination, Manual</t>
  </si>
  <si>
    <t>Steering Wheel Back</t>
  </si>
  <si>
    <t>Steering Wheel Front</t>
  </si>
  <si>
    <t>Aluminum, Normal (per kg)</t>
  </si>
  <si>
    <t>Area (cm^2)</t>
  </si>
  <si>
    <t>Length(cm)</t>
  </si>
  <si>
    <t>Density (kg/cm^3)</t>
  </si>
  <si>
    <t>Sheet metal bends</t>
  </si>
  <si>
    <t>bend</t>
  </si>
  <si>
    <t>Sheet metal punching</t>
  </si>
  <si>
    <t>cm^2</t>
  </si>
  <si>
    <t>Shifter, Automatic, Flat Shifter Max</t>
  </si>
  <si>
    <t>Flat Shifter</t>
  </si>
  <si>
    <t>Quick Shifter Pads</t>
  </si>
  <si>
    <t>Sparco Quick Release</t>
  </si>
  <si>
    <t>labor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</si>
</sst>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_(* #,##0.00000_);_(* \(#,##0.00000\);_(* &quot;-&quot;?????_);_(@_)"/>
    <numFmt numFmtId="170" formatCode="_(* #,##0.000_);_(* \(#,##0.000\);_(* &quot;-&quot;??_);_(@_)"/>
    <numFmt numFmtId="171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16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164" fontId="8" fillId="4" borderId="4">
      <alignment vertical="center" wrapText="1"/>
    </xf>
  </cellStyleXfs>
  <cellXfs count="51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3" fillId="0" borderId="1" xfId="2" applyNumberFormat="1" applyFont="1" applyFill="1" applyBorder="1"/>
    <xf numFmtId="0" fontId="3" fillId="0" borderId="1" xfId="0" applyFont="1" applyFill="1" applyBorder="1"/>
    <xf numFmtId="164" fontId="3" fillId="0" borderId="1" xfId="2" applyFont="1" applyFill="1" applyBorder="1"/>
    <xf numFmtId="164" fontId="3" fillId="0" borderId="1" xfId="2" applyNumberFormat="1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4" fontId="4" fillId="3" borderId="1" xfId="0" applyNumberFormat="1" applyFont="1" applyFill="1" applyBorder="1"/>
    <xf numFmtId="37" fontId="3" fillId="0" borderId="1" xfId="2" applyNumberFormat="1" applyFont="1" applyFill="1" applyBorder="1"/>
    <xf numFmtId="0" fontId="3" fillId="0" borderId="1" xfId="0" applyNumberFormat="1" applyFont="1" applyFill="1" applyBorder="1"/>
    <xf numFmtId="39" fontId="3" fillId="0" borderId="1" xfId="2" applyNumberFormat="1" applyFont="1" applyFill="1" applyBorder="1"/>
    <xf numFmtId="165" fontId="4" fillId="3" borderId="1" xfId="0" applyNumberFormat="1" applyFont="1" applyFill="1" applyBorder="1"/>
    <xf numFmtId="166" fontId="3" fillId="0" borderId="1" xfId="3" applyNumberFormat="1" applyFont="1" applyFill="1" applyBorder="1"/>
    <xf numFmtId="166" fontId="3" fillId="0" borderId="1" xfId="3" applyFont="1" applyFill="1" applyBorder="1"/>
    <xf numFmtId="167" fontId="3" fillId="0" borderId="1" xfId="3" applyNumberFormat="1" applyFont="1" applyFill="1" applyBorder="1"/>
    <xf numFmtId="2" fontId="3" fillId="0" borderId="1" xfId="2" applyNumberFormat="1" applyFont="1" applyFill="1" applyBorder="1"/>
    <xf numFmtId="168" fontId="3" fillId="0" borderId="1" xfId="0" applyNumberFormat="1" applyFont="1" applyFill="1" applyBorder="1"/>
    <xf numFmtId="11" fontId="3" fillId="0" borderId="1" xfId="3" applyNumberFormat="1" applyFont="1" applyFill="1" applyBorder="1"/>
    <xf numFmtId="11" fontId="3" fillId="0" borderId="1" xfId="0" applyNumberFormat="1" applyFont="1" applyFill="1" applyBorder="1"/>
    <xf numFmtId="165" fontId="3" fillId="0" borderId="1" xfId="2" applyNumberFormat="1" applyFont="1" applyFill="1" applyBorder="1"/>
    <xf numFmtId="0" fontId="4" fillId="3" borderId="2" xfId="0" applyFont="1" applyFill="1" applyBorder="1"/>
    <xf numFmtId="164" fontId="3" fillId="0" borderId="0" xfId="2" applyNumberFormat="1" applyFont="1" applyFill="1" applyBorder="1"/>
    <xf numFmtId="0" fontId="3" fillId="0" borderId="0" xfId="0" applyFont="1" applyFill="1" applyBorder="1" applyAlignment="1">
      <alignment horizontal="left"/>
    </xf>
    <xf numFmtId="37" fontId="3" fillId="0" borderId="0" xfId="3" applyNumberFormat="1" applyFont="1" applyFill="1" applyBorder="1"/>
    <xf numFmtId="0" fontId="3" fillId="0" borderId="0" xfId="0" quotePrefix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9" fontId="3" fillId="0" borderId="1" xfId="3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39" fontId="3" fillId="0" borderId="1" xfId="3" applyNumberFormat="1" applyFont="1" applyFill="1" applyBorder="1"/>
    <xf numFmtId="2" fontId="3" fillId="0" borderId="1" xfId="0" applyNumberFormat="1" applyFont="1" applyFill="1" applyBorder="1"/>
    <xf numFmtId="0" fontId="3" fillId="0" borderId="1" xfId="0" applyFont="1" applyFill="1" applyBorder="1" applyAlignment="1" applyProtection="1">
      <alignment vertical="center" wrapText="1"/>
    </xf>
    <xf numFmtId="164" fontId="6" fillId="0" borderId="1" xfId="1" applyNumberFormat="1" applyFont="1" applyFill="1" applyBorder="1"/>
    <xf numFmtId="170" fontId="3" fillId="0" borderId="1" xfId="0" applyNumberFormat="1" applyFont="1" applyFill="1" applyBorder="1"/>
    <xf numFmtId="0" fontId="5" fillId="0" borderId="3" xfId="4" applyFont="1" applyFill="1" applyBorder="1" applyAlignment="1">
      <alignment wrapText="1"/>
    </xf>
    <xf numFmtId="0" fontId="5" fillId="0" borderId="1" xfId="4" applyFont="1" applyFill="1" applyBorder="1" applyAlignment="1">
      <alignment wrapText="1"/>
    </xf>
    <xf numFmtId="164" fontId="1" fillId="0" borderId="1" xfId="2" applyFont="1" applyBorder="1"/>
    <xf numFmtId="164" fontId="4" fillId="3" borderId="1" xfId="2" applyFont="1" applyFill="1" applyBorder="1"/>
    <xf numFmtId="171" fontId="5" fillId="0" borderId="1" xfId="5" applyNumberFormat="1" applyFont="1" applyFill="1" applyBorder="1" applyAlignment="1">
      <alignment horizontal="right" wrapText="1"/>
    </xf>
    <xf numFmtId="0" fontId="0" fillId="0" borderId="0" xfId="0"/>
    <xf numFmtId="164" fontId="3" fillId="0" borderId="1" xfId="6" applyFont="1" applyFill="1" applyBorder="1">
      <alignment vertical="center" wrapText="1"/>
    </xf>
    <xf numFmtId="0" fontId="3" fillId="0" borderId="5" xfId="0" applyFont="1" applyFill="1" applyBorder="1"/>
    <xf numFmtId="0" fontId="3" fillId="0" borderId="1" xfId="0" applyFont="1" applyFill="1" applyBorder="1" applyAlignment="1" applyProtection="1">
      <alignment wrapText="1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164" fontId="7" fillId="5" borderId="1" xfId="2" applyFont="1" applyFill="1" applyBorder="1"/>
  </cellXfs>
  <cellStyles count="7">
    <cellStyle name="Comma 3" xfId="3"/>
    <cellStyle name="Cost Table Plain" xfId="6"/>
    <cellStyle name="Currency 3" xfId="2"/>
    <cellStyle name="Normal" xfId="0" builtinId="0"/>
    <cellStyle name="Normal_Sheet1" xfId="4"/>
    <cellStyle name="Nötr" xfId="1" builtinId="28"/>
    <cellStyle name="ParaBirimi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1118153</xdr:colOff>
      <xdr:row>40</xdr:row>
      <xdr:rowOff>131213</xdr:rowOff>
    </xdr:from>
    <xdr:to>
      <xdr:col>8</xdr:col>
      <xdr:colOff>274983</xdr:colOff>
      <xdr:row>60</xdr:row>
      <xdr:rowOff>173010</xdr:rowOff>
    </xdr:to>
    <xdr:pic>
      <xdr:nvPicPr>
        <xdr:cNvPr id="3" name="Resim 2" descr="Ekran Kırpma">
          <a:extLst>
            <a:ext uri="{FF2B5EF4-FFF2-40B4-BE49-F238E27FC236}">
              <a16:creationId xmlns:a16="http://schemas.microsoft.com/office/drawing/2014/main" xmlns="" id="{8B1B3034-52C2-462F-8060-DB5A60CAB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822175" y="11180213"/>
          <a:ext cx="4961282" cy="3851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48</xdr:row>
      <xdr:rowOff>76200</xdr:rowOff>
    </xdr:from>
    <xdr:to>
      <xdr:col>7</xdr:col>
      <xdr:colOff>403603</xdr:colOff>
      <xdr:row>69</xdr:row>
      <xdr:rowOff>66675</xdr:rowOff>
    </xdr:to>
    <xdr:pic>
      <xdr:nvPicPr>
        <xdr:cNvPr id="4" name="Resim 3" descr="Ekran Kırpma">
          <a:extLst>
            <a:ext uri="{FF2B5EF4-FFF2-40B4-BE49-F238E27FC236}">
              <a16:creationId xmlns:a16="http://schemas.microsoft.com/office/drawing/2014/main" xmlns="" id="{A03E2E03-7C10-450B-A43D-8366B02A6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9220200"/>
          <a:ext cx="6709152" cy="3990975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295276</xdr:colOff>
      <xdr:row>48</xdr:row>
      <xdr:rowOff>95251</xdr:rowOff>
    </xdr:from>
    <xdr:to>
      <xdr:col>13</xdr:col>
      <xdr:colOff>180976</xdr:colOff>
      <xdr:row>69</xdr:row>
      <xdr:rowOff>111785</xdr:rowOff>
    </xdr:to>
    <xdr:pic>
      <xdr:nvPicPr>
        <xdr:cNvPr id="7" name="Resim 6" descr="Ekran Kırpma">
          <a:extLst>
            <a:ext uri="{FF2B5EF4-FFF2-40B4-BE49-F238E27FC236}">
              <a16:creationId xmlns:a16="http://schemas.microsoft.com/office/drawing/2014/main" xmlns="" id="{BC74EAC9-DBD3-444B-8CB1-B425091B0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705601" y="9239251"/>
          <a:ext cx="4838700" cy="4017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683558</xdr:colOff>
      <xdr:row>34</xdr:row>
      <xdr:rowOff>11206</xdr:rowOff>
    </xdr:from>
    <xdr:to>
      <xdr:col>9</xdr:col>
      <xdr:colOff>310606</xdr:colOff>
      <xdr:row>58</xdr:row>
      <xdr:rowOff>30897</xdr:rowOff>
    </xdr:to>
    <xdr:pic>
      <xdr:nvPicPr>
        <xdr:cNvPr id="3" name="Resim 2" descr="Ekran Kırpma">
          <a:extLst>
            <a:ext uri="{FF2B5EF4-FFF2-40B4-BE49-F238E27FC236}">
              <a16:creationId xmlns:a16="http://schemas.microsoft.com/office/drawing/2014/main" xmlns="" id="{146A63AD-9530-4098-8C79-D33146E79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80882" y="7631206"/>
          <a:ext cx="5477639" cy="4591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66684</xdr:colOff>
      <xdr:row>6</xdr:row>
      <xdr:rowOff>28579</xdr:rowOff>
    </xdr:to>
    <xdr:pic>
      <xdr:nvPicPr>
        <xdr:cNvPr id="3" name="Resim 2" descr="Ekran Kırpma">
          <a:extLst>
            <a:ext uri="{FF2B5EF4-FFF2-40B4-BE49-F238E27FC236}">
              <a16:creationId xmlns:a16="http://schemas.microsoft.com/office/drawing/2014/main" xmlns="" id="{8FB992FF-8B1C-49FD-A428-7BEE0963C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362325" y="1143000"/>
          <a:ext cx="66684" cy="2857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28</xdr:row>
      <xdr:rowOff>25705</xdr:rowOff>
    </xdr:from>
    <xdr:to>
      <xdr:col>8</xdr:col>
      <xdr:colOff>133351</xdr:colOff>
      <xdr:row>49</xdr:row>
      <xdr:rowOff>181697</xdr:rowOff>
    </xdr:to>
    <xdr:pic>
      <xdr:nvPicPr>
        <xdr:cNvPr id="5" name="Resim 4" descr="Ekran Kırpma">
          <a:extLst>
            <a:ext uri="{FF2B5EF4-FFF2-40B4-BE49-F238E27FC236}">
              <a16:creationId xmlns:a16="http://schemas.microsoft.com/office/drawing/2014/main" xmlns="" id="{D8C69ABF-95EF-4F39-8CE9-1BA6A2A2E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85801" y="7455205"/>
          <a:ext cx="5886450" cy="41564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rmula%20Student\FORMULA%20STUDENT%202017\maliyet%20analizi\eBom%202017\106_Class_1_Hacettepe_University_CRE_Rev_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Pedals Assembly"/>
      <sheetName val="Pedal Mounting"/>
      <sheetName val="Pedals "/>
      <sheetName val="Complete Frame Part Assembly"/>
      <sheetName val="Tube Frame"/>
      <sheetName val="Tabs"/>
      <sheetName val="Anti-Intrusion Plate"/>
      <sheetName val="Body Assembly"/>
      <sheetName val="Main body"/>
      <sheetName val="Nose Cone"/>
      <sheetName val="Right Sidepod"/>
      <sheetName val="Left Sidepod"/>
      <sheetName val="Right Panels"/>
      <sheetName val="Left Panels"/>
      <sheetName val="Floor Panels"/>
      <sheetName val="Dashboard"/>
      <sheetName val="Engine Elect. Assembly"/>
      <sheetName val="Eng. Harness"/>
      <sheetName val="Eng. Elect. Comp.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Miscellaneous &amp; Finish"/>
      <sheetName val="Head Rest Padding"/>
      <sheetName val="Firewall"/>
      <sheetName val="Safety Harness"/>
      <sheetName val="Seat Assembly"/>
      <sheetName val="Seat"/>
      <sheetName val="Wheel Bearing Assembly"/>
      <sheetName val="Front Bearing"/>
      <sheetName val="Rear Bearing"/>
      <sheetName val="Wheel Assembly"/>
      <sheetName val="Wheel"/>
      <sheetName val="Tires"/>
      <sheetName val="Front&amp;Rear hub Assembly"/>
      <sheetName val="Front Hub"/>
      <sheetName val="Rear Hu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4"/>
  <sheetViews>
    <sheetView workbookViewId="0">
      <selection activeCell="H13" sqref="H13"/>
    </sheetView>
  </sheetViews>
  <sheetFormatPr defaultRowHeight="15"/>
  <cols>
    <col min="1" max="1" width="10.28515625" style="1" bestFit="1" customWidth="1"/>
    <col min="2" max="2" width="22.28515625" style="1" bestFit="1" customWidth="1"/>
    <col min="3" max="3" width="21.42578125" style="1" bestFit="1" customWidth="1"/>
    <col min="4" max="4" width="9.140625" style="1" bestFit="1" customWidth="1"/>
    <col min="5" max="5" width="10" style="1" bestFit="1" customWidth="1"/>
    <col min="6" max="6" width="8.7109375" style="1" bestFit="1" customWidth="1"/>
    <col min="7" max="7" width="10" style="1" bestFit="1" customWidth="1"/>
    <col min="8" max="8" width="16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bestFit="1" customWidth="1"/>
    <col min="14" max="14" width="9.140625" style="1" bestFit="1" customWidth="1"/>
    <col min="15" max="16384" width="9.140625" style="1"/>
  </cols>
  <sheetData>
    <row r="1" spans="1:14">
      <c r="A1" s="24" t="s">
        <v>53</v>
      </c>
      <c r="B1" s="1" t="s">
        <v>52</v>
      </c>
      <c r="J1" s="24" t="s">
        <v>51</v>
      </c>
      <c r="K1" s="28">
        <v>106</v>
      </c>
      <c r="M1" s="24" t="s">
        <v>50</v>
      </c>
      <c r="N1" s="25">
        <f>E18+N23+I34+J39+I44</f>
        <v>142.65</v>
      </c>
    </row>
    <row r="2" spans="1:14">
      <c r="A2" s="24" t="s">
        <v>49</v>
      </c>
      <c r="B2" s="1" t="s">
        <v>48</v>
      </c>
      <c r="M2" s="24" t="s">
        <v>47</v>
      </c>
      <c r="N2" s="27">
        <v>1</v>
      </c>
    </row>
    <row r="3" spans="1:14">
      <c r="A3" s="24" t="s">
        <v>46</v>
      </c>
      <c r="B3" s="1" t="s">
        <v>71</v>
      </c>
      <c r="J3" s="24" t="s">
        <v>44</v>
      </c>
    </row>
    <row r="4" spans="1:14">
      <c r="A4" s="24" t="s">
        <v>43</v>
      </c>
      <c r="B4" s="26" t="s">
        <v>70</v>
      </c>
      <c r="J4" s="24" t="s">
        <v>41</v>
      </c>
      <c r="M4" s="24" t="s">
        <v>40</v>
      </c>
      <c r="N4" s="25">
        <f>E18+N23+I34+J39</f>
        <v>142.65</v>
      </c>
    </row>
    <row r="5" spans="1:14">
      <c r="A5" s="24" t="s">
        <v>39</v>
      </c>
      <c r="B5" s="1" t="s">
        <v>38</v>
      </c>
      <c r="J5" s="24" t="s">
        <v>37</v>
      </c>
    </row>
    <row r="6" spans="1:14">
      <c r="A6" s="24" t="s">
        <v>36</v>
      </c>
    </row>
    <row r="8" spans="1:14">
      <c r="A8" s="3" t="s">
        <v>8</v>
      </c>
      <c r="B8" s="3" t="s">
        <v>35</v>
      </c>
      <c r="C8" s="3" t="s">
        <v>34</v>
      </c>
      <c r="D8" s="3" t="s">
        <v>3</v>
      </c>
      <c r="E8" s="3" t="s">
        <v>0</v>
      </c>
    </row>
    <row r="9" spans="1:14">
      <c r="A9" s="6">
        <v>10</v>
      </c>
      <c r="B9" s="6" t="s">
        <v>69</v>
      </c>
      <c r="C9" s="23">
        <v>3.1</v>
      </c>
      <c r="D9" s="48">
        <v>1</v>
      </c>
      <c r="E9" s="23">
        <v>3.1</v>
      </c>
    </row>
    <row r="10" spans="1:14">
      <c r="A10" s="6">
        <v>20</v>
      </c>
      <c r="B10" s="6" t="s">
        <v>68</v>
      </c>
      <c r="C10" s="23">
        <v>82.59</v>
      </c>
      <c r="D10" s="48">
        <v>1</v>
      </c>
      <c r="E10" s="23">
        <v>82.59</v>
      </c>
    </row>
    <row r="11" spans="1:14">
      <c r="A11" s="6">
        <v>30</v>
      </c>
      <c r="B11" s="6" t="s">
        <v>67</v>
      </c>
      <c r="C11" s="23">
        <v>14.02</v>
      </c>
      <c r="D11" s="48">
        <v>1</v>
      </c>
      <c r="E11" s="23">
        <v>14.02</v>
      </c>
    </row>
    <row r="12" spans="1:14">
      <c r="A12" s="6">
        <v>40</v>
      </c>
      <c r="B12" s="6" t="s">
        <v>66</v>
      </c>
      <c r="C12" s="23">
        <v>35.22</v>
      </c>
      <c r="D12" s="48">
        <v>1</v>
      </c>
      <c r="E12" s="23">
        <v>35.22</v>
      </c>
    </row>
    <row r="13" spans="1:14">
      <c r="A13" s="6"/>
      <c r="B13" s="6"/>
      <c r="C13" s="7"/>
      <c r="D13" s="22"/>
      <c r="E13" s="23">
        <f>C13*D13</f>
        <v>0</v>
      </c>
    </row>
    <row r="14" spans="1:14">
      <c r="A14" s="6"/>
      <c r="B14" s="6"/>
      <c r="C14" s="7"/>
      <c r="D14" s="22"/>
      <c r="E14" s="23">
        <f>C14*D14</f>
        <v>0</v>
      </c>
    </row>
    <row r="15" spans="1:14">
      <c r="A15" s="6"/>
      <c r="B15" s="6"/>
      <c r="C15" s="7"/>
      <c r="D15" s="6"/>
      <c r="E15" s="23">
        <f>C15*D15</f>
        <v>0</v>
      </c>
    </row>
    <row r="16" spans="1:14">
      <c r="A16" s="6"/>
      <c r="B16" s="6"/>
      <c r="C16" s="7"/>
      <c r="D16" s="6"/>
      <c r="E16" s="23">
        <f>C16*D16</f>
        <v>0</v>
      </c>
    </row>
    <row r="17" spans="1:14">
      <c r="A17" s="6"/>
      <c r="B17" s="6"/>
      <c r="C17" s="7"/>
      <c r="D17" s="6"/>
      <c r="E17" s="23">
        <f>C17*D17</f>
        <v>0</v>
      </c>
    </row>
    <row r="18" spans="1:14">
      <c r="D18" s="4" t="s">
        <v>0</v>
      </c>
      <c r="E18" s="15">
        <f>SUM(E9:E17)</f>
        <v>134.93</v>
      </c>
    </row>
    <row r="20" spans="1:14">
      <c r="A20" s="3" t="s">
        <v>8</v>
      </c>
      <c r="B20" s="3" t="s">
        <v>31</v>
      </c>
      <c r="C20" s="3" t="s">
        <v>6</v>
      </c>
      <c r="D20" s="3" t="s">
        <v>5</v>
      </c>
      <c r="E20" s="3" t="s">
        <v>18</v>
      </c>
      <c r="F20" s="3" t="s">
        <v>17</v>
      </c>
      <c r="G20" s="3" t="s">
        <v>16</v>
      </c>
      <c r="H20" s="3" t="s">
        <v>15</v>
      </c>
      <c r="I20" s="3" t="s">
        <v>30</v>
      </c>
      <c r="J20" s="3" t="s">
        <v>29</v>
      </c>
      <c r="K20" s="3" t="s">
        <v>28</v>
      </c>
      <c r="L20" s="3" t="s">
        <v>27</v>
      </c>
      <c r="M20" s="3" t="s">
        <v>3</v>
      </c>
      <c r="N20" s="3" t="s">
        <v>0</v>
      </c>
    </row>
    <row r="21" spans="1:14">
      <c r="A21" s="6"/>
      <c r="B21" s="6"/>
      <c r="C21" s="6"/>
      <c r="D21" s="7"/>
      <c r="E21" s="6"/>
      <c r="F21" s="20"/>
      <c r="G21" s="6"/>
      <c r="H21" s="17"/>
      <c r="I21" s="19"/>
      <c r="J21" s="18"/>
      <c r="K21" s="17"/>
      <c r="L21" s="17"/>
      <c r="M21" s="16"/>
      <c r="N21" s="8">
        <f>IF(J21="",D21*M21,D21*J21*K21*L21*M21)</f>
        <v>0</v>
      </c>
    </row>
    <row r="22" spans="1:14">
      <c r="A22" s="6"/>
      <c r="B22" s="6"/>
      <c r="C22" s="6"/>
      <c r="D22" s="7"/>
      <c r="E22" s="6"/>
      <c r="F22" s="20"/>
      <c r="G22" s="6"/>
      <c r="H22" s="17"/>
      <c r="I22" s="19"/>
      <c r="J22" s="18"/>
      <c r="K22" s="17"/>
      <c r="L22" s="17"/>
      <c r="M22" s="16"/>
      <c r="N22" s="8">
        <f>IF(J22="",D22*M22,D22*J22*K22*L22*M22)</f>
        <v>0</v>
      </c>
    </row>
    <row r="23" spans="1:14" s="2" customFormat="1">
      <c r="M23" s="4" t="s">
        <v>0</v>
      </c>
      <c r="N23" s="15">
        <v>0</v>
      </c>
    </row>
    <row r="25" spans="1:14" s="2" customFormat="1">
      <c r="A25" s="3" t="s">
        <v>8</v>
      </c>
      <c r="B25" s="3" t="s">
        <v>25</v>
      </c>
      <c r="C25" s="3" t="s">
        <v>6</v>
      </c>
      <c r="D25" s="3" t="s">
        <v>5</v>
      </c>
      <c r="E25" s="3" t="s">
        <v>4</v>
      </c>
      <c r="F25" s="3" t="s">
        <v>3</v>
      </c>
      <c r="G25" s="3" t="s">
        <v>24</v>
      </c>
      <c r="H25" s="3" t="s">
        <v>23</v>
      </c>
      <c r="I25" s="3" t="s">
        <v>0</v>
      </c>
    </row>
    <row r="26" spans="1:14">
      <c r="A26" s="6">
        <v>10</v>
      </c>
      <c r="B26" s="13" t="s">
        <v>65</v>
      </c>
      <c r="C26" s="13" t="s">
        <v>64</v>
      </c>
      <c r="D26" s="7">
        <v>0.13</v>
      </c>
      <c r="E26" s="6" t="s">
        <v>26</v>
      </c>
      <c r="F26" s="6">
        <v>4</v>
      </c>
      <c r="G26" s="6"/>
      <c r="H26" s="6"/>
      <c r="I26" s="7">
        <f>F26*D26</f>
        <v>0.52</v>
      </c>
    </row>
    <row r="27" spans="1:14">
      <c r="A27" s="6">
        <v>20</v>
      </c>
      <c r="B27" s="13" t="s">
        <v>63</v>
      </c>
      <c r="C27" s="13" t="s">
        <v>62</v>
      </c>
      <c r="D27" s="7">
        <v>1.5</v>
      </c>
      <c r="E27" s="6" t="s">
        <v>26</v>
      </c>
      <c r="F27" s="6">
        <v>4</v>
      </c>
      <c r="G27" s="6"/>
      <c r="H27" s="6"/>
      <c r="I27" s="7">
        <f>F27*D27</f>
        <v>6</v>
      </c>
    </row>
    <row r="28" spans="1:14">
      <c r="A28" s="6"/>
      <c r="B28" s="13"/>
      <c r="C28" s="13"/>
      <c r="D28" s="7"/>
      <c r="E28" s="6"/>
      <c r="F28" s="6"/>
      <c r="G28" s="6"/>
      <c r="H28" s="6"/>
      <c r="I28" s="7">
        <f t="shared" ref="I28:I33" si="0">D28*F28*H28</f>
        <v>0</v>
      </c>
    </row>
    <row r="29" spans="1:14">
      <c r="A29" s="6"/>
      <c r="B29" s="13"/>
      <c r="C29" s="13"/>
      <c r="D29" s="7"/>
      <c r="E29" s="6"/>
      <c r="F29" s="6"/>
      <c r="G29" s="6"/>
      <c r="H29" s="6"/>
      <c r="I29" s="7">
        <f t="shared" si="0"/>
        <v>0</v>
      </c>
    </row>
    <row r="30" spans="1:14">
      <c r="A30" s="6"/>
      <c r="B30" s="13"/>
      <c r="C30" s="13"/>
      <c r="D30" s="7"/>
      <c r="E30" s="6"/>
      <c r="F30" s="6"/>
      <c r="G30" s="6"/>
      <c r="H30" s="6"/>
      <c r="I30" s="7">
        <f t="shared" si="0"/>
        <v>0</v>
      </c>
    </row>
    <row r="31" spans="1:14">
      <c r="A31" s="6"/>
      <c r="B31" s="13"/>
      <c r="C31" s="13"/>
      <c r="D31" s="7"/>
      <c r="E31" s="6"/>
      <c r="F31" s="6"/>
      <c r="G31" s="6"/>
      <c r="H31" s="6"/>
      <c r="I31" s="7">
        <f t="shared" si="0"/>
        <v>0</v>
      </c>
    </row>
    <row r="32" spans="1:14">
      <c r="A32" s="6"/>
      <c r="B32" s="13"/>
      <c r="C32" s="13"/>
      <c r="D32" s="7"/>
      <c r="E32" s="6"/>
      <c r="F32" s="6"/>
      <c r="G32" s="6"/>
      <c r="H32" s="6"/>
      <c r="I32" s="7">
        <f t="shared" si="0"/>
        <v>0</v>
      </c>
    </row>
    <row r="33" spans="1:10">
      <c r="A33" s="6"/>
      <c r="B33" s="13"/>
      <c r="C33" s="13"/>
      <c r="D33" s="7"/>
      <c r="E33" s="6"/>
      <c r="F33" s="6"/>
      <c r="G33" s="6"/>
      <c r="H33" s="6"/>
      <c r="I33" s="7">
        <f t="shared" si="0"/>
        <v>0</v>
      </c>
    </row>
    <row r="34" spans="1:10" s="2" customFormat="1">
      <c r="H34" s="4" t="s">
        <v>0</v>
      </c>
      <c r="I34" s="3">
        <f>SUM(I26:I33)</f>
        <v>6.52</v>
      </c>
    </row>
    <row r="36" spans="1:10" s="2" customFormat="1">
      <c r="A36" s="3" t="s">
        <v>8</v>
      </c>
      <c r="B36" s="3" t="s">
        <v>19</v>
      </c>
      <c r="C36" s="3" t="s">
        <v>6</v>
      </c>
      <c r="D36" s="3" t="s">
        <v>5</v>
      </c>
      <c r="E36" s="3" t="s">
        <v>18</v>
      </c>
      <c r="F36" s="3" t="s">
        <v>17</v>
      </c>
      <c r="G36" s="3" t="s">
        <v>16</v>
      </c>
      <c r="H36" s="3" t="s">
        <v>15</v>
      </c>
      <c r="I36" s="3" t="s">
        <v>3</v>
      </c>
      <c r="J36" s="3" t="s">
        <v>0</v>
      </c>
    </row>
    <row r="37" spans="1:10">
      <c r="A37" s="6">
        <v>10</v>
      </c>
      <c r="B37" s="6" t="s">
        <v>13</v>
      </c>
      <c r="C37" s="6" t="s">
        <v>61</v>
      </c>
      <c r="D37" s="7">
        <v>0.3</v>
      </c>
      <c r="E37" s="6">
        <v>8</v>
      </c>
      <c r="F37" s="14" t="s">
        <v>9</v>
      </c>
      <c r="G37" s="6">
        <v>20</v>
      </c>
      <c r="H37" s="13" t="s">
        <v>9</v>
      </c>
      <c r="I37" s="12">
        <v>4</v>
      </c>
      <c r="J37" s="7">
        <f t="shared" ref="J37:J38" si="1">D37*I37</f>
        <v>1.2</v>
      </c>
    </row>
    <row r="38" spans="1:10">
      <c r="A38" s="6"/>
      <c r="B38" s="6"/>
      <c r="C38" s="6"/>
      <c r="D38" s="6"/>
      <c r="E38" s="6"/>
      <c r="F38" s="14"/>
      <c r="G38" s="6"/>
      <c r="H38" s="13"/>
      <c r="I38" s="12"/>
      <c r="J38" s="7">
        <f t="shared" si="1"/>
        <v>0</v>
      </c>
    </row>
    <row r="39" spans="1:10" s="2" customFormat="1">
      <c r="I39" s="4" t="s">
        <v>0</v>
      </c>
      <c r="J39" s="11">
        <f>SUM(J37:J38)</f>
        <v>1.2</v>
      </c>
    </row>
    <row r="40" spans="1:10">
      <c r="H40" s="10"/>
      <c r="I40" s="9"/>
    </row>
    <row r="41" spans="1:10" s="2" customFormat="1">
      <c r="A41" s="3" t="s">
        <v>8</v>
      </c>
      <c r="B41" s="3" t="s">
        <v>7</v>
      </c>
      <c r="C41" s="3" t="s">
        <v>6</v>
      </c>
      <c r="D41" s="3" t="s">
        <v>5</v>
      </c>
      <c r="E41" s="3" t="s">
        <v>4</v>
      </c>
      <c r="F41" s="3" t="s">
        <v>3</v>
      </c>
      <c r="G41" s="3" t="s">
        <v>2</v>
      </c>
      <c r="H41" s="3" t="s">
        <v>1</v>
      </c>
      <c r="I41" s="3" t="s">
        <v>0</v>
      </c>
    </row>
    <row r="42" spans="1:10">
      <c r="A42" s="6"/>
      <c r="B42" s="6"/>
      <c r="C42" s="6"/>
      <c r="D42" s="7"/>
      <c r="E42" s="6"/>
      <c r="F42" s="6"/>
      <c r="G42" s="6"/>
      <c r="H42" s="6"/>
      <c r="I42" s="8"/>
    </row>
    <row r="43" spans="1:10">
      <c r="A43" s="6"/>
      <c r="B43" s="6"/>
      <c r="C43" s="6"/>
      <c r="D43" s="6"/>
      <c r="E43" s="6"/>
      <c r="F43" s="7"/>
      <c r="G43" s="6"/>
      <c r="H43" s="6"/>
      <c r="I43" s="5"/>
    </row>
    <row r="44" spans="1:10" s="2" customFormat="1">
      <c r="H44" s="4" t="s">
        <v>0</v>
      </c>
      <c r="I44" s="3"/>
    </row>
  </sheetData>
  <pageMargins left="0.5" right="0.5" top="0.75" bottom="0.75" header="0.3" footer="0.3"/>
  <pageSetup scale="61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36"/>
  <sheetViews>
    <sheetView topLeftCell="A32" workbookViewId="0">
      <selection sqref="A1:XFD51"/>
    </sheetView>
  </sheetViews>
  <sheetFormatPr defaultRowHeight="15"/>
  <cols>
    <col min="1" max="1" width="10.28515625" style="1" bestFit="1" customWidth="1"/>
    <col min="2" max="2" width="29" style="1" bestFit="1" customWidth="1"/>
    <col min="3" max="3" width="20.140625" style="1" bestFit="1" customWidth="1"/>
    <col min="4" max="4" width="9" style="1" bestFit="1" customWidth="1"/>
    <col min="5" max="5" width="7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11.5703125" style="1" bestFit="1" customWidth="1"/>
    <col min="11" max="11" width="11" style="1" bestFit="1" customWidth="1"/>
    <col min="12" max="12" width="17.2851562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N18+I29+J40+I45</f>
        <v>49.806049999999999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102</v>
      </c>
      <c r="D3" s="24" t="s">
        <v>41</v>
      </c>
      <c r="J3" s="24" t="s">
        <v>44</v>
      </c>
    </row>
    <row r="4" spans="1:14">
      <c r="A4" s="24" t="s">
        <v>35</v>
      </c>
      <c r="B4" s="26" t="s">
        <v>100</v>
      </c>
      <c r="D4" s="24" t="s">
        <v>37</v>
      </c>
      <c r="J4" s="24" t="s">
        <v>41</v>
      </c>
      <c r="M4" s="24" t="s">
        <v>40</v>
      </c>
      <c r="N4" s="25">
        <f>N1*N2</f>
        <v>49.806049999999999</v>
      </c>
    </row>
    <row r="5" spans="1:14">
      <c r="A5" s="24" t="s">
        <v>43</v>
      </c>
      <c r="B5" s="32">
        <v>6007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113</v>
      </c>
      <c r="K9" s="3" t="s">
        <v>114</v>
      </c>
      <c r="L9" s="3" t="s">
        <v>115</v>
      </c>
      <c r="M9" s="3" t="s">
        <v>3</v>
      </c>
      <c r="N9" s="3" t="s">
        <v>0</v>
      </c>
    </row>
    <row r="10" spans="1:14">
      <c r="A10" s="6">
        <v>10</v>
      </c>
      <c r="B10" s="6" t="s">
        <v>98</v>
      </c>
      <c r="C10" s="6" t="s">
        <v>111</v>
      </c>
      <c r="D10" s="7">
        <v>200</v>
      </c>
      <c r="E10" s="38">
        <v>0.108</v>
      </c>
      <c r="F10" s="6" t="s">
        <v>57</v>
      </c>
      <c r="G10" s="6"/>
      <c r="H10" s="17"/>
      <c r="I10" s="22"/>
      <c r="J10" s="16">
        <v>179.82</v>
      </c>
      <c r="K10" s="17">
        <v>0.3</v>
      </c>
      <c r="L10" s="31">
        <v>2</v>
      </c>
      <c r="M10" s="16">
        <v>4</v>
      </c>
      <c r="N10" s="8">
        <v>21.6</v>
      </c>
    </row>
    <row r="11" spans="1:14">
      <c r="A11" s="6">
        <v>20</v>
      </c>
      <c r="B11" s="36" t="s">
        <v>112</v>
      </c>
      <c r="C11" s="6" t="s">
        <v>110</v>
      </c>
      <c r="D11" s="37">
        <v>4.2</v>
      </c>
      <c r="E11" s="38">
        <v>0.16600000000000001</v>
      </c>
      <c r="F11" s="6" t="s">
        <v>57</v>
      </c>
      <c r="G11" s="6"/>
      <c r="H11" s="17"/>
      <c r="I11" s="22"/>
      <c r="J11" s="16">
        <v>205.99</v>
      </c>
      <c r="K11" s="17">
        <v>0.3</v>
      </c>
      <c r="L11" s="31">
        <v>2.7</v>
      </c>
      <c r="M11" s="16">
        <v>4</v>
      </c>
      <c r="N11" s="8">
        <v>0.7</v>
      </c>
    </row>
    <row r="12" spans="1:14">
      <c r="A12" s="6"/>
      <c r="B12" s="6"/>
      <c r="C12" s="6"/>
      <c r="E12" s="6"/>
      <c r="F12" s="36"/>
      <c r="G12" s="6"/>
      <c r="H12" s="17"/>
      <c r="I12" s="19"/>
      <c r="J12" s="18"/>
      <c r="K12" s="17"/>
      <c r="L12" s="21"/>
      <c r="M12" s="16"/>
      <c r="N12" s="8"/>
    </row>
    <row r="13" spans="1:14">
      <c r="A13" s="6"/>
      <c r="B13" s="6"/>
      <c r="C13" s="6"/>
      <c r="D13" s="7"/>
      <c r="E13" s="6"/>
      <c r="F13" s="6"/>
      <c r="G13" s="6"/>
      <c r="H13" s="17"/>
      <c r="I13" s="19"/>
      <c r="J13" s="18"/>
      <c r="K13" s="17"/>
      <c r="L13" s="17"/>
      <c r="M13" s="16"/>
      <c r="N13" s="8">
        <f>IF(J13="",D13*M13,D13*J13*K13*L13*M13)</f>
        <v>0</v>
      </c>
    </row>
    <row r="14" spans="1:14">
      <c r="A14" s="6"/>
      <c r="B14" s="6"/>
      <c r="C14" s="6"/>
      <c r="D14" s="7"/>
      <c r="E14" s="6"/>
      <c r="F14" s="6"/>
      <c r="G14" s="6"/>
      <c r="H14" s="17"/>
      <c r="I14" s="19"/>
      <c r="J14" s="18"/>
      <c r="K14" s="17"/>
      <c r="L14" s="17"/>
      <c r="M14" s="16"/>
      <c r="N14" s="8">
        <f>IF(J14="",D14*M14,D14*J14*K14*L14*M14)</f>
        <v>0</v>
      </c>
    </row>
    <row r="15" spans="1:14">
      <c r="A15" s="6"/>
      <c r="B15" s="6"/>
      <c r="C15" s="6"/>
      <c r="D15" s="7"/>
      <c r="E15" s="6"/>
      <c r="F15" s="6"/>
      <c r="G15" s="6"/>
      <c r="H15" s="17"/>
      <c r="I15" s="19"/>
      <c r="J15" s="18"/>
      <c r="K15" s="17"/>
      <c r="L15" s="17"/>
      <c r="M15" s="16"/>
      <c r="N15" s="8">
        <f>IF(J15="",D15*M15,D15*J15*K15*L15*M15)</f>
        <v>0</v>
      </c>
    </row>
    <row r="16" spans="1:14">
      <c r="A16" s="6"/>
      <c r="B16" s="6"/>
      <c r="C16" s="6"/>
      <c r="D16" s="7"/>
      <c r="E16" s="6"/>
      <c r="F16" s="20"/>
      <c r="G16" s="6"/>
      <c r="H16" s="17"/>
      <c r="I16" s="19"/>
      <c r="J16" s="18"/>
      <c r="K16" s="17"/>
      <c r="L16" s="17"/>
      <c r="M16" s="16"/>
      <c r="N16" s="8">
        <f>IF(J16="",D16*M16,D16*J16*K16*L16*M16)</f>
        <v>0</v>
      </c>
    </row>
    <row r="17" spans="1:14">
      <c r="A17" s="6"/>
      <c r="B17" s="6"/>
      <c r="C17" s="6"/>
      <c r="D17" s="7"/>
      <c r="E17" s="6"/>
      <c r="F17" s="20"/>
      <c r="G17" s="6"/>
      <c r="H17" s="17"/>
      <c r="I17" s="19"/>
      <c r="J17" s="18"/>
      <c r="K17" s="17"/>
      <c r="L17" s="17"/>
      <c r="M17" s="16"/>
      <c r="N17" s="8">
        <f>IF(J17="",D17*M17,D17*J17*K17*L17*M17)</f>
        <v>0</v>
      </c>
    </row>
    <row r="18" spans="1:14" s="2" customFormat="1">
      <c r="M18" s="4" t="s">
        <v>0</v>
      </c>
      <c r="N18" s="15">
        <f>SUM(N10:N17)</f>
        <v>22.3</v>
      </c>
    </row>
    <row r="20" spans="1:14" s="2" customFormat="1">
      <c r="A20" s="3" t="s">
        <v>8</v>
      </c>
      <c r="B20" s="3" t="s">
        <v>25</v>
      </c>
      <c r="C20" s="3" t="s">
        <v>6</v>
      </c>
      <c r="D20" s="3" t="s">
        <v>5</v>
      </c>
      <c r="E20" s="3" t="s">
        <v>4</v>
      </c>
      <c r="F20" s="3" t="s">
        <v>3</v>
      </c>
      <c r="G20" s="3" t="s">
        <v>24</v>
      </c>
      <c r="H20" s="3" t="s">
        <v>23</v>
      </c>
      <c r="I20" s="3" t="s">
        <v>0</v>
      </c>
    </row>
    <row r="21" spans="1:14">
      <c r="A21" s="6">
        <v>10</v>
      </c>
      <c r="B21" s="13" t="s">
        <v>109</v>
      </c>
      <c r="C21" s="13" t="s">
        <v>108</v>
      </c>
      <c r="D21" s="7">
        <v>35</v>
      </c>
      <c r="E21" s="6" t="s">
        <v>107</v>
      </c>
      <c r="F21" s="6">
        <v>0.17899999999999999</v>
      </c>
      <c r="G21" s="6"/>
      <c r="H21" s="6"/>
      <c r="I21" s="7">
        <f>IF('Steering Wheel'!$H21&lt;&gt;"",'Steering Wheel'!$D21*'Steering Wheel'!$F21*'Steering Wheel'!$H21,'Steering Wheel'!$D21*'Steering Wheel'!$F21)</f>
        <v>6.2649999999999997</v>
      </c>
    </row>
    <row r="22" spans="1:14">
      <c r="A22" s="6">
        <v>20</v>
      </c>
      <c r="B22" s="13" t="s">
        <v>87</v>
      </c>
      <c r="C22" s="13" t="s">
        <v>106</v>
      </c>
      <c r="D22" s="7">
        <v>0.35</v>
      </c>
      <c r="E22" s="6" t="s">
        <v>85</v>
      </c>
      <c r="F22" s="6">
        <v>28</v>
      </c>
      <c r="G22" s="6"/>
      <c r="H22" s="6"/>
      <c r="I22" s="8">
        <f>IF('Steering Wheel'!$H22&lt;&gt;"",'Steering Wheel'!$D22*'Steering Wheel'!$F22*'Steering Wheel'!$H22,'Steering Wheel'!$D22*'Steering Wheel'!$F22)</f>
        <v>9.7999999999999989</v>
      </c>
    </row>
    <row r="23" spans="1:14">
      <c r="A23" s="6">
        <v>30</v>
      </c>
      <c r="B23" s="13" t="s">
        <v>105</v>
      </c>
      <c r="C23" s="13" t="s">
        <v>104</v>
      </c>
      <c r="D23" s="7">
        <v>1.4</v>
      </c>
      <c r="E23" s="6" t="s">
        <v>103</v>
      </c>
      <c r="F23" s="6">
        <v>6</v>
      </c>
      <c r="G23" s="6"/>
      <c r="H23" s="6"/>
      <c r="I23" s="8">
        <f>IF('Steering Wheel'!$H23&lt;&gt;"",'Steering Wheel'!$D23*'Steering Wheel'!$F23*'Steering Wheel'!$H23,'Steering Wheel'!$D23*'Steering Wheel'!$F23)</f>
        <v>8.3999999999999986</v>
      </c>
    </row>
    <row r="24" spans="1:14">
      <c r="A24" s="6">
        <v>40</v>
      </c>
      <c r="B24" s="40" t="s">
        <v>116</v>
      </c>
      <c r="C24" s="40" t="s">
        <v>117</v>
      </c>
      <c r="D24" s="41">
        <v>0.25</v>
      </c>
      <c r="E24" s="40" t="s">
        <v>117</v>
      </c>
      <c r="F24" s="6">
        <v>4</v>
      </c>
      <c r="G24" s="6"/>
      <c r="H24" s="6"/>
      <c r="I24" s="8">
        <f>D24*F24</f>
        <v>1</v>
      </c>
    </row>
    <row r="25" spans="1:14">
      <c r="A25" s="6">
        <v>50</v>
      </c>
      <c r="B25" s="40" t="s">
        <v>118</v>
      </c>
      <c r="C25" s="6"/>
      <c r="D25" s="41">
        <v>0.03</v>
      </c>
      <c r="E25" s="40" t="s">
        <v>119</v>
      </c>
      <c r="F25" s="6">
        <v>1.9630000000000001</v>
      </c>
      <c r="G25" s="6"/>
      <c r="H25" s="6"/>
      <c r="I25" s="8">
        <f>D25*F25</f>
        <v>5.8889999999999998E-2</v>
      </c>
    </row>
    <row r="26" spans="1:14">
      <c r="A26" s="6">
        <v>60</v>
      </c>
      <c r="B26" s="40" t="s">
        <v>75</v>
      </c>
      <c r="C26" s="6"/>
      <c r="D26" s="41">
        <v>0.04</v>
      </c>
      <c r="E26" s="40" t="s">
        <v>73</v>
      </c>
      <c r="F26" s="6">
        <v>49.554000000000002</v>
      </c>
      <c r="G26" s="6"/>
      <c r="H26" s="6"/>
      <c r="I26" s="8">
        <f>D26*F26</f>
        <v>1.9821600000000001</v>
      </c>
    </row>
    <row r="27" spans="1:14">
      <c r="A27" s="6"/>
      <c r="B27" s="13"/>
      <c r="C27" s="13"/>
      <c r="D27" s="7"/>
      <c r="E27" s="6"/>
      <c r="F27" s="6"/>
      <c r="G27" s="6"/>
      <c r="H27" s="6"/>
      <c r="I27" s="8">
        <f>IF('Steering Wheel'!$H27&lt;&gt;"",'Steering Wheel'!$D27*'Steering Wheel'!$F27*'Steering Wheel'!$H27,'Steering Wheel'!$D27*'Steering Wheel'!$F27)</f>
        <v>0</v>
      </c>
    </row>
    <row r="28" spans="1:14">
      <c r="A28" s="6"/>
      <c r="B28" s="13"/>
      <c r="C28" s="13"/>
      <c r="D28" s="7"/>
      <c r="E28" s="6"/>
      <c r="F28" s="6"/>
      <c r="G28" s="6"/>
      <c r="H28" s="6"/>
      <c r="I28" s="8">
        <f>IF('Steering Wheel'!$H28&lt;&gt;"",'Steering Wheel'!$D28*'Steering Wheel'!$F28*'Steering Wheel'!$H28,'Steering Wheel'!$D28*'Steering Wheel'!$F28)</f>
        <v>0</v>
      </c>
    </row>
    <row r="29" spans="1:14" s="2" customFormat="1">
      <c r="H29" s="4" t="s">
        <v>0</v>
      </c>
      <c r="I29" s="11">
        <f>SUM(I21:I28)</f>
        <v>27.506049999999998</v>
      </c>
    </row>
    <row r="31" spans="1:14" s="2" customFormat="1">
      <c r="A31" s="3" t="s">
        <v>8</v>
      </c>
      <c r="B31" s="3" t="s">
        <v>19</v>
      </c>
      <c r="C31" s="3" t="s">
        <v>6</v>
      </c>
      <c r="D31" s="3" t="s">
        <v>5</v>
      </c>
      <c r="E31" s="3" t="s">
        <v>18</v>
      </c>
      <c r="F31" s="3" t="s">
        <v>17</v>
      </c>
      <c r="G31" s="3" t="s">
        <v>16</v>
      </c>
      <c r="H31" s="3" t="s">
        <v>15</v>
      </c>
      <c r="I31" s="3" t="s">
        <v>3</v>
      </c>
      <c r="J31" s="3" t="s">
        <v>0</v>
      </c>
    </row>
    <row r="32" spans="1:14">
      <c r="A32" s="6"/>
      <c r="B32" s="6"/>
      <c r="C32" s="6"/>
      <c r="D32" s="6"/>
      <c r="E32" s="6"/>
      <c r="F32" s="14"/>
      <c r="G32" s="6"/>
      <c r="H32" s="13"/>
      <c r="I32" s="12"/>
      <c r="J32" s="7">
        <f t="shared" ref="J32:J39" si="0">D32*I32</f>
        <v>0</v>
      </c>
    </row>
    <row r="33" spans="1:10">
      <c r="A33" s="6"/>
      <c r="B33" s="6"/>
      <c r="C33" s="6"/>
      <c r="D33" s="6"/>
      <c r="E33" s="6"/>
      <c r="F33" s="14"/>
      <c r="G33" s="6"/>
      <c r="H33" s="13"/>
      <c r="I33" s="12"/>
      <c r="J33" s="7">
        <f t="shared" si="0"/>
        <v>0</v>
      </c>
    </row>
    <row r="34" spans="1:10">
      <c r="A34" s="6"/>
      <c r="B34" s="6"/>
      <c r="C34" s="6"/>
      <c r="D34" s="6"/>
      <c r="E34" s="6"/>
      <c r="F34" s="14"/>
      <c r="G34" s="6"/>
      <c r="H34" s="13"/>
      <c r="I34" s="12"/>
      <c r="J34" s="7">
        <f t="shared" si="0"/>
        <v>0</v>
      </c>
    </row>
    <row r="35" spans="1:10">
      <c r="A35" s="6"/>
      <c r="B35" s="6"/>
      <c r="C35" s="6"/>
      <c r="D35" s="6"/>
      <c r="E35" s="6"/>
      <c r="F35" s="14"/>
      <c r="G35" s="6"/>
      <c r="H35" s="13"/>
      <c r="I35" s="12"/>
      <c r="J35" s="7">
        <f t="shared" si="0"/>
        <v>0</v>
      </c>
    </row>
    <row r="36" spans="1:10">
      <c r="A36" s="6"/>
      <c r="B36" s="6"/>
      <c r="C36" s="6"/>
      <c r="D36" s="6"/>
      <c r="E36" s="6"/>
      <c r="F36" s="14"/>
      <c r="G36" s="6"/>
      <c r="H36" s="13"/>
      <c r="I36" s="12"/>
      <c r="J36" s="7">
        <f t="shared" si="0"/>
        <v>0</v>
      </c>
    </row>
    <row r="37" spans="1:10">
      <c r="A37" s="6"/>
      <c r="B37" s="6"/>
      <c r="C37" s="6"/>
      <c r="D37" s="6"/>
      <c r="E37" s="6"/>
      <c r="F37" s="14"/>
      <c r="G37" s="6"/>
      <c r="H37" s="13"/>
      <c r="I37" s="12"/>
      <c r="J37" s="7">
        <f t="shared" si="0"/>
        <v>0</v>
      </c>
    </row>
    <row r="38" spans="1:10">
      <c r="A38" s="6"/>
      <c r="B38" s="6"/>
      <c r="C38" s="6"/>
      <c r="D38" s="7"/>
      <c r="E38" s="6"/>
      <c r="F38" s="14"/>
      <c r="G38" s="6"/>
      <c r="H38" s="13"/>
      <c r="I38" s="12"/>
      <c r="J38" s="8">
        <f t="shared" si="0"/>
        <v>0</v>
      </c>
    </row>
    <row r="39" spans="1:10">
      <c r="A39" s="6"/>
      <c r="B39" s="6"/>
      <c r="C39" s="6"/>
      <c r="D39" s="6"/>
      <c r="E39" s="6"/>
      <c r="F39" s="14"/>
      <c r="G39" s="6"/>
      <c r="H39" s="13"/>
      <c r="I39" s="12"/>
      <c r="J39" s="7">
        <f t="shared" si="0"/>
        <v>0</v>
      </c>
    </row>
    <row r="40" spans="1:10" s="2" customFormat="1">
      <c r="I40" s="30" t="s">
        <v>0</v>
      </c>
      <c r="J40" s="29">
        <f>SUM(J32:J39)</f>
        <v>0</v>
      </c>
    </row>
    <row r="41" spans="1:10">
      <c r="H41" s="10"/>
      <c r="I41" s="9"/>
    </row>
    <row r="42" spans="1:10" s="2" customFormat="1">
      <c r="A42" s="3" t="s">
        <v>8</v>
      </c>
      <c r="B42" s="3" t="s">
        <v>7</v>
      </c>
      <c r="C42" s="3" t="s">
        <v>6</v>
      </c>
      <c r="D42" s="3" t="s">
        <v>5</v>
      </c>
      <c r="E42" s="3" t="s">
        <v>4</v>
      </c>
      <c r="F42" s="3" t="s">
        <v>3</v>
      </c>
      <c r="G42" s="3" t="s">
        <v>2</v>
      </c>
      <c r="H42" s="3" t="s">
        <v>54</v>
      </c>
      <c r="I42" s="3" t="s">
        <v>0</v>
      </c>
    </row>
    <row r="43" spans="1:10">
      <c r="A43" s="6"/>
      <c r="B43" s="40"/>
      <c r="C43" s="44"/>
      <c r="D43" s="43"/>
      <c r="E43" s="39"/>
      <c r="F43" s="6"/>
      <c r="G43" s="6"/>
      <c r="H43" s="6"/>
      <c r="I43" s="7"/>
    </row>
    <row r="44" spans="1:10">
      <c r="A44" s="6"/>
      <c r="B44" s="6"/>
      <c r="C44" s="6"/>
      <c r="D44" s="6"/>
      <c r="E44" s="6"/>
      <c r="F44" s="7"/>
      <c r="G44" s="6"/>
      <c r="H44" s="6"/>
      <c r="I44" s="7" t="str">
        <f>IF('Steering Wheel'!$G44&lt;&gt;"",D44*F44/G44*H44,"")</f>
        <v/>
      </c>
    </row>
    <row r="45" spans="1:10" s="2" customFormat="1">
      <c r="H45" s="4" t="s">
        <v>0</v>
      </c>
      <c r="I45" s="42">
        <f>SUM(I43:I44)</f>
        <v>0</v>
      </c>
    </row>
    <row r="46" spans="1:10">
      <c r="H46" s="10"/>
      <c r="I46" s="9"/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  <row r="232" spans="1:8">
      <c r="A232" s="1" t="e">
        <f>#REF!</f>
        <v>#REF!</v>
      </c>
      <c r="B232" s="1" t="e">
        <f>#REF!</f>
        <v>#REF!</v>
      </c>
      <c r="C232" s="1" t="e">
        <f>#REF!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</row>
    <row r="233" spans="1:8">
      <c r="A233" s="1" t="e">
        <f>#REF!</f>
        <v>#REF!</v>
      </c>
      <c r="B233" s="1" t="e">
        <f>#REF!</f>
        <v>#REF!</v>
      </c>
      <c r="C233" s="1" t="e">
        <f>#REF!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</row>
    <row r="234" spans="1:8">
      <c r="A234" s="1" t="e">
        <f>#REF!</f>
        <v>#REF!</v>
      </c>
      <c r="B234" s="1" t="e">
        <f>#REF!</f>
        <v>#REF!</v>
      </c>
      <c r="C234" s="1" t="e">
        <f>#REF!</f>
        <v>#REF!</v>
      </c>
      <c r="D234" s="1" t="e">
        <f>#REF!</f>
        <v>#REF!</v>
      </c>
      <c r="E234" s="1" t="e">
        <f>#REF!</f>
        <v>#REF!</v>
      </c>
      <c r="F234" s="1" t="e">
        <f>#REF!</f>
        <v>#REF!</v>
      </c>
      <c r="G234" s="1" t="e">
        <f>#REF!</f>
        <v>#REF!</v>
      </c>
      <c r="H234" s="1" t="e">
        <f>#REF!</f>
        <v>#REF!</v>
      </c>
    </row>
    <row r="235" spans="1:8">
      <c r="A235" s="1" t="e">
        <f>#REF!</f>
        <v>#REF!</v>
      </c>
      <c r="B235" s="1" t="e">
        <f>#REF!</f>
        <v>#REF!</v>
      </c>
      <c r="C235" s="1" t="e">
        <f>#REF!</f>
        <v>#REF!</v>
      </c>
      <c r="D235" s="1" t="e">
        <f>#REF!</f>
        <v>#REF!</v>
      </c>
      <c r="E235" s="1" t="e">
        <f>#REF!</f>
        <v>#REF!</v>
      </c>
      <c r="F235" s="1" t="e">
        <f>#REF!</f>
        <v>#REF!</v>
      </c>
      <c r="G235" s="1" t="e">
        <f>#REF!</f>
        <v>#REF!</v>
      </c>
      <c r="H235" s="1" t="e">
        <f>#REF!</f>
        <v>#REF!</v>
      </c>
    </row>
    <row r="236" spans="1:8">
      <c r="A236" s="1" t="e">
        <f>#REF!</f>
        <v>#REF!</v>
      </c>
      <c r="B236" s="1" t="e">
        <f>#REF!</f>
        <v>#REF!</v>
      </c>
      <c r="C236" s="1" t="e">
        <f>#REF!</f>
        <v>#REF!</v>
      </c>
      <c r="D236" s="1" t="e">
        <f>#REF!</f>
        <v>#REF!</v>
      </c>
      <c r="E236" s="1" t="e">
        <f>#REF!</f>
        <v>#REF!</v>
      </c>
      <c r="F236" s="1" t="e">
        <f>#REF!</f>
        <v>#REF!</v>
      </c>
      <c r="G236" s="1" t="e">
        <f>#REF!</f>
        <v>#REF!</v>
      </c>
      <c r="H236" s="1" t="e">
        <f>#REF!</f>
        <v>#REF!</v>
      </c>
    </row>
  </sheetData>
  <pageMargins left="0.5" right="0.5" top="0.75" bottom="0.75" header="0.3" footer="0.3"/>
  <pageSetup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3"/>
  <sheetViews>
    <sheetView workbookViewId="0">
      <selection activeCell="J27" sqref="J27"/>
    </sheetView>
  </sheetViews>
  <sheetFormatPr defaultRowHeight="15"/>
  <cols>
    <col min="1" max="1" width="10.28515625" style="1" bestFit="1" customWidth="1"/>
    <col min="2" max="2" width="24.7109375" style="1" bestFit="1" customWidth="1"/>
    <col min="3" max="3" width="7.4257812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N11+I16+J27+I32</f>
        <v>18.399999999999999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D3" s="24" t="s">
        <v>41</v>
      </c>
      <c r="J3" s="24" t="s">
        <v>44</v>
      </c>
    </row>
    <row r="4" spans="1:14">
      <c r="A4" s="24" t="s">
        <v>35</v>
      </c>
      <c r="B4" s="26" t="s">
        <v>99</v>
      </c>
      <c r="D4" s="24" t="s">
        <v>37</v>
      </c>
      <c r="J4" s="24" t="s">
        <v>41</v>
      </c>
      <c r="M4" s="24" t="s">
        <v>40</v>
      </c>
      <c r="N4" s="25">
        <f>N1*N2</f>
        <v>18.399999999999999</v>
      </c>
    </row>
    <row r="5" spans="1:14">
      <c r="A5" s="24" t="s">
        <v>43</v>
      </c>
      <c r="B5" s="32">
        <v>6008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  <c r="B7" s="1" t="s">
        <v>123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99</v>
      </c>
      <c r="C10" s="6"/>
      <c r="D10" s="7">
        <v>18.399999999999999</v>
      </c>
      <c r="E10" s="6"/>
      <c r="F10" s="6"/>
      <c r="G10" s="6"/>
      <c r="H10" s="17"/>
      <c r="I10" s="22"/>
      <c r="J10" s="18"/>
      <c r="K10" s="17"/>
      <c r="L10" s="31"/>
      <c r="M10" s="16">
        <v>1</v>
      </c>
      <c r="N10" s="8">
        <f>M10*D10</f>
        <v>18.399999999999999</v>
      </c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 t="s">
        <v>0</v>
      </c>
      <c r="N11" s="15">
        <f>SUM(N10:N10)</f>
        <v>18.399999999999999</v>
      </c>
    </row>
    <row r="13" spans="1:14">
      <c r="A13" s="3" t="s">
        <v>8</v>
      </c>
      <c r="B13" s="3" t="s">
        <v>25</v>
      </c>
      <c r="C13" s="3" t="s">
        <v>6</v>
      </c>
      <c r="D13" s="3" t="s">
        <v>5</v>
      </c>
      <c r="E13" s="3" t="s">
        <v>4</v>
      </c>
      <c r="F13" s="3" t="s">
        <v>3</v>
      </c>
      <c r="G13" s="3" t="s">
        <v>24</v>
      </c>
      <c r="H13" s="3" t="s">
        <v>23</v>
      </c>
      <c r="I13" s="3" t="s">
        <v>0</v>
      </c>
      <c r="J13" s="2"/>
      <c r="K13" s="2"/>
      <c r="L13" s="2"/>
      <c r="M13" s="2"/>
      <c r="N13" s="2"/>
    </row>
    <row r="14" spans="1:14">
      <c r="A14" s="6"/>
      <c r="B14" s="13"/>
      <c r="C14" s="13"/>
      <c r="D14" s="7"/>
      <c r="E14" s="6"/>
      <c r="F14" s="6"/>
      <c r="G14" s="6"/>
      <c r="H14" s="6"/>
      <c r="I14" s="7"/>
    </row>
    <row r="15" spans="1:14">
      <c r="A15" s="6"/>
      <c r="B15" s="13"/>
      <c r="C15" s="13"/>
      <c r="D15" s="7"/>
      <c r="E15" s="6"/>
      <c r="F15" s="6"/>
      <c r="G15" s="6"/>
      <c r="H15" s="6"/>
      <c r="I15" s="8"/>
    </row>
    <row r="16" spans="1:14">
      <c r="A16" s="2"/>
      <c r="B16" s="2"/>
      <c r="C16" s="2"/>
      <c r="D16" s="2"/>
      <c r="E16" s="2"/>
      <c r="F16" s="2"/>
      <c r="G16" s="2"/>
      <c r="H16" s="4" t="s">
        <v>0</v>
      </c>
      <c r="I16" s="11">
        <f>SUM(I14:I15)</f>
        <v>0</v>
      </c>
      <c r="J16" s="2"/>
      <c r="K16" s="2"/>
      <c r="L16" s="2"/>
      <c r="M16" s="2"/>
      <c r="N16" s="2"/>
    </row>
    <row r="18" spans="1:14">
      <c r="A18" s="3" t="s">
        <v>8</v>
      </c>
      <c r="B18" s="3" t="s">
        <v>19</v>
      </c>
      <c r="C18" s="3" t="s">
        <v>6</v>
      </c>
      <c r="D18" s="3" t="s">
        <v>5</v>
      </c>
      <c r="E18" s="3" t="s">
        <v>18</v>
      </c>
      <c r="F18" s="3" t="s">
        <v>17</v>
      </c>
      <c r="G18" s="3" t="s">
        <v>16</v>
      </c>
      <c r="H18" s="3" t="s">
        <v>15</v>
      </c>
      <c r="I18" s="3" t="s">
        <v>3</v>
      </c>
      <c r="J18" s="3" t="s">
        <v>0</v>
      </c>
      <c r="K18" s="2"/>
      <c r="L18" s="2"/>
      <c r="M18" s="2"/>
      <c r="N18" s="2"/>
    </row>
    <row r="19" spans="1:14">
      <c r="A19" s="6"/>
      <c r="B19" s="6"/>
      <c r="C19" s="6"/>
      <c r="D19" s="6"/>
      <c r="E19" s="6"/>
      <c r="F19" s="14"/>
      <c r="G19" s="6"/>
      <c r="H19" s="13"/>
      <c r="I19" s="12"/>
      <c r="J19" s="7">
        <f t="shared" ref="J19:J26" si="0">D19*I19</f>
        <v>0</v>
      </c>
    </row>
    <row r="20" spans="1:14">
      <c r="A20" s="6"/>
      <c r="B20" s="6"/>
      <c r="C20" s="6"/>
      <c r="D20" s="6"/>
      <c r="E20" s="6"/>
      <c r="F20" s="14"/>
      <c r="G20" s="6"/>
      <c r="H20" s="13"/>
      <c r="I20" s="12"/>
      <c r="J20" s="7">
        <f t="shared" si="0"/>
        <v>0</v>
      </c>
    </row>
    <row r="21" spans="1:14">
      <c r="A21" s="6"/>
      <c r="B21" s="6"/>
      <c r="C21" s="6"/>
      <c r="D21" s="6"/>
      <c r="E21" s="6"/>
      <c r="F21" s="14"/>
      <c r="G21" s="6"/>
      <c r="H21" s="13"/>
      <c r="I21" s="12"/>
      <c r="J21" s="7">
        <f t="shared" si="0"/>
        <v>0</v>
      </c>
    </row>
    <row r="22" spans="1:14">
      <c r="A22" s="6"/>
      <c r="B22" s="6"/>
      <c r="C22" s="6"/>
      <c r="D22" s="6"/>
      <c r="E22" s="6"/>
      <c r="F22" s="14"/>
      <c r="G22" s="6"/>
      <c r="H22" s="13"/>
      <c r="I22" s="12"/>
      <c r="J22" s="7">
        <f t="shared" si="0"/>
        <v>0</v>
      </c>
    </row>
    <row r="23" spans="1:14" s="2" customFormat="1">
      <c r="A23" s="6"/>
      <c r="B23" s="6"/>
      <c r="C23" s="6"/>
      <c r="D23" s="6"/>
      <c r="E23" s="6"/>
      <c r="F23" s="14"/>
      <c r="G23" s="6"/>
      <c r="H23" s="13"/>
      <c r="I23" s="12"/>
      <c r="J23" s="7">
        <f t="shared" si="0"/>
        <v>0</v>
      </c>
      <c r="K23" s="1"/>
      <c r="L23" s="1"/>
      <c r="M23" s="1"/>
      <c r="N23" s="1"/>
    </row>
    <row r="24" spans="1:14">
      <c r="A24" s="6"/>
      <c r="B24" s="6"/>
      <c r="C24" s="6"/>
      <c r="D24" s="6"/>
      <c r="E24" s="6"/>
      <c r="F24" s="14"/>
      <c r="G24" s="6"/>
      <c r="H24" s="13"/>
      <c r="I24" s="12"/>
      <c r="J24" s="7">
        <f t="shared" si="0"/>
        <v>0</v>
      </c>
    </row>
    <row r="25" spans="1:14" s="2" customFormat="1">
      <c r="A25" s="6"/>
      <c r="B25" s="6"/>
      <c r="C25" s="6"/>
      <c r="D25" s="7"/>
      <c r="E25" s="6"/>
      <c r="F25" s="14"/>
      <c r="G25" s="6"/>
      <c r="H25" s="13"/>
      <c r="I25" s="12"/>
      <c r="J25" s="8">
        <f t="shared" si="0"/>
        <v>0</v>
      </c>
      <c r="K25" s="1"/>
      <c r="L25" s="1"/>
      <c r="M25" s="1"/>
      <c r="N25" s="1"/>
    </row>
    <row r="26" spans="1:14">
      <c r="A26" s="6"/>
      <c r="B26" s="6"/>
      <c r="C26" s="6"/>
      <c r="D26" s="6"/>
      <c r="E26" s="6"/>
      <c r="F26" s="14"/>
      <c r="G26" s="6"/>
      <c r="H26" s="13"/>
      <c r="I26" s="12"/>
      <c r="J26" s="7">
        <f t="shared" si="0"/>
        <v>0</v>
      </c>
    </row>
    <row r="27" spans="1:14">
      <c r="A27" s="2"/>
      <c r="B27" s="2"/>
      <c r="C27" s="2"/>
      <c r="D27" s="2"/>
      <c r="E27" s="2"/>
      <c r="F27" s="2"/>
      <c r="G27" s="2"/>
      <c r="H27" s="2"/>
      <c r="I27" s="4" t="s">
        <v>0</v>
      </c>
      <c r="J27" s="42">
        <f>SUM(J25:J26)</f>
        <v>0</v>
      </c>
      <c r="K27" s="2"/>
      <c r="L27" s="2"/>
      <c r="M27" s="2"/>
      <c r="N27" s="2"/>
    </row>
    <row r="28" spans="1:14">
      <c r="H28" s="10"/>
      <c r="I28" s="9"/>
    </row>
    <row r="29" spans="1:14">
      <c r="A29" s="3" t="s">
        <v>8</v>
      </c>
      <c r="B29" s="3" t="s">
        <v>7</v>
      </c>
      <c r="C29" s="3" t="s">
        <v>6</v>
      </c>
      <c r="D29" s="3" t="s">
        <v>5</v>
      </c>
      <c r="E29" s="3" t="s">
        <v>4</v>
      </c>
      <c r="F29" s="3" t="s">
        <v>3</v>
      </c>
      <c r="G29" s="3" t="s">
        <v>2</v>
      </c>
      <c r="H29" s="3" t="s">
        <v>54</v>
      </c>
      <c r="I29" s="3" t="s">
        <v>0</v>
      </c>
      <c r="J29" s="2"/>
      <c r="K29" s="2"/>
      <c r="L29" s="2"/>
      <c r="M29" s="2"/>
      <c r="N29" s="2"/>
    </row>
    <row r="30" spans="1:14">
      <c r="A30" s="6"/>
      <c r="B30" s="6"/>
      <c r="C30" s="6"/>
      <c r="D30" s="7"/>
      <c r="E30" s="6"/>
      <c r="F30" s="6"/>
      <c r="G30" s="6"/>
      <c r="H30" s="6"/>
      <c r="I30" s="7" t="str">
        <f>IF('Quick Release'!$G30&lt;&gt;"",D30*F30/G30*H30,"")</f>
        <v/>
      </c>
    </row>
    <row r="31" spans="1:14">
      <c r="A31" s="6"/>
      <c r="B31" s="6"/>
      <c r="C31" s="6"/>
      <c r="D31" s="6"/>
      <c r="E31" s="6"/>
      <c r="F31" s="7"/>
      <c r="G31" s="6"/>
      <c r="H31" s="6"/>
      <c r="I31" s="7" t="str">
        <f>IF('Quick Release'!$G31&lt;&gt;"",D31*F31/G31*H31,"")</f>
        <v/>
      </c>
    </row>
    <row r="32" spans="1:14">
      <c r="A32" s="2"/>
      <c r="B32" s="2"/>
      <c r="C32" s="2"/>
      <c r="D32" s="2"/>
      <c r="E32" s="2"/>
      <c r="F32" s="2"/>
      <c r="G32" s="2"/>
      <c r="H32" s="4" t="s">
        <v>0</v>
      </c>
      <c r="I32" s="42">
        <f>SUM(I30:I31)</f>
        <v>0</v>
      </c>
      <c r="J32" s="2"/>
      <c r="K32" s="2"/>
      <c r="L32" s="2"/>
      <c r="M32" s="2"/>
      <c r="N32" s="2"/>
    </row>
    <row r="33" spans="1:14">
      <c r="H33" s="10"/>
      <c r="I33" s="9"/>
    </row>
    <row r="34" spans="1:14" s="2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6" spans="1:14" s="2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9" spans="1:14" s="2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86" spans="1:8">
      <c r="A86" s="1" t="e">
        <f>#REF!</f>
        <v>#REF!</v>
      </c>
      <c r="B86" s="1" t="e">
        <f>#REF!</f>
        <v>#REF!</v>
      </c>
      <c r="C86" s="1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</row>
    <row r="87" spans="1:8">
      <c r="A87" s="1" t="e">
        <f>#REF!</f>
        <v>#REF!</v>
      </c>
      <c r="B87" s="1" t="e">
        <f>#REF!</f>
        <v>#REF!</v>
      </c>
      <c r="C87" s="1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</sheetData>
  <pageMargins left="0.5" right="0.5" top="0.75" bottom="0.75" header="0.3" footer="0.3"/>
  <pageSetup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9"/>
  <sheetViews>
    <sheetView tabSelected="1" topLeftCell="A13" workbookViewId="0">
      <selection activeCell="I27" sqref="I27"/>
    </sheetView>
  </sheetViews>
  <sheetFormatPr defaultRowHeight="15"/>
  <cols>
    <col min="1" max="1" width="10.28515625" bestFit="1" customWidth="1"/>
    <col min="2" max="2" width="32.7109375" bestFit="1" customWidth="1"/>
    <col min="3" max="3" width="10.7109375" bestFit="1" customWidth="1"/>
    <col min="4" max="4" width="8.855468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" bestFit="1" customWidth="1"/>
  </cols>
  <sheetData>
    <row r="1" spans="1:14">
      <c r="A1" s="24" t="s">
        <v>53</v>
      </c>
      <c r="B1" s="1" t="s">
        <v>52</v>
      </c>
      <c r="C1" s="1"/>
      <c r="D1" s="1"/>
      <c r="E1" s="1"/>
      <c r="F1" s="1"/>
      <c r="G1" s="1"/>
      <c r="H1" s="1"/>
      <c r="I1" s="1"/>
      <c r="J1" s="33" t="s">
        <v>51</v>
      </c>
      <c r="K1" s="28">
        <v>106</v>
      </c>
      <c r="L1" s="1"/>
      <c r="M1" s="24" t="s">
        <v>34</v>
      </c>
      <c r="N1" s="25">
        <f>N11+I16+J22+I27</f>
        <v>370</v>
      </c>
    </row>
    <row r="2" spans="1:14">
      <c r="A2" s="24" t="s">
        <v>49</v>
      </c>
      <c r="B2" s="1" t="s">
        <v>48</v>
      </c>
      <c r="C2" s="1"/>
      <c r="D2" s="24" t="s">
        <v>44</v>
      </c>
      <c r="E2" s="1"/>
      <c r="F2" s="1"/>
      <c r="G2" s="1"/>
      <c r="H2" s="1"/>
      <c r="I2" s="1"/>
      <c r="J2" s="1"/>
      <c r="K2" s="1"/>
      <c r="L2" s="1"/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C3" s="1"/>
      <c r="D3" s="24" t="s">
        <v>41</v>
      </c>
      <c r="E3" s="1"/>
      <c r="F3" s="1"/>
      <c r="G3" s="1"/>
      <c r="H3" s="1"/>
      <c r="I3" s="1"/>
      <c r="J3" s="24" t="s">
        <v>44</v>
      </c>
      <c r="K3" s="1"/>
      <c r="L3" s="1"/>
      <c r="M3" s="1"/>
      <c r="N3" s="1"/>
    </row>
    <row r="4" spans="1:14">
      <c r="A4" s="24" t="s">
        <v>35</v>
      </c>
      <c r="B4" s="26" t="s">
        <v>122</v>
      </c>
      <c r="C4" s="1"/>
      <c r="D4" s="24" t="s">
        <v>37</v>
      </c>
      <c r="E4" s="1"/>
      <c r="F4" s="1"/>
      <c r="G4" s="1"/>
      <c r="H4" s="1"/>
      <c r="I4" s="1"/>
      <c r="J4" s="24" t="s">
        <v>41</v>
      </c>
      <c r="K4" s="1"/>
      <c r="L4" s="1"/>
      <c r="M4" s="24" t="s">
        <v>40</v>
      </c>
      <c r="N4" s="25">
        <f>N1*N2</f>
        <v>370</v>
      </c>
    </row>
    <row r="5" spans="1:14">
      <c r="A5" s="24" t="s">
        <v>43</v>
      </c>
      <c r="B5" s="32">
        <v>6009</v>
      </c>
      <c r="C5" s="1"/>
      <c r="D5" s="1"/>
      <c r="E5" s="1"/>
      <c r="F5" s="1"/>
      <c r="G5" s="1"/>
      <c r="H5" s="1"/>
      <c r="I5" s="1"/>
      <c r="J5" s="24" t="s">
        <v>37</v>
      </c>
      <c r="K5" s="1"/>
      <c r="L5" s="1"/>
      <c r="M5" s="1"/>
      <c r="N5" s="1"/>
    </row>
    <row r="6" spans="1:14">
      <c r="A6" s="24" t="s">
        <v>39</v>
      </c>
      <c r="B6" s="1" t="s">
        <v>38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4" t="s">
        <v>36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36" t="s">
        <v>120</v>
      </c>
      <c r="C10" s="36" t="s">
        <v>121</v>
      </c>
      <c r="D10" s="45">
        <v>370</v>
      </c>
      <c r="E10" s="36" t="s">
        <v>26</v>
      </c>
      <c r="F10" s="36"/>
      <c r="G10" s="6"/>
      <c r="H10" s="17"/>
      <c r="I10" s="22"/>
      <c r="J10" s="18"/>
      <c r="K10" s="17"/>
      <c r="L10" s="31"/>
      <c r="M10" s="16">
        <v>1</v>
      </c>
      <c r="N10" s="8">
        <f>M10*D10</f>
        <v>370</v>
      </c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 t="s">
        <v>0</v>
      </c>
      <c r="N11" s="15">
        <f>SUM(N10:N10)</f>
        <v>370</v>
      </c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" t="s">
        <v>8</v>
      </c>
      <c r="B13" s="3" t="s">
        <v>25</v>
      </c>
      <c r="C13" s="3" t="s">
        <v>6</v>
      </c>
      <c r="D13" s="3" t="s">
        <v>5</v>
      </c>
      <c r="E13" s="3" t="s">
        <v>4</v>
      </c>
      <c r="F13" s="3" t="s">
        <v>3</v>
      </c>
      <c r="G13" s="3" t="s">
        <v>24</v>
      </c>
      <c r="H13" s="3" t="s">
        <v>23</v>
      </c>
      <c r="I13" s="3" t="s">
        <v>0</v>
      </c>
      <c r="J13" s="2"/>
      <c r="K13" s="2"/>
      <c r="L13" s="2"/>
      <c r="M13" s="2"/>
      <c r="N13" s="2"/>
    </row>
    <row r="14" spans="1:14">
      <c r="A14" s="6"/>
      <c r="B14" s="13"/>
      <c r="C14" s="13"/>
      <c r="D14" s="7"/>
      <c r="E14" s="6"/>
      <c r="F14" s="6"/>
      <c r="G14" s="6"/>
      <c r="H14" s="6"/>
      <c r="I14" s="7"/>
      <c r="J14" s="1"/>
      <c r="K14" s="1"/>
      <c r="L14" s="1"/>
      <c r="M14" s="1"/>
      <c r="N14" s="1"/>
    </row>
    <row r="15" spans="1:14">
      <c r="A15" s="6"/>
      <c r="B15" s="13"/>
      <c r="C15" s="13"/>
      <c r="D15" s="7"/>
      <c r="E15" s="6"/>
      <c r="F15" s="6"/>
      <c r="G15" s="6"/>
      <c r="H15" s="6"/>
      <c r="I15" s="8"/>
      <c r="J15" s="1"/>
      <c r="K15" s="1"/>
      <c r="L15" s="1"/>
      <c r="M15" s="1"/>
      <c r="N15" s="1"/>
    </row>
    <row r="16" spans="1:14">
      <c r="A16" s="2"/>
      <c r="B16" s="2"/>
      <c r="C16" s="2"/>
      <c r="D16" s="2"/>
      <c r="E16" s="2"/>
      <c r="F16" s="2"/>
      <c r="G16" s="2"/>
      <c r="H16" s="4" t="s">
        <v>0</v>
      </c>
      <c r="I16" s="11">
        <f>SUM(I14:I15)</f>
        <v>0</v>
      </c>
      <c r="J16" s="2"/>
      <c r="K16" s="2"/>
      <c r="L16" s="2"/>
      <c r="M16" s="2"/>
      <c r="N16" s="2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3" t="s">
        <v>8</v>
      </c>
      <c r="B18" s="3" t="s">
        <v>19</v>
      </c>
      <c r="C18" s="3" t="s">
        <v>6</v>
      </c>
      <c r="D18" s="3" t="s">
        <v>5</v>
      </c>
      <c r="E18" s="3" t="s">
        <v>18</v>
      </c>
      <c r="F18" s="3" t="s">
        <v>17</v>
      </c>
      <c r="G18" s="3" t="s">
        <v>16</v>
      </c>
      <c r="H18" s="3" t="s">
        <v>15</v>
      </c>
      <c r="I18" s="3" t="s">
        <v>3</v>
      </c>
      <c r="J18" s="3" t="s">
        <v>0</v>
      </c>
      <c r="K18" s="2"/>
      <c r="L18" s="2"/>
      <c r="M18" s="2"/>
      <c r="N18" s="2"/>
    </row>
    <row r="19" spans="1:14">
      <c r="A19" s="6"/>
      <c r="B19" s="6"/>
      <c r="C19" s="6"/>
      <c r="D19" s="6"/>
      <c r="E19" s="6"/>
      <c r="F19" s="14"/>
      <c r="G19" s="6"/>
      <c r="H19" s="13"/>
      <c r="I19" s="12"/>
      <c r="J19" s="7">
        <f t="shared" ref="J19:J21" si="0">D19*I19</f>
        <v>0</v>
      </c>
      <c r="K19" s="1"/>
      <c r="L19" s="1"/>
      <c r="M19" s="1"/>
      <c r="N19" s="1"/>
    </row>
    <row r="20" spans="1:14">
      <c r="A20" s="6"/>
      <c r="B20" s="6"/>
      <c r="C20" s="6"/>
      <c r="D20" s="6"/>
      <c r="E20" s="6"/>
      <c r="F20" s="14"/>
      <c r="G20" s="6"/>
      <c r="H20" s="13"/>
      <c r="I20" s="12"/>
      <c r="J20" s="7">
        <f t="shared" si="0"/>
        <v>0</v>
      </c>
      <c r="K20" s="1"/>
      <c r="L20" s="1"/>
      <c r="M20" s="1"/>
      <c r="N20" s="1"/>
    </row>
    <row r="21" spans="1:14">
      <c r="A21" s="6"/>
      <c r="B21" s="6"/>
      <c r="C21" s="6"/>
      <c r="D21" s="6"/>
      <c r="E21" s="6"/>
      <c r="F21" s="14"/>
      <c r="G21" s="6"/>
      <c r="H21" s="13"/>
      <c r="I21" s="12"/>
      <c r="J21" s="7">
        <f t="shared" si="0"/>
        <v>0</v>
      </c>
      <c r="K21" s="1"/>
      <c r="L21" s="1"/>
      <c r="M21" s="1"/>
      <c r="N21" s="1"/>
    </row>
    <row r="22" spans="1:14">
      <c r="A22" s="2"/>
      <c r="B22" s="2"/>
      <c r="C22" s="2"/>
      <c r="D22" s="2"/>
      <c r="E22" s="2"/>
      <c r="F22" s="2"/>
      <c r="G22" s="2"/>
      <c r="H22" s="2"/>
      <c r="I22" s="3" t="s">
        <v>0</v>
      </c>
      <c r="J22" s="42">
        <f>SUM(J19:J21)</f>
        <v>0</v>
      </c>
      <c r="K22" s="2"/>
      <c r="L22" s="2"/>
      <c r="M22" s="2"/>
      <c r="N22" s="2"/>
    </row>
    <row r="23" spans="1:14">
      <c r="A23" s="1"/>
      <c r="B23" s="1"/>
      <c r="C23" s="1"/>
      <c r="D23" s="1"/>
      <c r="E23" s="1"/>
      <c r="F23" s="1"/>
      <c r="G23" s="1"/>
      <c r="H23" s="10"/>
      <c r="I23" s="9"/>
      <c r="J23" s="1"/>
      <c r="K23" s="1"/>
      <c r="L23" s="1"/>
      <c r="M23" s="1"/>
      <c r="N23" s="1"/>
    </row>
    <row r="24" spans="1:14">
      <c r="A24" s="3" t="s">
        <v>8</v>
      </c>
      <c r="B24" s="3" t="s">
        <v>7</v>
      </c>
      <c r="C24" s="3" t="s">
        <v>6</v>
      </c>
      <c r="D24" s="3" t="s">
        <v>5</v>
      </c>
      <c r="E24" s="3" t="s">
        <v>4</v>
      </c>
      <c r="F24" s="3" t="s">
        <v>3</v>
      </c>
      <c r="G24" s="3" t="s">
        <v>2</v>
      </c>
      <c r="H24" s="3" t="s">
        <v>54</v>
      </c>
      <c r="I24" s="3" t="s">
        <v>0</v>
      </c>
      <c r="J24" s="2"/>
      <c r="K24" s="2"/>
      <c r="L24" s="2"/>
      <c r="M24" s="2"/>
      <c r="N24" s="2"/>
    </row>
    <row r="25" spans="1:14">
      <c r="A25" s="6"/>
      <c r="B25" s="6"/>
      <c r="C25" s="6"/>
      <c r="D25" s="7"/>
      <c r="E25" s="6"/>
      <c r="F25" s="6"/>
      <c r="G25" s="6"/>
      <c r="H25" s="6"/>
      <c r="I25" s="7" t="str">
        <f>IF('Quick Release'!$G30&lt;&gt;"",D25*F25/G25*H25,"")</f>
        <v/>
      </c>
      <c r="J25" s="1"/>
      <c r="K25" s="1"/>
      <c r="L25" s="1"/>
      <c r="M25" s="1"/>
      <c r="N25" s="1"/>
    </row>
    <row r="26" spans="1:14">
      <c r="A26" s="6"/>
      <c r="B26" s="6"/>
      <c r="C26" s="6"/>
      <c r="D26" s="6"/>
      <c r="E26" s="6"/>
      <c r="F26" s="7"/>
      <c r="G26" s="6"/>
      <c r="H26" s="6"/>
      <c r="I26" s="7" t="str">
        <f>IF('Quick Release'!$G31&lt;&gt;"",D26*F26/G26*H26,"")</f>
        <v/>
      </c>
      <c r="J26" s="1"/>
      <c r="K26" s="1"/>
      <c r="L26" s="1"/>
      <c r="M26" s="1"/>
      <c r="N26" s="1"/>
    </row>
    <row r="27" spans="1:14">
      <c r="A27" s="2"/>
      <c r="B27" s="2"/>
      <c r="C27" s="2"/>
      <c r="D27" s="2"/>
      <c r="E27" s="2"/>
      <c r="F27" s="2"/>
      <c r="G27" s="2"/>
      <c r="H27" s="4" t="s">
        <v>0</v>
      </c>
      <c r="I27" s="42">
        <f>SUM(I25:I26)</f>
        <v>0</v>
      </c>
      <c r="J27" s="2"/>
      <c r="K27" s="2"/>
      <c r="L27" s="2"/>
      <c r="M27" s="2"/>
      <c r="N27" s="2"/>
    </row>
    <row r="28" spans="1:14">
      <c r="A28" s="1"/>
      <c r="B28" s="1"/>
      <c r="C28" s="1"/>
      <c r="D28" s="1"/>
      <c r="E28" s="1"/>
      <c r="F28" s="1"/>
      <c r="G28" s="1"/>
      <c r="H28" s="10"/>
      <c r="I28" s="9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5"/>
  <sheetViews>
    <sheetView topLeftCell="A4" workbookViewId="0">
      <selection activeCell="I34" sqref="I34"/>
    </sheetView>
  </sheetViews>
  <sheetFormatPr defaultRowHeight="15"/>
  <cols>
    <col min="1" max="1" width="10.28515625" style="1" bestFit="1" customWidth="1"/>
    <col min="2" max="2" width="34" style="1" bestFit="1" customWidth="1"/>
    <col min="3" max="3" width="19.4257812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8.7109375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N12+I18+J29+I34</f>
        <v>3.0999999999999996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D3" s="24" t="s">
        <v>41</v>
      </c>
      <c r="J3" s="24" t="s">
        <v>44</v>
      </c>
    </row>
    <row r="4" spans="1:14">
      <c r="A4" s="24" t="s">
        <v>35</v>
      </c>
      <c r="B4" s="26" t="s">
        <v>80</v>
      </c>
      <c r="D4" s="24" t="s">
        <v>37</v>
      </c>
      <c r="J4" s="24" t="s">
        <v>41</v>
      </c>
      <c r="M4" s="24" t="s">
        <v>40</v>
      </c>
      <c r="N4" s="25">
        <f>N1*N2</f>
        <v>3.0999999999999996</v>
      </c>
    </row>
    <row r="5" spans="1:14">
      <c r="A5" s="24" t="s">
        <v>43</v>
      </c>
      <c r="B5" s="32">
        <v>6001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79</v>
      </c>
      <c r="C10" s="6" t="s">
        <v>78</v>
      </c>
      <c r="D10" s="7">
        <v>2.25</v>
      </c>
      <c r="E10" s="6">
        <v>0.32</v>
      </c>
      <c r="F10" s="6" t="s">
        <v>57</v>
      </c>
      <c r="G10" s="6"/>
      <c r="H10" s="17"/>
      <c r="I10" s="22"/>
      <c r="J10" s="18"/>
      <c r="K10" s="17"/>
      <c r="L10" s="31"/>
      <c r="M10" s="16">
        <v>1</v>
      </c>
      <c r="N10" s="8">
        <f>D10*E10*M10</f>
        <v>0.72</v>
      </c>
    </row>
    <row r="11" spans="1:14">
      <c r="A11" s="6"/>
      <c r="B11" s="6"/>
      <c r="C11" s="6"/>
      <c r="D11" s="7"/>
      <c r="E11" s="6"/>
      <c r="F11" s="20"/>
      <c r="G11" s="6"/>
      <c r="H11" s="17"/>
      <c r="I11" s="19"/>
      <c r="J11" s="18"/>
      <c r="K11" s="17"/>
      <c r="L11" s="17"/>
      <c r="M11" s="16"/>
      <c r="N11" s="8">
        <f>IF(J11="",D11*M11,D11*J11*K11*L11*M11)</f>
        <v>0</v>
      </c>
    </row>
    <row r="12" spans="1:14" s="2" customFormat="1">
      <c r="M12" s="4" t="s">
        <v>0</v>
      </c>
      <c r="N12" s="15">
        <f>SUM(N10:N11)</f>
        <v>0.72</v>
      </c>
    </row>
    <row r="14" spans="1:14" s="2" customFormat="1">
      <c r="A14" s="3" t="s">
        <v>8</v>
      </c>
      <c r="B14" s="3" t="s">
        <v>25</v>
      </c>
      <c r="C14" s="3" t="s">
        <v>6</v>
      </c>
      <c r="D14" s="3" t="s">
        <v>5</v>
      </c>
      <c r="E14" s="3" t="s">
        <v>4</v>
      </c>
      <c r="F14" s="3" t="s">
        <v>3</v>
      </c>
      <c r="G14" s="3" t="s">
        <v>24</v>
      </c>
      <c r="H14" s="3" t="s">
        <v>23</v>
      </c>
      <c r="I14" s="3" t="s">
        <v>0</v>
      </c>
    </row>
    <row r="15" spans="1:14">
      <c r="A15" s="6">
        <v>10</v>
      </c>
      <c r="B15" s="13" t="s">
        <v>77</v>
      </c>
      <c r="C15" s="13" t="s">
        <v>76</v>
      </c>
      <c r="D15" s="7">
        <v>1.3</v>
      </c>
      <c r="E15" s="6" t="s">
        <v>26</v>
      </c>
      <c r="F15" s="6">
        <v>1</v>
      </c>
      <c r="G15" s="6"/>
      <c r="H15" s="6"/>
      <c r="I15" s="7">
        <f>IF('Pinion Gear'!$H15&lt;&gt;"",'Pinion Gear'!$D15*'Pinion Gear'!$F15*'Pinion Gear'!$H15,'Pinion Gear'!$D15*'Pinion Gear'!$F15)</f>
        <v>1.3</v>
      </c>
    </row>
    <row r="16" spans="1:14">
      <c r="A16" s="6">
        <v>20</v>
      </c>
      <c r="B16" s="13" t="s">
        <v>75</v>
      </c>
      <c r="C16" s="13" t="s">
        <v>74</v>
      </c>
      <c r="D16" s="7">
        <v>0.04</v>
      </c>
      <c r="E16" s="6" t="s">
        <v>73</v>
      </c>
      <c r="F16" s="6">
        <v>27</v>
      </c>
      <c r="G16" s="6" t="s">
        <v>72</v>
      </c>
      <c r="H16" s="6">
        <v>1</v>
      </c>
      <c r="I16" s="8">
        <f>IF('Pinion Gear'!$H16&lt;&gt;"",'Pinion Gear'!$D16*'Pinion Gear'!$F16*'Pinion Gear'!$H16,'Pinion Gear'!$D16*'Pinion Gear'!$F16)</f>
        <v>1.08</v>
      </c>
    </row>
    <row r="17" spans="1:10">
      <c r="A17" s="6"/>
      <c r="B17" s="13"/>
      <c r="C17" s="13"/>
      <c r="D17" s="7"/>
      <c r="E17" s="6"/>
      <c r="F17" s="6"/>
      <c r="G17" s="6"/>
      <c r="H17" s="6"/>
      <c r="I17" s="8">
        <f>IF('Pinion Gear'!$H17&lt;&gt;"",'Pinion Gear'!$D17*'Pinion Gear'!$F17*'Pinion Gear'!$H17,'Pinion Gear'!$D17*'Pinion Gear'!$F17)</f>
        <v>0</v>
      </c>
    </row>
    <row r="18" spans="1:10" s="2" customFormat="1">
      <c r="H18" s="4" t="s">
        <v>0</v>
      </c>
      <c r="I18" s="11">
        <f>SUM(I15:I17)</f>
        <v>2.38</v>
      </c>
    </row>
    <row r="20" spans="1:10" s="2" customFormat="1">
      <c r="A20" s="3" t="s">
        <v>8</v>
      </c>
      <c r="B20" s="3" t="s">
        <v>19</v>
      </c>
      <c r="C20" s="3" t="s">
        <v>6</v>
      </c>
      <c r="D20" s="3" t="s">
        <v>5</v>
      </c>
      <c r="E20" s="3" t="s">
        <v>18</v>
      </c>
      <c r="F20" s="3" t="s">
        <v>17</v>
      </c>
      <c r="G20" s="3" t="s">
        <v>16</v>
      </c>
      <c r="H20" s="3" t="s">
        <v>15</v>
      </c>
      <c r="I20" s="3" t="s">
        <v>3</v>
      </c>
      <c r="J20" s="3" t="s">
        <v>0</v>
      </c>
    </row>
    <row r="21" spans="1:10">
      <c r="A21" s="6"/>
      <c r="B21" s="6"/>
      <c r="C21" s="6"/>
      <c r="D21" s="6"/>
      <c r="E21" s="6"/>
      <c r="F21" s="14"/>
      <c r="G21" s="6"/>
      <c r="H21" s="13"/>
      <c r="I21" s="12"/>
      <c r="J21" s="7">
        <f t="shared" ref="J21:J28" si="0">D21*I21</f>
        <v>0</v>
      </c>
    </row>
    <row r="22" spans="1:10">
      <c r="A22" s="6"/>
      <c r="B22" s="6"/>
      <c r="C22" s="6"/>
      <c r="D22" s="6"/>
      <c r="E22" s="6"/>
      <c r="F22" s="14"/>
      <c r="G22" s="6"/>
      <c r="H22" s="13"/>
      <c r="I22" s="12"/>
      <c r="J22" s="7">
        <f t="shared" si="0"/>
        <v>0</v>
      </c>
    </row>
    <row r="23" spans="1:10">
      <c r="A23" s="6"/>
      <c r="B23" s="6"/>
      <c r="C23" s="6"/>
      <c r="D23" s="6"/>
      <c r="E23" s="6"/>
      <c r="F23" s="14"/>
      <c r="G23" s="6"/>
      <c r="H23" s="13"/>
      <c r="I23" s="12"/>
      <c r="J23" s="7">
        <f t="shared" si="0"/>
        <v>0</v>
      </c>
    </row>
    <row r="24" spans="1:10">
      <c r="A24" s="6"/>
      <c r="B24" s="6"/>
      <c r="C24" s="6"/>
      <c r="D24" s="6"/>
      <c r="E24" s="6"/>
      <c r="F24" s="14"/>
      <c r="G24" s="6"/>
      <c r="H24" s="13"/>
      <c r="I24" s="12"/>
      <c r="J24" s="7">
        <f t="shared" si="0"/>
        <v>0</v>
      </c>
    </row>
    <row r="25" spans="1:10">
      <c r="A25" s="6"/>
      <c r="B25" s="6"/>
      <c r="C25" s="6"/>
      <c r="D25" s="6"/>
      <c r="E25" s="6"/>
      <c r="F25" s="14"/>
      <c r="G25" s="6"/>
      <c r="H25" s="13"/>
      <c r="I25" s="12"/>
      <c r="J25" s="7">
        <f t="shared" si="0"/>
        <v>0</v>
      </c>
    </row>
    <row r="26" spans="1:10">
      <c r="A26" s="6"/>
      <c r="B26" s="6"/>
      <c r="C26" s="6"/>
      <c r="D26" s="6"/>
      <c r="E26" s="6"/>
      <c r="F26" s="14"/>
      <c r="G26" s="6"/>
      <c r="H26" s="13"/>
      <c r="I26" s="12"/>
      <c r="J26" s="7">
        <f t="shared" si="0"/>
        <v>0</v>
      </c>
    </row>
    <row r="27" spans="1:10">
      <c r="A27" s="6"/>
      <c r="B27" s="6"/>
      <c r="C27" s="6"/>
      <c r="D27" s="7"/>
      <c r="E27" s="6"/>
      <c r="F27" s="14"/>
      <c r="G27" s="6"/>
      <c r="H27" s="13"/>
      <c r="I27" s="12"/>
      <c r="J27" s="8">
        <f t="shared" si="0"/>
        <v>0</v>
      </c>
    </row>
    <row r="28" spans="1:10">
      <c r="A28" s="6"/>
      <c r="B28" s="6"/>
      <c r="C28" s="6"/>
      <c r="D28" s="6"/>
      <c r="E28" s="6"/>
      <c r="F28" s="14"/>
      <c r="G28" s="6"/>
      <c r="H28" s="13"/>
      <c r="I28" s="12"/>
      <c r="J28" s="7">
        <f t="shared" si="0"/>
        <v>0</v>
      </c>
    </row>
    <row r="29" spans="1:10" s="2" customFormat="1">
      <c r="I29" s="3" t="s">
        <v>0</v>
      </c>
      <c r="J29" s="42">
        <f>SUM(J21:J28)</f>
        <v>0</v>
      </c>
    </row>
    <row r="30" spans="1:10">
      <c r="H30" s="10"/>
      <c r="I30" s="9"/>
    </row>
    <row r="31" spans="1:10" s="2" customFormat="1">
      <c r="A31" s="3" t="s">
        <v>8</v>
      </c>
      <c r="B31" s="3" t="s">
        <v>7</v>
      </c>
      <c r="C31" s="3" t="s">
        <v>6</v>
      </c>
      <c r="D31" s="3" t="s">
        <v>5</v>
      </c>
      <c r="E31" s="3" t="s">
        <v>4</v>
      </c>
      <c r="F31" s="3" t="s">
        <v>3</v>
      </c>
      <c r="G31" s="3" t="s">
        <v>2</v>
      </c>
      <c r="H31" s="3" t="s">
        <v>54</v>
      </c>
      <c r="I31" s="3" t="s">
        <v>0</v>
      </c>
    </row>
    <row r="32" spans="1:10">
      <c r="A32" s="6"/>
      <c r="B32" s="6"/>
      <c r="C32" s="6"/>
      <c r="D32" s="7"/>
      <c r="E32" s="6"/>
      <c r="F32" s="6"/>
      <c r="G32" s="6"/>
      <c r="H32" s="6"/>
      <c r="I32" s="7" t="str">
        <f>IF('Pinion Gear'!$G32&lt;&gt;"",D32*F32/G32*H32,"")</f>
        <v/>
      </c>
    </row>
    <row r="33" spans="1:9">
      <c r="A33" s="6"/>
      <c r="B33" s="6"/>
      <c r="C33" s="6"/>
      <c r="D33" s="6"/>
      <c r="E33" s="6"/>
      <c r="F33" s="7"/>
      <c r="G33" s="6"/>
      <c r="H33" s="6"/>
      <c r="I33" s="7" t="str">
        <f>IF('Pinion Gear'!$G33&lt;&gt;"",D33*F33/G33*H33,"")</f>
        <v/>
      </c>
    </row>
    <row r="34" spans="1:9" s="2" customFormat="1">
      <c r="H34" s="4" t="s">
        <v>0</v>
      </c>
      <c r="I34" s="42">
        <f>SUM(I32:I33)</f>
        <v>0</v>
      </c>
    </row>
    <row r="35" spans="1:9">
      <c r="H35" s="10"/>
      <c r="I35" s="9"/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1"/>
  <sheetViews>
    <sheetView workbookViewId="0">
      <selection activeCell="P2" sqref="P2"/>
    </sheetView>
  </sheetViews>
  <sheetFormatPr defaultRowHeight="15"/>
  <cols>
    <col min="1" max="1" width="10.28515625" style="1" bestFit="1" customWidth="1"/>
    <col min="2" max="2" width="34" style="1" bestFit="1" customWidth="1"/>
    <col min="3" max="3" width="17.710937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8.7109375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N13+I20+J25+I30</f>
        <v>82.59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D3" s="24" t="s">
        <v>41</v>
      </c>
      <c r="J3" s="24" t="s">
        <v>44</v>
      </c>
    </row>
    <row r="4" spans="1:14">
      <c r="A4" s="24" t="s">
        <v>35</v>
      </c>
      <c r="B4" s="26" t="s">
        <v>84</v>
      </c>
      <c r="D4" s="24" t="s">
        <v>37</v>
      </c>
      <c r="J4" s="24" t="s">
        <v>41</v>
      </c>
      <c r="M4" s="24" t="s">
        <v>40</v>
      </c>
      <c r="N4" s="25">
        <f>N1*N2</f>
        <v>82.59</v>
      </c>
    </row>
    <row r="5" spans="1:14">
      <c r="A5" s="24" t="s">
        <v>43</v>
      </c>
      <c r="B5" s="32">
        <v>6002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79</v>
      </c>
      <c r="C10" s="6" t="s">
        <v>83</v>
      </c>
      <c r="D10" s="7">
        <v>2.25</v>
      </c>
      <c r="E10" s="6">
        <v>0.63</v>
      </c>
      <c r="F10" s="6" t="s">
        <v>57</v>
      </c>
      <c r="G10" s="6"/>
      <c r="H10" s="17"/>
      <c r="I10" s="22"/>
      <c r="J10" s="18"/>
      <c r="K10" s="17"/>
      <c r="L10" s="31"/>
      <c r="M10" s="16">
        <v>1</v>
      </c>
      <c r="N10" s="8">
        <f>IF(J10="",D10*M10,D10*J10*K10*L10*M10)</f>
        <v>2.25</v>
      </c>
    </row>
    <row r="11" spans="1:14">
      <c r="A11" s="6"/>
      <c r="B11" s="6"/>
      <c r="C11" s="6"/>
      <c r="D11" s="7"/>
      <c r="E11" s="6"/>
      <c r="F11" s="20"/>
      <c r="G11" s="6"/>
      <c r="H11" s="17"/>
      <c r="I11" s="19"/>
      <c r="J11" s="18"/>
      <c r="K11" s="17"/>
      <c r="L11" s="17"/>
      <c r="M11" s="16"/>
      <c r="N11" s="8">
        <f>IF(J11="",D11*M11,D11*J11*K11*L11*M11)</f>
        <v>0</v>
      </c>
    </row>
    <row r="12" spans="1:14">
      <c r="A12" s="6"/>
      <c r="B12" s="6"/>
      <c r="C12" s="6"/>
      <c r="D12" s="7"/>
      <c r="E12" s="6"/>
      <c r="F12" s="20"/>
      <c r="G12" s="6"/>
      <c r="H12" s="17"/>
      <c r="I12" s="19"/>
      <c r="J12" s="18"/>
      <c r="K12" s="17"/>
      <c r="L12" s="17"/>
      <c r="M12" s="16"/>
      <c r="N12" s="8">
        <f>IF(J12="",D12*M12,D12*J12*K12*L12*M12)</f>
        <v>0</v>
      </c>
    </row>
    <row r="13" spans="1:14" s="2" customFormat="1">
      <c r="M13" s="4" t="s">
        <v>0</v>
      </c>
      <c r="N13" s="15">
        <f>SUM(N10:N12)</f>
        <v>2.25</v>
      </c>
    </row>
    <row r="15" spans="1:14" s="2" customFormat="1">
      <c r="A15" s="3" t="s">
        <v>8</v>
      </c>
      <c r="B15" s="3" t="s">
        <v>25</v>
      </c>
      <c r="C15" s="3" t="s">
        <v>6</v>
      </c>
      <c r="D15" s="3" t="s">
        <v>5</v>
      </c>
      <c r="E15" s="3" t="s">
        <v>4</v>
      </c>
      <c r="F15" s="3" t="s">
        <v>3</v>
      </c>
      <c r="G15" s="3" t="s">
        <v>24</v>
      </c>
      <c r="H15" s="3" t="s">
        <v>23</v>
      </c>
      <c r="I15" s="3" t="s">
        <v>0</v>
      </c>
    </row>
    <row r="16" spans="1:14">
      <c r="A16" s="6">
        <v>10</v>
      </c>
      <c r="B16" s="13" t="s">
        <v>77</v>
      </c>
      <c r="C16" s="13" t="s">
        <v>82</v>
      </c>
      <c r="D16" s="7">
        <v>1.3</v>
      </c>
      <c r="E16" s="6" t="s">
        <v>26</v>
      </c>
      <c r="F16" s="6">
        <v>1</v>
      </c>
      <c r="G16" s="6"/>
      <c r="H16" s="6"/>
      <c r="I16" s="7">
        <f>IF('Rack Gear'!$H16&lt;&gt;"",'Rack Gear'!$D16*'Rack Gear'!$F16*'Rack Gear'!$H16,'Rack Gear'!$D16*'Rack Gear'!$F16)</f>
        <v>1.3</v>
      </c>
    </row>
    <row r="17" spans="1:10">
      <c r="A17" s="6">
        <v>20</v>
      </c>
      <c r="B17" s="13" t="s">
        <v>75</v>
      </c>
      <c r="C17" s="13" t="s">
        <v>74</v>
      </c>
      <c r="D17" s="7">
        <v>0.04</v>
      </c>
      <c r="E17" s="6" t="s">
        <v>73</v>
      </c>
      <c r="F17" s="6">
        <v>1976</v>
      </c>
      <c r="G17" s="6" t="s">
        <v>72</v>
      </c>
      <c r="H17" s="6">
        <v>1</v>
      </c>
      <c r="I17" s="8">
        <f>IF('Rack Gear'!$H17&lt;&gt;"",'Rack Gear'!$D17*'Rack Gear'!$F17*'Rack Gear'!$H17,'Rack Gear'!$D17*'Rack Gear'!$F17)</f>
        <v>79.040000000000006</v>
      </c>
    </row>
    <row r="18" spans="1:10">
      <c r="A18" s="6"/>
      <c r="B18" s="13"/>
      <c r="C18" s="13"/>
      <c r="D18" s="7"/>
      <c r="E18" s="6"/>
      <c r="F18" s="6"/>
      <c r="G18" s="6"/>
      <c r="H18" s="6"/>
      <c r="I18" s="8">
        <f>IF('Rack Gear'!$H18&lt;&gt;"",'Rack Gear'!$D18*'Rack Gear'!$F18*'Rack Gear'!$H18,'Rack Gear'!$D18*'Rack Gear'!$F18)</f>
        <v>0</v>
      </c>
    </row>
    <row r="19" spans="1:10">
      <c r="A19" s="6"/>
      <c r="B19" s="13"/>
      <c r="C19" s="13"/>
      <c r="D19" s="7"/>
      <c r="E19" s="6"/>
      <c r="F19" s="6"/>
      <c r="G19" s="6"/>
      <c r="H19" s="6"/>
      <c r="I19" s="8">
        <f>IF('Rack Gear'!$H19&lt;&gt;"",'Rack Gear'!$D19*'Rack Gear'!$F19*'Rack Gear'!$H19,'Rack Gear'!$D19*'Rack Gear'!$F19)</f>
        <v>0</v>
      </c>
    </row>
    <row r="20" spans="1:10" s="2" customFormat="1">
      <c r="H20" s="4" t="s">
        <v>0</v>
      </c>
      <c r="I20" s="11">
        <f>SUM(I16:I19)</f>
        <v>80.34</v>
      </c>
    </row>
    <row r="22" spans="1:10" s="2" customFormat="1">
      <c r="A22" s="3" t="s">
        <v>8</v>
      </c>
      <c r="B22" s="3" t="s">
        <v>19</v>
      </c>
      <c r="C22" s="3" t="s">
        <v>6</v>
      </c>
      <c r="D22" s="3" t="s">
        <v>5</v>
      </c>
      <c r="E22" s="3" t="s">
        <v>18</v>
      </c>
      <c r="F22" s="3" t="s">
        <v>17</v>
      </c>
      <c r="G22" s="3" t="s">
        <v>16</v>
      </c>
      <c r="H22" s="3" t="s">
        <v>15</v>
      </c>
      <c r="I22" s="3" t="s">
        <v>3</v>
      </c>
      <c r="J22" s="3" t="s">
        <v>0</v>
      </c>
    </row>
    <row r="23" spans="1:10">
      <c r="A23" s="6"/>
      <c r="B23" s="6"/>
      <c r="C23" s="6"/>
      <c r="D23" s="6"/>
      <c r="E23" s="6"/>
      <c r="F23" s="14"/>
      <c r="G23" s="6"/>
      <c r="H23" s="13"/>
      <c r="I23" s="12"/>
      <c r="J23" s="7">
        <f t="shared" ref="J23:J24" si="0">D23*I23</f>
        <v>0</v>
      </c>
    </row>
    <row r="24" spans="1:10">
      <c r="A24" s="6"/>
      <c r="B24" s="6"/>
      <c r="C24" s="6"/>
      <c r="D24" s="6"/>
      <c r="E24" s="6"/>
      <c r="F24" s="14"/>
      <c r="G24" s="6"/>
      <c r="H24" s="13"/>
      <c r="I24" s="12"/>
      <c r="J24" s="7">
        <f t="shared" si="0"/>
        <v>0</v>
      </c>
    </row>
    <row r="25" spans="1:10" s="2" customFormat="1">
      <c r="I25" s="3" t="s">
        <v>0</v>
      </c>
      <c r="J25" s="3">
        <f>SUM(J23:J24)</f>
        <v>0</v>
      </c>
    </row>
    <row r="26" spans="1:10">
      <c r="H26" s="10"/>
      <c r="I26" s="9"/>
    </row>
    <row r="27" spans="1:10" s="2" customFormat="1">
      <c r="A27" s="3" t="s">
        <v>8</v>
      </c>
      <c r="B27" s="3" t="s">
        <v>7</v>
      </c>
      <c r="C27" s="3" t="s">
        <v>6</v>
      </c>
      <c r="D27" s="3" t="s">
        <v>5</v>
      </c>
      <c r="E27" s="3" t="s">
        <v>4</v>
      </c>
      <c r="F27" s="3" t="s">
        <v>3</v>
      </c>
      <c r="G27" s="3" t="s">
        <v>2</v>
      </c>
      <c r="H27" s="3" t="s">
        <v>54</v>
      </c>
      <c r="I27" s="3" t="s">
        <v>0</v>
      </c>
    </row>
    <row r="28" spans="1:10">
      <c r="A28" s="6"/>
      <c r="B28" s="6"/>
      <c r="C28" s="6"/>
      <c r="D28" s="7"/>
      <c r="E28" s="6"/>
      <c r="F28" s="6"/>
      <c r="G28" s="6"/>
      <c r="H28" s="6"/>
      <c r="I28" s="7" t="str">
        <f>IF('Rack Gear'!$G28&lt;&gt;"",D28*F28/G28*H28,"")</f>
        <v/>
      </c>
    </row>
    <row r="29" spans="1:10">
      <c r="A29" s="6"/>
      <c r="B29" s="6"/>
      <c r="C29" s="6"/>
      <c r="D29" s="6"/>
      <c r="E29" s="6"/>
      <c r="F29" s="7"/>
      <c r="G29" s="6"/>
      <c r="H29" s="6"/>
      <c r="I29" s="7" t="str">
        <f>IF('Rack Gear'!$G29&lt;&gt;"",D29*F29/G29*H29,"")</f>
        <v/>
      </c>
    </row>
    <row r="30" spans="1:10" s="2" customFormat="1">
      <c r="H30" s="4" t="s">
        <v>0</v>
      </c>
      <c r="I30" s="3">
        <f>SUM(I28:I29)</f>
        <v>0</v>
      </c>
    </row>
    <row r="31" spans="1:10">
      <c r="H31" s="10"/>
      <c r="I31" s="9"/>
    </row>
    <row r="84" spans="1:8">
      <c r="A84" s="1" t="e">
        <f>#REF!</f>
        <v>#REF!</v>
      </c>
      <c r="B84" s="1" t="e">
        <f>#REF!</f>
        <v>#REF!</v>
      </c>
      <c r="C84" s="1" t="e">
        <f>#REF!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</row>
    <row r="85" spans="1:8">
      <c r="A85" s="1" t="e">
        <f>#REF!</f>
        <v>#REF!</v>
      </c>
      <c r="B85" s="1" t="e">
        <f>#REF!</f>
        <v>#REF!</v>
      </c>
      <c r="C85" s="1" t="e">
        <f>#REF!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</row>
    <row r="86" spans="1:8">
      <c r="A86" s="1" t="e">
        <f>#REF!</f>
        <v>#REF!</v>
      </c>
      <c r="B86" s="1" t="e">
        <f>#REF!</f>
        <v>#REF!</v>
      </c>
      <c r="C86" s="1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</row>
    <row r="87" spans="1:8">
      <c r="A87" s="1" t="e">
        <f>#REF!</f>
        <v>#REF!</v>
      </c>
      <c r="B87" s="1" t="e">
        <f>#REF!</f>
        <v>#REF!</v>
      </c>
      <c r="C87" s="1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8"/>
  <sheetViews>
    <sheetView topLeftCell="D1" workbookViewId="0">
      <selection activeCell="K28" sqref="K28"/>
    </sheetView>
  </sheetViews>
  <sheetFormatPr defaultRowHeight="15"/>
  <cols>
    <col min="1" max="1" width="10.28515625" style="1" bestFit="1" customWidth="1"/>
    <col min="2" max="2" width="34" style="1" bestFit="1" customWidth="1"/>
    <col min="3" max="3" width="45.4257812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8.7109375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N18+I27+J33+I37</f>
        <v>14.022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D3" s="24" t="s">
        <v>41</v>
      </c>
      <c r="J3" s="24" t="s">
        <v>44</v>
      </c>
    </row>
    <row r="4" spans="1:14">
      <c r="A4" s="24" t="s">
        <v>35</v>
      </c>
      <c r="B4" s="26" t="s">
        <v>67</v>
      </c>
      <c r="D4" s="24" t="s">
        <v>37</v>
      </c>
      <c r="J4" s="24" t="s">
        <v>41</v>
      </c>
      <c r="M4" s="24" t="s">
        <v>40</v>
      </c>
      <c r="N4" s="25">
        <f>N1*N2</f>
        <v>14.022</v>
      </c>
    </row>
    <row r="5" spans="1:14">
      <c r="A5" s="24" t="s">
        <v>43</v>
      </c>
      <c r="B5" s="32">
        <v>6003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79</v>
      </c>
      <c r="C10" s="6" t="s">
        <v>94</v>
      </c>
      <c r="D10" s="7">
        <v>2.25</v>
      </c>
      <c r="E10" s="6">
        <v>0.22</v>
      </c>
      <c r="F10" s="6" t="s">
        <v>57</v>
      </c>
      <c r="G10" s="6"/>
      <c r="H10" s="17"/>
      <c r="I10" s="22"/>
      <c r="J10" s="18"/>
      <c r="K10" s="17"/>
      <c r="L10" s="31"/>
      <c r="M10" s="16">
        <v>2</v>
      </c>
      <c r="N10" s="8">
        <f>D10*E10*M10</f>
        <v>0.99</v>
      </c>
    </row>
    <row r="11" spans="1:14">
      <c r="A11" s="6">
        <v>20</v>
      </c>
      <c r="B11" s="6" t="s">
        <v>93</v>
      </c>
      <c r="C11" s="6" t="s">
        <v>92</v>
      </c>
      <c r="D11" s="7">
        <v>4.2</v>
      </c>
      <c r="E11" s="6">
        <v>0.46</v>
      </c>
      <c r="F11" s="6" t="s">
        <v>57</v>
      </c>
      <c r="G11" s="6"/>
      <c r="H11" s="6"/>
      <c r="I11" s="6"/>
      <c r="J11" s="6"/>
      <c r="K11" s="6"/>
      <c r="L11" s="6"/>
      <c r="M11" s="6">
        <v>1</v>
      </c>
      <c r="N11" s="8">
        <f>D11*E11*M11</f>
        <v>1.9320000000000002</v>
      </c>
    </row>
    <row r="12" spans="1:14">
      <c r="A12" s="6"/>
      <c r="B12" s="6"/>
      <c r="C12" s="6"/>
      <c r="D12" s="7"/>
      <c r="E12" s="6"/>
      <c r="F12" s="6"/>
      <c r="G12" s="6"/>
      <c r="H12" s="17"/>
      <c r="I12" s="19"/>
      <c r="J12" s="18"/>
      <c r="K12" s="17"/>
      <c r="L12" s="21"/>
      <c r="M12" s="16"/>
      <c r="N12" s="8"/>
    </row>
    <row r="13" spans="1:14">
      <c r="A13" s="6"/>
      <c r="B13" s="6"/>
      <c r="C13" s="6"/>
      <c r="D13" s="7"/>
      <c r="E13" s="6"/>
      <c r="F13" s="6"/>
      <c r="G13" s="6"/>
      <c r="H13" s="17"/>
      <c r="I13" s="19"/>
      <c r="J13" s="18"/>
      <c r="K13" s="17"/>
      <c r="L13" s="17"/>
      <c r="M13" s="16"/>
      <c r="N13" s="8">
        <f>IF(J13="",D13*M13,D13*J13*K13*L13*M13)</f>
        <v>0</v>
      </c>
    </row>
    <row r="14" spans="1:14">
      <c r="A14" s="6"/>
      <c r="B14" s="6"/>
      <c r="C14" s="6"/>
      <c r="D14" s="7"/>
      <c r="E14" s="6"/>
      <c r="F14" s="6"/>
      <c r="G14" s="6"/>
      <c r="H14" s="17"/>
      <c r="I14" s="19"/>
      <c r="J14" s="18"/>
      <c r="K14" s="17"/>
      <c r="L14" s="17"/>
      <c r="M14" s="16"/>
      <c r="N14" s="8">
        <f>IF(J14="",D14*M14,D14*J14*K14*L14*M14)</f>
        <v>0</v>
      </c>
    </row>
    <row r="15" spans="1:14">
      <c r="A15" s="6"/>
      <c r="B15" s="6"/>
      <c r="C15" s="6"/>
      <c r="D15" s="7"/>
      <c r="E15" s="6"/>
      <c r="F15" s="6"/>
      <c r="G15" s="6"/>
      <c r="H15" s="17"/>
      <c r="I15" s="19"/>
      <c r="J15" s="18"/>
      <c r="K15" s="17"/>
      <c r="L15" s="17"/>
      <c r="M15" s="16"/>
      <c r="N15" s="8">
        <f>IF(J15="",D15*M15,D15*J15*K15*L15*M15)</f>
        <v>0</v>
      </c>
    </row>
    <row r="16" spans="1:14">
      <c r="A16" s="6"/>
      <c r="B16" s="6"/>
      <c r="C16" s="6"/>
      <c r="D16" s="7"/>
      <c r="E16" s="6"/>
      <c r="F16" s="20"/>
      <c r="G16" s="6"/>
      <c r="H16" s="17"/>
      <c r="I16" s="19"/>
      <c r="J16" s="18"/>
      <c r="K16" s="17"/>
      <c r="L16" s="17"/>
      <c r="M16" s="16"/>
      <c r="N16" s="8">
        <f>IF(J16="",D16*M16,D16*J16*K16*L16*M16)</f>
        <v>0</v>
      </c>
    </row>
    <row r="17" spans="1:14">
      <c r="A17" s="6"/>
      <c r="B17" s="6"/>
      <c r="C17" s="6"/>
      <c r="D17" s="7"/>
      <c r="E17" s="6"/>
      <c r="F17" s="20"/>
      <c r="G17" s="6"/>
      <c r="H17" s="17"/>
      <c r="I17" s="19"/>
      <c r="J17" s="18"/>
      <c r="K17" s="17"/>
      <c r="L17" s="17"/>
      <c r="M17" s="16"/>
      <c r="N17" s="8">
        <f>IF(J17="",D17*M17,D17*J17*K17*L17*M17)</f>
        <v>0</v>
      </c>
    </row>
    <row r="18" spans="1:14" s="2" customFormat="1">
      <c r="M18" s="4" t="s">
        <v>0</v>
      </c>
      <c r="N18" s="15">
        <f>SUM(N10:N17)</f>
        <v>2.9220000000000002</v>
      </c>
    </row>
    <row r="20" spans="1:14" s="2" customFormat="1">
      <c r="A20" s="3" t="s">
        <v>8</v>
      </c>
      <c r="B20" s="3" t="s">
        <v>25</v>
      </c>
      <c r="C20" s="3" t="s">
        <v>6</v>
      </c>
      <c r="D20" s="3" t="s">
        <v>5</v>
      </c>
      <c r="E20" s="3" t="s">
        <v>4</v>
      </c>
      <c r="F20" s="3" t="s">
        <v>3</v>
      </c>
      <c r="G20" s="3" t="s">
        <v>24</v>
      </c>
      <c r="H20" s="3" t="s">
        <v>23</v>
      </c>
      <c r="I20" s="3" t="s">
        <v>0</v>
      </c>
    </row>
    <row r="21" spans="1:14">
      <c r="A21" s="6">
        <v>10</v>
      </c>
      <c r="B21" s="13" t="s">
        <v>77</v>
      </c>
      <c r="C21" s="13" t="s">
        <v>91</v>
      </c>
      <c r="D21" s="7">
        <v>1.3</v>
      </c>
      <c r="E21" s="6" t="s">
        <v>26</v>
      </c>
      <c r="F21" s="6">
        <v>3</v>
      </c>
      <c r="G21" s="6"/>
      <c r="H21" s="6"/>
      <c r="I21" s="7">
        <f>IF('Steering Rack'!$H21&lt;&gt;"",'Steering Rack'!$D21*'Steering Rack'!$F21*'Steering Rack'!$H21,'Steering Rack'!$D21*'Steering Rack'!$F21)</f>
        <v>3.9000000000000004</v>
      </c>
    </row>
    <row r="22" spans="1:14">
      <c r="A22" s="6">
        <v>20</v>
      </c>
      <c r="B22" s="13" t="s">
        <v>75</v>
      </c>
      <c r="C22" s="13" t="s">
        <v>90</v>
      </c>
      <c r="D22" s="7">
        <v>0.04</v>
      </c>
      <c r="E22" s="6" t="s">
        <v>73</v>
      </c>
      <c r="F22" s="6">
        <v>42</v>
      </c>
      <c r="G22" s="6" t="s">
        <v>89</v>
      </c>
      <c r="H22" s="6">
        <v>2</v>
      </c>
      <c r="I22" s="8">
        <f>IF('Steering Rack'!$H22&lt;&gt;"",'Steering Rack'!$D22*'Steering Rack'!$F22*'Steering Rack'!$H22,'Steering Rack'!$D22*'Steering Rack'!$F22)</f>
        <v>3.36</v>
      </c>
    </row>
    <row r="23" spans="1:14">
      <c r="A23" s="6">
        <v>30</v>
      </c>
      <c r="B23" s="13" t="s">
        <v>75</v>
      </c>
      <c r="C23" s="13" t="s">
        <v>88</v>
      </c>
      <c r="D23" s="7">
        <v>0.04</v>
      </c>
      <c r="E23" s="6" t="s">
        <v>73</v>
      </c>
      <c r="F23" s="6">
        <v>61</v>
      </c>
      <c r="G23" s="6" t="s">
        <v>72</v>
      </c>
      <c r="H23" s="6">
        <v>1</v>
      </c>
      <c r="I23" s="8">
        <f>IF('Steering Rack'!$H23&lt;&gt;"",'Steering Rack'!$D23*'Steering Rack'!$F23*'Steering Rack'!$H23,'Steering Rack'!$D23*'Steering Rack'!$F23)</f>
        <v>2.44</v>
      </c>
    </row>
    <row r="24" spans="1:14">
      <c r="A24" s="6">
        <v>40</v>
      </c>
      <c r="B24" s="13" t="s">
        <v>87</v>
      </c>
      <c r="C24" s="13" t="s">
        <v>86</v>
      </c>
      <c r="D24" s="7">
        <v>0.35</v>
      </c>
      <c r="E24" s="6" t="s">
        <v>85</v>
      </c>
      <c r="F24" s="6">
        <v>4</v>
      </c>
      <c r="G24" s="6"/>
      <c r="H24" s="6"/>
      <c r="I24" s="8">
        <f>IF('Steering Rack'!$H24&lt;&gt;"",'Steering Rack'!$D24*'Steering Rack'!$F24*'Steering Rack'!$H24,'Steering Rack'!$D24*'Steering Rack'!$F24)</f>
        <v>1.4</v>
      </c>
    </row>
    <row r="25" spans="1:14">
      <c r="A25" s="6"/>
      <c r="B25" s="13"/>
      <c r="C25" s="13"/>
      <c r="D25" s="7"/>
      <c r="E25" s="6"/>
      <c r="F25" s="6"/>
      <c r="G25" s="6"/>
      <c r="H25" s="6"/>
      <c r="I25" s="8">
        <f>IF('Steering Rack'!$H25&lt;&gt;"",'Steering Rack'!$D25*'Steering Rack'!$F25*'Steering Rack'!$H25,'Steering Rack'!$D25*'Steering Rack'!$F25)</f>
        <v>0</v>
      </c>
    </row>
    <row r="26" spans="1:14">
      <c r="A26" s="6"/>
      <c r="B26" s="13"/>
      <c r="C26" s="13"/>
      <c r="D26" s="7"/>
      <c r="E26" s="6"/>
      <c r="F26" s="6"/>
      <c r="G26" s="6"/>
      <c r="H26" s="6"/>
      <c r="I26" s="8">
        <f>IF('Steering Rack'!$H26&lt;&gt;"",'Steering Rack'!$D26*'Steering Rack'!$F26*'Steering Rack'!$H26,'Steering Rack'!$D26*'Steering Rack'!$F26)</f>
        <v>0</v>
      </c>
    </row>
    <row r="27" spans="1:14">
      <c r="A27" s="2"/>
      <c r="B27" s="2"/>
      <c r="C27" s="2"/>
      <c r="D27" s="2"/>
      <c r="E27" s="2"/>
      <c r="F27" s="2"/>
      <c r="G27" s="2"/>
      <c r="H27" s="4" t="s">
        <v>0</v>
      </c>
      <c r="I27" s="11">
        <f>SUM(I21:I26)</f>
        <v>11.1</v>
      </c>
    </row>
    <row r="28" spans="1:14" s="2" customFormat="1">
      <c r="A28" s="1"/>
      <c r="B28" s="1"/>
      <c r="C28" s="1"/>
      <c r="D28" s="1"/>
      <c r="E28" s="1"/>
      <c r="F28" s="1"/>
      <c r="G28" s="1"/>
      <c r="H28" s="1"/>
      <c r="I28" s="1"/>
    </row>
    <row r="29" spans="1:14">
      <c r="A29" s="3" t="s">
        <v>8</v>
      </c>
      <c r="B29" s="3" t="s">
        <v>19</v>
      </c>
      <c r="C29" s="3" t="s">
        <v>6</v>
      </c>
      <c r="D29" s="3" t="s">
        <v>5</v>
      </c>
      <c r="E29" s="3" t="s">
        <v>18</v>
      </c>
      <c r="F29" s="3" t="s">
        <v>17</v>
      </c>
      <c r="G29" s="3" t="s">
        <v>16</v>
      </c>
      <c r="H29" s="3" t="s">
        <v>15</v>
      </c>
      <c r="I29" s="3" t="s">
        <v>3</v>
      </c>
      <c r="J29" s="3" t="s">
        <v>0</v>
      </c>
    </row>
    <row r="30" spans="1:14" s="2" customFormat="1">
      <c r="A30" s="6"/>
      <c r="B30" s="6"/>
      <c r="C30" s="6"/>
      <c r="D30" s="6"/>
      <c r="E30" s="6"/>
      <c r="F30" s="14"/>
      <c r="G30" s="6"/>
      <c r="H30" s="13"/>
      <c r="I30" s="12"/>
      <c r="J30" s="8"/>
    </row>
    <row r="31" spans="1:14">
      <c r="A31" s="6"/>
      <c r="B31" s="6"/>
      <c r="C31" s="6"/>
      <c r="D31" s="6"/>
      <c r="E31" s="6"/>
      <c r="F31" s="14"/>
      <c r="G31" s="6"/>
      <c r="H31" s="13"/>
      <c r="I31" s="12"/>
      <c r="J31" s="7"/>
    </row>
    <row r="32" spans="1:14">
      <c r="A32" s="2"/>
      <c r="B32" s="2"/>
      <c r="C32" s="2"/>
      <c r="D32" s="2"/>
      <c r="E32" s="2"/>
      <c r="F32" s="2"/>
      <c r="G32" s="2"/>
      <c r="H32" s="2"/>
      <c r="I32" s="3" t="s">
        <v>0</v>
      </c>
      <c r="J32" s="50"/>
    </row>
    <row r="33" spans="1:10" s="2" customFormat="1">
      <c r="A33" s="1"/>
      <c r="B33" s="1"/>
      <c r="C33" s="1"/>
      <c r="D33" s="1"/>
      <c r="E33" s="1"/>
      <c r="F33" s="1"/>
      <c r="G33" s="1"/>
      <c r="H33" s="10"/>
      <c r="I33" s="9"/>
      <c r="J33" s="29"/>
    </row>
    <row r="34" spans="1:10">
      <c r="A34" s="3" t="s">
        <v>8</v>
      </c>
      <c r="B34" s="3" t="s">
        <v>7</v>
      </c>
      <c r="C34" s="3" t="s">
        <v>6</v>
      </c>
      <c r="D34" s="3" t="s">
        <v>5</v>
      </c>
      <c r="E34" s="3" t="s">
        <v>4</v>
      </c>
      <c r="F34" s="3" t="s">
        <v>3</v>
      </c>
      <c r="G34" s="3" t="s">
        <v>2</v>
      </c>
      <c r="H34" s="3" t="s">
        <v>54</v>
      </c>
      <c r="I34" s="3" t="s">
        <v>0</v>
      </c>
    </row>
    <row r="35" spans="1:10" s="2" customFormat="1">
      <c r="A35" s="6"/>
      <c r="B35" s="6"/>
      <c r="C35" s="6"/>
      <c r="D35" s="7"/>
      <c r="E35" s="6"/>
      <c r="F35" s="6"/>
      <c r="G35" s="6"/>
      <c r="H35" s="6"/>
      <c r="I35" s="7" t="str">
        <f>IF('Steering Rack'!$G35&lt;&gt;"",D35*F35/G35*H35,"")</f>
        <v/>
      </c>
    </row>
    <row r="36" spans="1:10">
      <c r="A36" s="6"/>
      <c r="B36" s="6"/>
      <c r="C36" s="6"/>
      <c r="D36" s="6"/>
      <c r="E36" s="6"/>
      <c r="F36" s="7"/>
      <c r="G36" s="6"/>
      <c r="H36" s="6"/>
      <c r="I36" s="7" t="str">
        <f>IF('Steering Rack'!$G36&lt;&gt;"",D36*F36/G36*H36,"")</f>
        <v/>
      </c>
    </row>
    <row r="37" spans="1:10">
      <c r="A37" s="2"/>
      <c r="B37" s="2"/>
      <c r="C37" s="2"/>
      <c r="D37" s="2"/>
      <c r="E37" s="2"/>
      <c r="F37" s="2"/>
      <c r="G37" s="2"/>
      <c r="H37" s="4" t="s">
        <v>0</v>
      </c>
      <c r="I37" s="42">
        <f>SUM(I35:I36)</f>
        <v>0</v>
      </c>
    </row>
    <row r="38" spans="1:10" s="2" customFormat="1">
      <c r="A38" s="1"/>
      <c r="B38" s="1"/>
      <c r="C38" s="1"/>
      <c r="D38" s="1"/>
      <c r="E38" s="1"/>
      <c r="F38" s="1"/>
      <c r="G38" s="1"/>
      <c r="H38" s="10"/>
      <c r="I38" s="9"/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0"/>
  <sheetViews>
    <sheetView workbookViewId="0">
      <selection activeCell="I29" sqref="I29"/>
    </sheetView>
  </sheetViews>
  <sheetFormatPr defaultRowHeight="15"/>
  <cols>
    <col min="1" max="1" width="10.28515625" style="1" bestFit="1" customWidth="1"/>
    <col min="2" max="2" width="34" style="1" bestFit="1" customWidth="1"/>
    <col min="3" max="3" width="22.5703125" style="1" bestFit="1" customWidth="1"/>
    <col min="4" max="4" width="9" style="1" bestFit="1" customWidth="1"/>
    <col min="5" max="5" width="7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N12+I18+J24+I29</f>
        <v>35.22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81</v>
      </c>
      <c r="D3" s="24" t="s">
        <v>41</v>
      </c>
      <c r="J3" s="24" t="s">
        <v>44</v>
      </c>
    </row>
    <row r="4" spans="1:14">
      <c r="A4" s="24" t="s">
        <v>35</v>
      </c>
      <c r="B4" s="26" t="s">
        <v>66</v>
      </c>
      <c r="D4" s="24" t="s">
        <v>37</v>
      </c>
      <c r="J4" s="24" t="s">
        <v>41</v>
      </c>
      <c r="M4" s="24" t="s">
        <v>40</v>
      </c>
      <c r="N4" s="25">
        <f>N1*N2</f>
        <v>35.22</v>
      </c>
    </row>
    <row r="5" spans="1:14">
      <c r="A5" s="24" t="s">
        <v>43</v>
      </c>
      <c r="B5" s="32">
        <v>6004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98</v>
      </c>
      <c r="C10" s="6" t="s">
        <v>97</v>
      </c>
      <c r="D10" s="7">
        <v>200</v>
      </c>
      <c r="E10" s="6">
        <v>0.16</v>
      </c>
      <c r="F10" s="6" t="s">
        <v>57</v>
      </c>
      <c r="G10" s="6"/>
      <c r="H10" s="17"/>
      <c r="I10" s="22"/>
      <c r="J10" s="18"/>
      <c r="K10" s="17"/>
      <c r="L10" s="31"/>
      <c r="M10" s="16">
        <v>1</v>
      </c>
      <c r="N10" s="8">
        <f>M10*E10*D10</f>
        <v>32</v>
      </c>
    </row>
    <row r="11" spans="1:14">
      <c r="A11" s="6"/>
      <c r="B11" s="6"/>
      <c r="C11" s="6"/>
      <c r="D11" s="7"/>
      <c r="E11" s="6"/>
      <c r="F11" s="20"/>
      <c r="G11" s="6"/>
      <c r="H11" s="17"/>
      <c r="I11" s="19"/>
      <c r="J11" s="18"/>
      <c r="K11" s="17"/>
      <c r="L11" s="17"/>
      <c r="M11" s="16"/>
      <c r="N11" s="8">
        <f>IF(J11="",D11*M11,D11*J11*K11*L11*M11)</f>
        <v>0</v>
      </c>
    </row>
    <row r="12" spans="1:14" s="2" customFormat="1">
      <c r="M12" s="4" t="s">
        <v>0</v>
      </c>
      <c r="N12" s="15">
        <f>SUM(N10:N11)</f>
        <v>32</v>
      </c>
    </row>
    <row r="14" spans="1:14" s="2" customFormat="1">
      <c r="A14" s="3" t="s">
        <v>8</v>
      </c>
      <c r="B14" s="3" t="s">
        <v>25</v>
      </c>
      <c r="C14" s="3" t="s">
        <v>6</v>
      </c>
      <c r="D14" s="3" t="s">
        <v>5</v>
      </c>
      <c r="E14" s="3" t="s">
        <v>4</v>
      </c>
      <c r="F14" s="3" t="s">
        <v>3</v>
      </c>
      <c r="G14" s="3" t="s">
        <v>24</v>
      </c>
      <c r="H14" s="3" t="s">
        <v>23</v>
      </c>
      <c r="I14" s="3" t="s">
        <v>0</v>
      </c>
    </row>
    <row r="15" spans="1:14">
      <c r="A15" s="6"/>
      <c r="B15" s="13" t="s">
        <v>77</v>
      </c>
      <c r="C15" s="13" t="s">
        <v>96</v>
      </c>
      <c r="D15" s="7">
        <v>1.3</v>
      </c>
      <c r="E15" s="6" t="s">
        <v>26</v>
      </c>
      <c r="F15" s="6">
        <v>1</v>
      </c>
      <c r="G15" s="6"/>
      <c r="H15" s="6"/>
      <c r="I15" s="7">
        <f>IF('Steering Rack Housing'!$H15&lt;&gt;"",'Steering Rack Housing'!$D15*'Steering Rack Housing'!$F15*'Steering Rack Housing'!$H15,'Steering Rack Housing'!$D15*'Steering Rack Housing'!$F15)</f>
        <v>1.3</v>
      </c>
    </row>
    <row r="16" spans="1:14">
      <c r="A16" s="6"/>
      <c r="B16" s="13" t="s">
        <v>75</v>
      </c>
      <c r="C16" s="13" t="s">
        <v>95</v>
      </c>
      <c r="D16" s="7">
        <v>0.04</v>
      </c>
      <c r="E16" s="6" t="s">
        <v>73</v>
      </c>
      <c r="F16" s="6">
        <v>48</v>
      </c>
      <c r="G16" s="6"/>
      <c r="H16" s="6">
        <v>1</v>
      </c>
      <c r="I16" s="8">
        <f>IF('Steering Rack Housing'!$H16&lt;&gt;"",'Steering Rack Housing'!$D16*'Steering Rack Housing'!$F16*'Steering Rack Housing'!$H16,'Steering Rack Housing'!$D16*'Steering Rack Housing'!$F16)</f>
        <v>1.92</v>
      </c>
    </row>
    <row r="17" spans="1:10">
      <c r="A17" s="6"/>
      <c r="B17" s="13"/>
      <c r="C17" s="13"/>
      <c r="D17" s="7"/>
      <c r="E17" s="6"/>
      <c r="F17" s="6"/>
      <c r="G17" s="6"/>
      <c r="H17" s="6"/>
      <c r="I17" s="8">
        <f>IF('Steering Rack Housing'!$H17&lt;&gt;"",'Steering Rack Housing'!$D17*'Steering Rack Housing'!$F17*'Steering Rack Housing'!$H17,'Steering Rack Housing'!$D17*'Steering Rack Housing'!$F17)</f>
        <v>0</v>
      </c>
    </row>
    <row r="18" spans="1:10" s="2" customFormat="1">
      <c r="H18" s="4" t="s">
        <v>0</v>
      </c>
      <c r="I18" s="11">
        <f>SUM(I15:I17)</f>
        <v>3.2199999999999998</v>
      </c>
    </row>
    <row r="20" spans="1:10" s="2" customFormat="1">
      <c r="A20" s="3" t="s">
        <v>8</v>
      </c>
      <c r="B20" s="3" t="s">
        <v>19</v>
      </c>
      <c r="C20" s="3" t="s">
        <v>6</v>
      </c>
      <c r="D20" s="3" t="s">
        <v>5</v>
      </c>
      <c r="E20" s="3" t="s">
        <v>18</v>
      </c>
      <c r="F20" s="3" t="s">
        <v>17</v>
      </c>
      <c r="G20" s="3" t="s">
        <v>16</v>
      </c>
      <c r="H20" s="3" t="s">
        <v>15</v>
      </c>
      <c r="I20" s="3" t="s">
        <v>3</v>
      </c>
      <c r="J20" s="3" t="s">
        <v>0</v>
      </c>
    </row>
    <row r="21" spans="1:10">
      <c r="A21" s="6"/>
      <c r="B21" s="6"/>
      <c r="C21" s="6"/>
      <c r="D21" s="6"/>
      <c r="E21" s="6"/>
      <c r="F21" s="14"/>
      <c r="G21" s="6"/>
      <c r="H21" s="13"/>
      <c r="I21" s="12"/>
      <c r="J21" s="7">
        <f t="shared" ref="J21:J23" si="0">D21*I21</f>
        <v>0</v>
      </c>
    </row>
    <row r="22" spans="1:10">
      <c r="A22" s="6"/>
      <c r="B22" s="6"/>
      <c r="C22" s="6"/>
      <c r="D22" s="7"/>
      <c r="E22" s="6"/>
      <c r="F22" s="14"/>
      <c r="G22" s="6"/>
      <c r="H22" s="13"/>
      <c r="I22" s="12"/>
      <c r="J22" s="8">
        <f t="shared" si="0"/>
        <v>0</v>
      </c>
    </row>
    <row r="23" spans="1:10">
      <c r="A23" s="6"/>
      <c r="B23" s="6"/>
      <c r="C23" s="6"/>
      <c r="D23" s="6"/>
      <c r="E23" s="6"/>
      <c r="F23" s="14"/>
      <c r="G23" s="6"/>
      <c r="H23" s="13"/>
      <c r="I23" s="12"/>
      <c r="J23" s="7">
        <f t="shared" si="0"/>
        <v>0</v>
      </c>
    </row>
    <row r="24" spans="1:10" s="2" customFormat="1">
      <c r="I24" s="4" t="s">
        <v>0</v>
      </c>
      <c r="J24" s="42">
        <f>SUM(J22:J23)</f>
        <v>0</v>
      </c>
    </row>
    <row r="25" spans="1:10">
      <c r="H25" s="10"/>
      <c r="I25" s="9"/>
    </row>
    <row r="26" spans="1:10" s="2" customFormat="1">
      <c r="A26" s="3" t="s">
        <v>8</v>
      </c>
      <c r="B26" s="3" t="s">
        <v>7</v>
      </c>
      <c r="C26" s="3" t="s">
        <v>6</v>
      </c>
      <c r="D26" s="3" t="s">
        <v>5</v>
      </c>
      <c r="E26" s="3" t="s">
        <v>4</v>
      </c>
      <c r="F26" s="3" t="s">
        <v>3</v>
      </c>
      <c r="G26" s="3" t="s">
        <v>2</v>
      </c>
      <c r="H26" s="3" t="s">
        <v>54</v>
      </c>
      <c r="I26" s="3" t="s">
        <v>0</v>
      </c>
    </row>
    <row r="27" spans="1:10">
      <c r="A27" s="6"/>
      <c r="B27" s="6"/>
      <c r="C27" s="6"/>
      <c r="D27" s="7"/>
      <c r="E27" s="6"/>
      <c r="F27" s="6"/>
      <c r="G27" s="6"/>
      <c r="H27" s="6"/>
      <c r="I27" s="7" t="str">
        <f>IF('Steering Rack Housing'!$G27&lt;&gt;"",D27*F27/G27*H27,"")</f>
        <v/>
      </c>
    </row>
    <row r="28" spans="1:10">
      <c r="A28" s="6"/>
      <c r="B28" s="6"/>
      <c r="C28" s="6"/>
      <c r="D28" s="6"/>
      <c r="E28" s="6"/>
      <c r="F28" s="7"/>
      <c r="G28" s="6"/>
      <c r="H28" s="6"/>
      <c r="I28" s="7" t="str">
        <f>IF('Steering Rack Housing'!$G28&lt;&gt;"",D28*F28/G28*H28,"")</f>
        <v/>
      </c>
    </row>
    <row r="29" spans="1:10" s="2" customFormat="1">
      <c r="H29" s="4" t="s">
        <v>0</v>
      </c>
      <c r="I29" s="42">
        <f>SUM(I27:I28)</f>
        <v>0</v>
      </c>
    </row>
    <row r="30" spans="1:10">
      <c r="H30" s="10"/>
      <c r="I30" s="9"/>
    </row>
    <row r="83" spans="1:8">
      <c r="A83" s="1" t="e">
        <f>#REF!</f>
        <v>#REF!</v>
      </c>
      <c r="B83" s="1" t="e">
        <f>#REF!</f>
        <v>#REF!</v>
      </c>
      <c r="C83" s="1" t="e">
        <f>#REF!</f>
        <v>#REF!</v>
      </c>
      <c r="D83" s="1" t="e">
        <f>#REF!</f>
        <v>#REF!</v>
      </c>
      <c r="E83" s="1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</row>
    <row r="84" spans="1:8">
      <c r="A84" s="1" t="e">
        <f>#REF!</f>
        <v>#REF!</v>
      </c>
      <c r="B84" s="1" t="e">
        <f>#REF!</f>
        <v>#REF!</v>
      </c>
      <c r="C84" s="1" t="e">
        <f>#REF!</f>
        <v>#REF!</v>
      </c>
      <c r="D84" s="1" t="e">
        <f>#REF!</f>
        <v>#REF!</v>
      </c>
      <c r="E84" s="1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</row>
    <row r="85" spans="1:8">
      <c r="A85" s="1" t="e">
        <f>#REF!</f>
        <v>#REF!</v>
      </c>
      <c r="B85" s="1" t="e">
        <f>#REF!</f>
        <v>#REF!</v>
      </c>
      <c r="C85" s="1" t="e">
        <f>#REF!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</row>
    <row r="86" spans="1:8">
      <c r="A86" s="1" t="e">
        <f>#REF!</f>
        <v>#REF!</v>
      </c>
      <c r="B86" s="1" t="e">
        <f>#REF!</f>
        <v>#REF!</v>
      </c>
      <c r="C86" s="1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</row>
    <row r="87" spans="1:8">
      <c r="A87" s="1" t="e">
        <f>#REF!</f>
        <v>#REF!</v>
      </c>
      <c r="B87" s="1" t="e">
        <f>#REF!</f>
        <v>#REF!</v>
      </c>
      <c r="C87" s="1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1"/>
  <sheetViews>
    <sheetView workbookViewId="0">
      <selection activeCell="G7" sqref="G7"/>
    </sheetView>
  </sheetViews>
  <sheetFormatPr defaultRowHeight="15"/>
  <cols>
    <col min="1" max="1" width="10.28515625" style="1" bestFit="1" customWidth="1"/>
    <col min="2" max="2" width="25.140625" style="1" bestFit="1" customWidth="1"/>
    <col min="3" max="3" width="16.42578125" style="1" bestFit="1" customWidth="1"/>
    <col min="4" max="5" width="9.140625" style="1" bestFit="1" customWidth="1"/>
    <col min="6" max="6" width="8.7109375" style="1" bestFit="1" customWidth="1"/>
    <col min="7" max="7" width="10" style="1" bestFit="1" customWidth="1"/>
    <col min="8" max="8" width="16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bestFit="1" customWidth="1"/>
    <col min="14" max="14" width="9.140625" style="1" bestFit="1" customWidth="1"/>
    <col min="15" max="16384" width="9.140625" style="1"/>
  </cols>
  <sheetData>
    <row r="1" spans="1:14">
      <c r="A1" s="24" t="s">
        <v>53</v>
      </c>
      <c r="B1" s="1" t="s">
        <v>52</v>
      </c>
      <c r="J1" s="24" t="s">
        <v>51</v>
      </c>
      <c r="K1" s="28">
        <v>106</v>
      </c>
      <c r="M1" s="24" t="s">
        <v>50</v>
      </c>
      <c r="N1" s="25">
        <f>E13+N18+I25+J36+I41</f>
        <v>47.120000000000005</v>
      </c>
    </row>
    <row r="2" spans="1:14">
      <c r="A2" s="24" t="s">
        <v>49</v>
      </c>
      <c r="B2" s="1" t="s">
        <v>48</v>
      </c>
      <c r="M2" s="24" t="s">
        <v>47</v>
      </c>
      <c r="N2" s="27">
        <v>1</v>
      </c>
    </row>
    <row r="3" spans="1:14">
      <c r="A3" s="24" t="s">
        <v>46</v>
      </c>
      <c r="B3" s="1" t="s">
        <v>45</v>
      </c>
      <c r="J3" s="24" t="s">
        <v>44</v>
      </c>
    </row>
    <row r="4" spans="1:14">
      <c r="A4" s="24" t="s">
        <v>43</v>
      </c>
      <c r="B4" s="26" t="s">
        <v>42</v>
      </c>
      <c r="J4" s="24" t="s">
        <v>41</v>
      </c>
      <c r="M4" s="24" t="s">
        <v>40</v>
      </c>
      <c r="N4" s="25">
        <f>E13+N18+I25+J36</f>
        <v>47.120000000000005</v>
      </c>
    </row>
    <row r="5" spans="1:14">
      <c r="A5" s="24" t="s">
        <v>39</v>
      </c>
      <c r="B5" s="1" t="s">
        <v>38</v>
      </c>
      <c r="J5" s="24" t="s">
        <v>37</v>
      </c>
    </row>
    <row r="6" spans="1:14">
      <c r="A6" s="24" t="s">
        <v>36</v>
      </c>
    </row>
    <row r="8" spans="1:14">
      <c r="A8" s="3" t="s">
        <v>8</v>
      </c>
      <c r="B8" s="3" t="s">
        <v>35</v>
      </c>
      <c r="C8" s="3" t="s">
        <v>34</v>
      </c>
      <c r="D8" s="3" t="s">
        <v>3</v>
      </c>
      <c r="E8" s="3" t="s">
        <v>0</v>
      </c>
    </row>
    <row r="9" spans="1:14">
      <c r="A9" s="6">
        <v>10</v>
      </c>
      <c r="B9" s="6" t="s">
        <v>33</v>
      </c>
      <c r="C9" s="7">
        <v>20</v>
      </c>
      <c r="D9" s="48">
        <v>2</v>
      </c>
      <c r="E9" s="23">
        <f>C9*D9</f>
        <v>40</v>
      </c>
    </row>
    <row r="10" spans="1:14">
      <c r="A10" s="6">
        <v>20</v>
      </c>
      <c r="B10" s="6" t="s">
        <v>32</v>
      </c>
      <c r="C10" s="7">
        <v>0.8</v>
      </c>
      <c r="D10" s="48">
        <v>2</v>
      </c>
      <c r="E10" s="23">
        <f>C10*D10</f>
        <v>1.6</v>
      </c>
    </row>
    <row r="11" spans="1:14">
      <c r="A11" s="6"/>
      <c r="B11" s="6"/>
      <c r="C11" s="7"/>
      <c r="D11" s="22"/>
      <c r="E11" s="23">
        <f t="shared" ref="E11:E12" si="0">C11*D11</f>
        <v>0</v>
      </c>
    </row>
    <row r="12" spans="1:14">
      <c r="A12" s="6"/>
      <c r="B12" s="6"/>
      <c r="C12" s="7"/>
      <c r="D12" s="6"/>
      <c r="E12" s="23">
        <f t="shared" si="0"/>
        <v>0</v>
      </c>
    </row>
    <row r="13" spans="1:14">
      <c r="D13" s="4" t="s">
        <v>0</v>
      </c>
      <c r="E13" s="15">
        <f>SUM(E9:E12)</f>
        <v>41.6</v>
      </c>
    </row>
    <row r="15" spans="1:14">
      <c r="A15" s="3" t="s">
        <v>8</v>
      </c>
      <c r="B15" s="3" t="s">
        <v>31</v>
      </c>
      <c r="C15" s="3" t="s">
        <v>6</v>
      </c>
      <c r="D15" s="3" t="s">
        <v>5</v>
      </c>
      <c r="E15" s="3" t="s">
        <v>18</v>
      </c>
      <c r="F15" s="3" t="s">
        <v>17</v>
      </c>
      <c r="G15" s="3" t="s">
        <v>16</v>
      </c>
      <c r="H15" s="3" t="s">
        <v>15</v>
      </c>
      <c r="I15" s="3" t="s">
        <v>30</v>
      </c>
      <c r="J15" s="3" t="s">
        <v>29</v>
      </c>
      <c r="K15" s="3" t="s">
        <v>28</v>
      </c>
      <c r="L15" s="3" t="s">
        <v>27</v>
      </c>
      <c r="M15" s="3" t="s">
        <v>3</v>
      </c>
      <c r="N15" s="3" t="s">
        <v>0</v>
      </c>
    </row>
    <row r="16" spans="1:14">
      <c r="A16" s="6"/>
      <c r="B16" s="6"/>
      <c r="C16" s="6"/>
      <c r="D16" s="7"/>
      <c r="E16" s="6"/>
      <c r="F16" s="6"/>
      <c r="G16" s="6"/>
      <c r="H16" s="17"/>
      <c r="I16" s="22"/>
      <c r="J16" s="18"/>
      <c r="K16" s="17"/>
      <c r="L16" s="17"/>
      <c r="M16" s="21"/>
      <c r="N16" s="8"/>
    </row>
    <row r="17" spans="1:14">
      <c r="A17" s="6"/>
      <c r="B17" s="6"/>
      <c r="C17" s="6"/>
      <c r="D17" s="7"/>
      <c r="E17" s="6"/>
      <c r="F17" s="20"/>
      <c r="G17" s="6"/>
      <c r="H17" s="17"/>
      <c r="I17" s="19"/>
      <c r="J17" s="18"/>
      <c r="K17" s="17"/>
      <c r="L17" s="17"/>
      <c r="M17" s="16"/>
      <c r="N17" s="8"/>
    </row>
    <row r="18" spans="1:14" s="2" customFormat="1">
      <c r="M18" s="4" t="s">
        <v>0</v>
      </c>
      <c r="N18" s="15">
        <v>0</v>
      </c>
    </row>
    <row r="20" spans="1:14" s="2" customFormat="1">
      <c r="A20" s="3" t="s">
        <v>8</v>
      </c>
      <c r="B20" s="3" t="s">
        <v>25</v>
      </c>
      <c r="C20" s="3" t="s">
        <v>6</v>
      </c>
      <c r="D20" s="3" t="s">
        <v>5</v>
      </c>
      <c r="E20" s="3" t="s">
        <v>4</v>
      </c>
      <c r="F20" s="3" t="s">
        <v>3</v>
      </c>
      <c r="G20" s="3" t="s">
        <v>24</v>
      </c>
      <c r="H20" s="3" t="s">
        <v>23</v>
      </c>
      <c r="I20" s="3" t="s">
        <v>0</v>
      </c>
    </row>
    <row r="21" spans="1:14">
      <c r="A21" s="6">
        <v>10</v>
      </c>
      <c r="B21" s="13" t="s">
        <v>21</v>
      </c>
      <c r="C21" s="13" t="s">
        <v>22</v>
      </c>
      <c r="D21" s="7">
        <v>0.5</v>
      </c>
      <c r="E21" s="6" t="s">
        <v>124</v>
      </c>
      <c r="F21" s="6">
        <v>2</v>
      </c>
      <c r="G21" s="6"/>
      <c r="H21" s="6"/>
      <c r="I21" s="7">
        <v>1</v>
      </c>
    </row>
    <row r="22" spans="1:14">
      <c r="A22" s="6">
        <v>20</v>
      </c>
      <c r="B22" s="13" t="s">
        <v>21</v>
      </c>
      <c r="C22" s="13" t="s">
        <v>20</v>
      </c>
      <c r="D22" s="7">
        <v>0.5</v>
      </c>
      <c r="E22" s="6" t="s">
        <v>124</v>
      </c>
      <c r="F22" s="6">
        <v>2</v>
      </c>
      <c r="G22" s="6"/>
      <c r="H22" s="6"/>
      <c r="I22" s="7">
        <v>1</v>
      </c>
    </row>
    <row r="23" spans="1:14">
      <c r="A23" s="6"/>
      <c r="B23" s="13"/>
      <c r="C23" s="13"/>
      <c r="D23" s="7"/>
      <c r="E23" s="6"/>
      <c r="F23" s="6"/>
      <c r="G23" s="6"/>
      <c r="H23" s="6"/>
      <c r="I23" s="7">
        <f t="shared" ref="I23:I24" si="1">D23*F23*H23</f>
        <v>0</v>
      </c>
    </row>
    <row r="24" spans="1:14">
      <c r="A24" s="6"/>
      <c r="B24" s="13"/>
      <c r="C24" s="13"/>
      <c r="D24" s="7"/>
      <c r="E24" s="6"/>
      <c r="F24" s="6"/>
      <c r="G24" s="6"/>
      <c r="H24" s="6"/>
      <c r="I24" s="7">
        <f t="shared" si="1"/>
        <v>0</v>
      </c>
    </row>
    <row r="25" spans="1:14" s="2" customFormat="1">
      <c r="H25" s="4" t="s">
        <v>0</v>
      </c>
      <c r="I25" s="42">
        <f>SUM(I21:I24)</f>
        <v>2</v>
      </c>
    </row>
    <row r="27" spans="1:14" s="2" customFormat="1">
      <c r="A27" s="3" t="s">
        <v>8</v>
      </c>
      <c r="B27" s="3" t="s">
        <v>19</v>
      </c>
      <c r="C27" s="3" t="s">
        <v>6</v>
      </c>
      <c r="D27" s="3" t="s">
        <v>5</v>
      </c>
      <c r="E27" s="3" t="s">
        <v>18</v>
      </c>
      <c r="F27" s="3" t="s">
        <v>17</v>
      </c>
      <c r="G27" s="3" t="s">
        <v>16</v>
      </c>
      <c r="H27" s="3" t="s">
        <v>15</v>
      </c>
      <c r="I27" s="3" t="s">
        <v>3</v>
      </c>
      <c r="J27" s="3" t="s">
        <v>0</v>
      </c>
    </row>
    <row r="28" spans="1:14">
      <c r="A28" s="6">
        <v>10</v>
      </c>
      <c r="B28" s="6" t="s">
        <v>13</v>
      </c>
      <c r="C28" s="6" t="s">
        <v>14</v>
      </c>
      <c r="D28" s="6">
        <v>0.31</v>
      </c>
      <c r="E28" s="6">
        <v>6.35</v>
      </c>
      <c r="F28" s="14" t="s">
        <v>9</v>
      </c>
      <c r="G28" s="6">
        <v>40</v>
      </c>
      <c r="H28" s="13" t="s">
        <v>9</v>
      </c>
      <c r="I28" s="12">
        <v>2</v>
      </c>
      <c r="J28" s="7">
        <f t="shared" ref="J28:J35" si="2">D28*I28</f>
        <v>0.62</v>
      </c>
    </row>
    <row r="29" spans="1:14">
      <c r="A29" s="6">
        <v>20</v>
      </c>
      <c r="B29" s="6" t="s">
        <v>12</v>
      </c>
      <c r="C29" s="6" t="s">
        <v>14</v>
      </c>
      <c r="D29" s="6">
        <v>0.21</v>
      </c>
      <c r="E29" s="6">
        <v>6.35</v>
      </c>
      <c r="F29" s="14" t="s">
        <v>9</v>
      </c>
      <c r="G29" s="6"/>
      <c r="H29" s="13"/>
      <c r="I29" s="12">
        <v>2</v>
      </c>
      <c r="J29" s="7">
        <f t="shared" si="2"/>
        <v>0.42</v>
      </c>
    </row>
    <row r="30" spans="1:14">
      <c r="A30" s="6">
        <v>30</v>
      </c>
      <c r="B30" s="6" t="s">
        <v>13</v>
      </c>
      <c r="C30" s="6" t="s">
        <v>10</v>
      </c>
      <c r="D30" s="6">
        <v>0.31</v>
      </c>
      <c r="E30" s="6">
        <v>7.95</v>
      </c>
      <c r="F30" s="14" t="s">
        <v>9</v>
      </c>
      <c r="G30" s="6">
        <v>30</v>
      </c>
      <c r="H30" s="13" t="s">
        <v>9</v>
      </c>
      <c r="I30" s="12">
        <v>2</v>
      </c>
      <c r="J30" s="7">
        <f t="shared" si="2"/>
        <v>0.62</v>
      </c>
    </row>
    <row r="31" spans="1:14">
      <c r="A31" s="6">
        <v>40</v>
      </c>
      <c r="B31" s="6" t="s">
        <v>12</v>
      </c>
      <c r="C31" s="6" t="s">
        <v>10</v>
      </c>
      <c r="D31" s="6">
        <v>0.31</v>
      </c>
      <c r="E31" s="6">
        <v>7.95</v>
      </c>
      <c r="F31" s="14" t="s">
        <v>9</v>
      </c>
      <c r="G31" s="6"/>
      <c r="H31" s="13"/>
      <c r="I31" s="12">
        <v>2</v>
      </c>
      <c r="J31" s="7">
        <f t="shared" si="2"/>
        <v>0.62</v>
      </c>
    </row>
    <row r="32" spans="1:14">
      <c r="A32" s="6">
        <v>50</v>
      </c>
      <c r="B32" s="6" t="s">
        <v>11</v>
      </c>
      <c r="C32" s="6" t="s">
        <v>10</v>
      </c>
      <c r="D32" s="6">
        <v>0.31</v>
      </c>
      <c r="E32" s="6">
        <v>7.95</v>
      </c>
      <c r="F32" s="14" t="s">
        <v>9</v>
      </c>
      <c r="G32" s="6"/>
      <c r="H32" s="13"/>
      <c r="I32" s="12">
        <v>4</v>
      </c>
      <c r="J32" s="7">
        <f t="shared" si="2"/>
        <v>1.24</v>
      </c>
    </row>
    <row r="33" spans="1:10">
      <c r="A33" s="6"/>
      <c r="B33" s="6"/>
      <c r="C33" s="6"/>
      <c r="D33" s="6"/>
      <c r="E33" s="6"/>
      <c r="F33" s="14"/>
      <c r="G33" s="6"/>
      <c r="H33" s="13"/>
      <c r="I33" s="12"/>
      <c r="J33" s="7">
        <f t="shared" si="2"/>
        <v>0</v>
      </c>
    </row>
    <row r="34" spans="1:10">
      <c r="A34" s="6"/>
      <c r="B34" s="6"/>
      <c r="C34" s="6"/>
      <c r="D34" s="7"/>
      <c r="E34" s="6"/>
      <c r="F34" s="14"/>
      <c r="G34" s="6"/>
      <c r="H34" s="13"/>
      <c r="I34" s="12"/>
      <c r="J34" s="7">
        <f t="shared" si="2"/>
        <v>0</v>
      </c>
    </row>
    <row r="35" spans="1:10">
      <c r="A35" s="6"/>
      <c r="B35" s="6"/>
      <c r="C35" s="6"/>
      <c r="D35" s="6"/>
      <c r="E35" s="6"/>
      <c r="F35" s="14"/>
      <c r="G35" s="6"/>
      <c r="H35" s="13"/>
      <c r="I35" s="12"/>
      <c r="J35" s="7">
        <f t="shared" si="2"/>
        <v>0</v>
      </c>
    </row>
    <row r="36" spans="1:10" s="2" customFormat="1">
      <c r="I36" s="4" t="s">
        <v>0</v>
      </c>
      <c r="J36" s="11">
        <f>SUM(J28:J35)</f>
        <v>3.5200000000000005</v>
      </c>
    </row>
    <row r="37" spans="1:10">
      <c r="H37" s="10"/>
      <c r="I37" s="9"/>
    </row>
    <row r="38" spans="1:10" s="2" customFormat="1">
      <c r="A38" s="3" t="s">
        <v>8</v>
      </c>
      <c r="B38" s="3" t="s">
        <v>7</v>
      </c>
      <c r="C38" s="3" t="s">
        <v>6</v>
      </c>
      <c r="D38" s="3" t="s">
        <v>5</v>
      </c>
      <c r="E38" s="3" t="s">
        <v>4</v>
      </c>
      <c r="F38" s="3" t="s">
        <v>3</v>
      </c>
      <c r="G38" s="3" t="s">
        <v>2</v>
      </c>
      <c r="H38" s="3" t="s">
        <v>1</v>
      </c>
      <c r="I38" s="3" t="s">
        <v>0</v>
      </c>
    </row>
    <row r="39" spans="1:10">
      <c r="A39" s="6"/>
      <c r="B39" s="6"/>
      <c r="C39" s="6"/>
      <c r="D39" s="7"/>
      <c r="E39" s="6"/>
      <c r="F39" s="6"/>
      <c r="G39" s="6"/>
      <c r="H39" s="6"/>
      <c r="I39" s="8"/>
    </row>
    <row r="40" spans="1:10">
      <c r="A40" s="6"/>
      <c r="B40" s="6"/>
      <c r="C40" s="6"/>
      <c r="D40" s="6"/>
      <c r="E40" s="6"/>
      <c r="F40" s="7"/>
      <c r="G40" s="6"/>
      <c r="H40" s="6"/>
      <c r="I40" s="5"/>
    </row>
    <row r="41" spans="1:10" s="2" customFormat="1">
      <c r="H41" s="4" t="s">
        <v>0</v>
      </c>
      <c r="I41" s="3">
        <f>SUM(I39:I40)</f>
        <v>0</v>
      </c>
    </row>
  </sheetData>
  <pageMargins left="0.5" right="0.5" top="0.75" bottom="0.75" header="0.3" footer="0.3"/>
  <pageSetup scale="6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2"/>
  <sheetViews>
    <sheetView workbookViewId="0">
      <selection activeCell="M30" sqref="M30"/>
    </sheetView>
  </sheetViews>
  <sheetFormatPr defaultRowHeight="15"/>
  <cols>
    <col min="1" max="1" width="10.28515625" style="1" bestFit="1" customWidth="1"/>
    <col min="2" max="2" width="29.85546875" style="1" bestFit="1" customWidth="1"/>
    <col min="3" max="3" width="7.4257812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N16+I21+J26+I31</f>
        <v>40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45</v>
      </c>
      <c r="D3" s="24" t="s">
        <v>41</v>
      </c>
      <c r="J3" s="24" t="s">
        <v>44</v>
      </c>
    </row>
    <row r="4" spans="1:14">
      <c r="A4" s="24" t="s">
        <v>35</v>
      </c>
      <c r="B4" s="26" t="s">
        <v>33</v>
      </c>
      <c r="D4" s="24" t="s">
        <v>37</v>
      </c>
      <c r="J4" s="24" t="s">
        <v>41</v>
      </c>
      <c r="M4" s="24" t="s">
        <v>40</v>
      </c>
      <c r="N4" s="25">
        <f>N1*N2</f>
        <v>40</v>
      </c>
    </row>
    <row r="5" spans="1:14">
      <c r="A5" s="24" t="s">
        <v>43</v>
      </c>
      <c r="B5" s="32">
        <v>6005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46">
        <v>10</v>
      </c>
      <c r="B10" s="47" t="s">
        <v>55</v>
      </c>
      <c r="C10" s="6"/>
      <c r="D10" s="7">
        <v>20</v>
      </c>
      <c r="E10" s="6"/>
      <c r="F10" s="6"/>
      <c r="G10" s="6"/>
      <c r="H10" s="17"/>
      <c r="I10" s="22"/>
      <c r="J10" s="18"/>
      <c r="K10" s="17"/>
      <c r="L10" s="31"/>
      <c r="M10" s="16">
        <v>2</v>
      </c>
      <c r="N10" s="8">
        <f t="shared" ref="N10:N15" si="0">IF(J10="",D10*M10,D10*J10*K10*L10*M10)</f>
        <v>40</v>
      </c>
    </row>
    <row r="11" spans="1:14">
      <c r="A11" s="6"/>
      <c r="B11" s="6"/>
      <c r="C11" s="6"/>
      <c r="D11" s="7"/>
      <c r="E11" s="6"/>
      <c r="F11" s="6"/>
      <c r="G11" s="6"/>
      <c r="H11" s="17"/>
      <c r="I11" s="19"/>
      <c r="J11" s="18"/>
      <c r="K11" s="17"/>
      <c r="L11" s="17"/>
      <c r="M11" s="16"/>
      <c r="N11" s="8">
        <f t="shared" si="0"/>
        <v>0</v>
      </c>
    </row>
    <row r="12" spans="1:14">
      <c r="A12" s="6"/>
      <c r="B12" s="6"/>
      <c r="C12" s="6"/>
      <c r="D12" s="7"/>
      <c r="E12" s="6"/>
      <c r="F12" s="6"/>
      <c r="G12" s="6"/>
      <c r="H12" s="17"/>
      <c r="I12" s="19"/>
      <c r="J12" s="18"/>
      <c r="K12" s="17"/>
      <c r="L12" s="17"/>
      <c r="M12" s="16"/>
      <c r="N12" s="8">
        <f t="shared" si="0"/>
        <v>0</v>
      </c>
    </row>
    <row r="13" spans="1:14">
      <c r="A13" s="6"/>
      <c r="B13" s="6"/>
      <c r="C13" s="6"/>
      <c r="D13" s="7"/>
      <c r="E13" s="6"/>
      <c r="F13" s="6"/>
      <c r="G13" s="6"/>
      <c r="H13" s="17"/>
      <c r="I13" s="19"/>
      <c r="J13" s="18"/>
      <c r="K13" s="17"/>
      <c r="L13" s="17"/>
      <c r="M13" s="16"/>
      <c r="N13" s="8">
        <f t="shared" si="0"/>
        <v>0</v>
      </c>
    </row>
    <row r="14" spans="1:14">
      <c r="A14" s="6"/>
      <c r="B14" s="6"/>
      <c r="C14" s="6"/>
      <c r="D14" s="7"/>
      <c r="E14" s="6"/>
      <c r="F14" s="20"/>
      <c r="G14" s="6"/>
      <c r="H14" s="17"/>
      <c r="I14" s="19"/>
      <c r="J14" s="18"/>
      <c r="K14" s="17"/>
      <c r="L14" s="17"/>
      <c r="M14" s="16"/>
      <c r="N14" s="8">
        <f t="shared" si="0"/>
        <v>0</v>
      </c>
    </row>
    <row r="15" spans="1:14">
      <c r="A15" s="6"/>
      <c r="B15" s="6"/>
      <c r="C15" s="6"/>
      <c r="D15" s="7"/>
      <c r="E15" s="6"/>
      <c r="F15" s="20"/>
      <c r="G15" s="6"/>
      <c r="H15" s="17"/>
      <c r="I15" s="19"/>
      <c r="J15" s="18"/>
      <c r="K15" s="17"/>
      <c r="L15" s="17"/>
      <c r="M15" s="16"/>
      <c r="N15" s="8">
        <f t="shared" si="0"/>
        <v>0</v>
      </c>
    </row>
    <row r="16" spans="1:14" s="2" customFormat="1">
      <c r="M16" s="4" t="s">
        <v>0</v>
      </c>
      <c r="N16" s="15">
        <f>SUM(N10:N15)</f>
        <v>40</v>
      </c>
    </row>
    <row r="18" spans="1:10" s="2" customFormat="1">
      <c r="A18" s="3" t="s">
        <v>8</v>
      </c>
      <c r="B18" s="3" t="s">
        <v>25</v>
      </c>
      <c r="C18" s="3" t="s">
        <v>6</v>
      </c>
      <c r="D18" s="3" t="s">
        <v>5</v>
      </c>
      <c r="E18" s="3" t="s">
        <v>4</v>
      </c>
      <c r="F18" s="3" t="s">
        <v>3</v>
      </c>
      <c r="G18" s="3" t="s">
        <v>24</v>
      </c>
      <c r="H18" s="3" t="s">
        <v>23</v>
      </c>
      <c r="I18" s="3" t="s">
        <v>0</v>
      </c>
    </row>
    <row r="19" spans="1:10">
      <c r="A19" s="6"/>
      <c r="B19" s="13"/>
      <c r="C19" s="13"/>
      <c r="D19" s="7"/>
      <c r="E19" s="6"/>
      <c r="F19" s="6"/>
      <c r="G19" s="6"/>
      <c r="H19" s="6"/>
      <c r="I19" s="7"/>
    </row>
    <row r="20" spans="1:10">
      <c r="A20" s="6"/>
      <c r="B20" s="13"/>
      <c r="C20" s="13"/>
      <c r="D20" s="7"/>
      <c r="E20" s="6"/>
      <c r="F20" s="6"/>
      <c r="G20" s="6"/>
      <c r="H20" s="6"/>
      <c r="I20" s="8"/>
    </row>
    <row r="21" spans="1:10" s="2" customFormat="1">
      <c r="H21" s="4" t="s">
        <v>0</v>
      </c>
      <c r="I21" s="11">
        <f>SUM(I19:I20)</f>
        <v>0</v>
      </c>
    </row>
    <row r="23" spans="1:10" s="2" customFormat="1">
      <c r="A23" s="3" t="s">
        <v>8</v>
      </c>
      <c r="B23" s="3" t="s">
        <v>19</v>
      </c>
      <c r="C23" s="3" t="s">
        <v>6</v>
      </c>
      <c r="D23" s="3" t="s">
        <v>5</v>
      </c>
      <c r="E23" s="3" t="s">
        <v>18</v>
      </c>
      <c r="F23" s="3" t="s">
        <v>17</v>
      </c>
      <c r="G23" s="3" t="s">
        <v>16</v>
      </c>
      <c r="H23" s="3" t="s">
        <v>15</v>
      </c>
      <c r="I23" s="3" t="s">
        <v>3</v>
      </c>
      <c r="J23" s="3" t="s">
        <v>0</v>
      </c>
    </row>
    <row r="24" spans="1:10">
      <c r="A24" s="6"/>
      <c r="B24" s="6"/>
      <c r="C24" s="6"/>
      <c r="D24" s="6"/>
      <c r="E24" s="6"/>
      <c r="F24" s="14"/>
      <c r="G24" s="6"/>
      <c r="H24" s="13"/>
      <c r="I24" s="12"/>
      <c r="J24" s="7">
        <f t="shared" ref="J24:J25" si="1">D24*I24</f>
        <v>0</v>
      </c>
    </row>
    <row r="25" spans="1:10">
      <c r="A25" s="6"/>
      <c r="B25" s="6"/>
      <c r="C25" s="6"/>
      <c r="D25" s="6"/>
      <c r="E25" s="6"/>
      <c r="F25" s="14"/>
      <c r="G25" s="6"/>
      <c r="H25" s="13"/>
      <c r="I25" s="12"/>
      <c r="J25" s="7">
        <f t="shared" si="1"/>
        <v>0</v>
      </c>
    </row>
    <row r="26" spans="1:10" s="2" customFormat="1">
      <c r="I26" s="4" t="s">
        <v>0</v>
      </c>
      <c r="J26" s="42">
        <f>SUM(J25:J25)</f>
        <v>0</v>
      </c>
    </row>
    <row r="27" spans="1:10">
      <c r="H27" s="10"/>
      <c r="I27" s="9"/>
    </row>
    <row r="28" spans="1:10" s="2" customFormat="1">
      <c r="A28" s="3" t="s">
        <v>8</v>
      </c>
      <c r="B28" s="3" t="s">
        <v>7</v>
      </c>
      <c r="C28" s="3" t="s">
        <v>6</v>
      </c>
      <c r="D28" s="3" t="s">
        <v>5</v>
      </c>
      <c r="E28" s="3" t="s">
        <v>4</v>
      </c>
      <c r="F28" s="3" t="s">
        <v>3</v>
      </c>
      <c r="G28" s="3" t="s">
        <v>2</v>
      </c>
      <c r="H28" s="3" t="s">
        <v>54</v>
      </c>
      <c r="I28" s="3" t="s">
        <v>0</v>
      </c>
    </row>
    <row r="29" spans="1:10">
      <c r="A29" s="6"/>
      <c r="B29" s="6"/>
      <c r="C29" s="6"/>
      <c r="D29" s="7"/>
      <c r="E29" s="6"/>
      <c r="F29" s="6"/>
      <c r="G29" s="6"/>
      <c r="H29" s="6"/>
      <c r="I29" s="7" t="str">
        <f>IF('Column Joints'!$G29&lt;&gt;"",D29*F29/G29*H29,"")</f>
        <v/>
      </c>
    </row>
    <row r="30" spans="1:10">
      <c r="A30" s="6"/>
      <c r="B30" s="6"/>
      <c r="C30" s="6"/>
      <c r="D30" s="6"/>
      <c r="E30" s="6"/>
      <c r="F30" s="7"/>
      <c r="G30" s="6"/>
      <c r="H30" s="6"/>
      <c r="I30" s="7" t="str">
        <f>IF('Column Joints'!$G30&lt;&gt;"",D30*F30/G30*H30,"")</f>
        <v/>
      </c>
    </row>
    <row r="31" spans="1:10" s="2" customFormat="1">
      <c r="H31" s="4" t="s">
        <v>0</v>
      </c>
      <c r="I31" s="42">
        <f>SUM(I29:I30)</f>
        <v>0</v>
      </c>
    </row>
    <row r="32" spans="1:10">
      <c r="H32" s="10"/>
      <c r="I32" s="9"/>
    </row>
    <row r="85" spans="1:8">
      <c r="A85" s="1" t="e">
        <f>#REF!</f>
        <v>#REF!</v>
      </c>
      <c r="B85" s="1" t="e">
        <f>#REF!</f>
        <v>#REF!</v>
      </c>
      <c r="C85" s="1" t="e">
        <f>#REF!</f>
        <v>#REF!</v>
      </c>
      <c r="D85" s="1" t="e">
        <f>#REF!</f>
        <v>#REF!</v>
      </c>
      <c r="E85" s="1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</row>
    <row r="86" spans="1:8">
      <c r="A86" s="1" t="e">
        <f>#REF!</f>
        <v>#REF!</v>
      </c>
      <c r="B86" s="1" t="e">
        <f>#REF!</f>
        <v>#REF!</v>
      </c>
      <c r="C86" s="1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</row>
    <row r="87" spans="1:8">
      <c r="A87" s="1" t="e">
        <f>#REF!</f>
        <v>#REF!</v>
      </c>
      <c r="B87" s="1" t="e">
        <f>#REF!</f>
        <v>#REF!</v>
      </c>
      <c r="C87" s="1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3"/>
  <sheetViews>
    <sheetView topLeftCell="A18" workbookViewId="0">
      <selection activeCell="J43" sqref="J43"/>
    </sheetView>
  </sheetViews>
  <sheetFormatPr defaultRowHeight="15"/>
  <cols>
    <col min="1" max="1" width="10.28515625" style="1" bestFit="1" customWidth="1"/>
    <col min="2" max="2" width="25.140625" style="1" bestFit="1" customWidth="1"/>
    <col min="3" max="3" width="14.28515625" style="1" bestFit="1" customWidth="1"/>
    <col min="4" max="4" width="8.85546875" style="1" bestFit="1" customWidth="1"/>
    <col min="5" max="5" width="7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9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24" t="s">
        <v>53</v>
      </c>
      <c r="B1" s="1" t="s">
        <v>52</v>
      </c>
      <c r="J1" s="33" t="s">
        <v>51</v>
      </c>
      <c r="K1" s="28">
        <v>106</v>
      </c>
      <c r="M1" s="24" t="s">
        <v>34</v>
      </c>
      <c r="N1" s="25">
        <f>N17+I22+J27+I32</f>
        <v>1.6031925</v>
      </c>
    </row>
    <row r="2" spans="1:14">
      <c r="A2" s="24" t="s">
        <v>49</v>
      </c>
      <c r="B2" s="1" t="s">
        <v>48</v>
      </c>
      <c r="D2" s="24" t="s">
        <v>44</v>
      </c>
      <c r="M2" s="24" t="s">
        <v>47</v>
      </c>
      <c r="N2" s="27">
        <v>1</v>
      </c>
    </row>
    <row r="3" spans="1:14">
      <c r="A3" s="24" t="s">
        <v>46</v>
      </c>
      <c r="B3" s="1" t="s">
        <v>45</v>
      </c>
      <c r="D3" s="24" t="s">
        <v>41</v>
      </c>
      <c r="J3" s="24" t="s">
        <v>44</v>
      </c>
    </row>
    <row r="4" spans="1:14">
      <c r="A4" s="24" t="s">
        <v>35</v>
      </c>
      <c r="B4" s="26" t="s">
        <v>32</v>
      </c>
      <c r="D4" s="24" t="s">
        <v>37</v>
      </c>
      <c r="J4" s="24" t="s">
        <v>41</v>
      </c>
      <c r="M4" s="24" t="s">
        <v>40</v>
      </c>
      <c r="N4" s="25">
        <f>N1*N2</f>
        <v>1.6031925</v>
      </c>
    </row>
    <row r="5" spans="1:14">
      <c r="A5" s="24" t="s">
        <v>43</v>
      </c>
      <c r="B5" s="32">
        <v>6006</v>
      </c>
      <c r="J5" s="24" t="s">
        <v>37</v>
      </c>
    </row>
    <row r="6" spans="1:14">
      <c r="A6" s="24" t="s">
        <v>39</v>
      </c>
      <c r="B6" s="1" t="s">
        <v>38</v>
      </c>
    </row>
    <row r="7" spans="1:14">
      <c r="A7" s="24" t="s">
        <v>36</v>
      </c>
    </row>
    <row r="9" spans="1:14" s="2" customFormat="1">
      <c r="A9" s="3" t="s">
        <v>8</v>
      </c>
      <c r="B9" s="3" t="s">
        <v>31</v>
      </c>
      <c r="C9" s="3" t="s">
        <v>6</v>
      </c>
      <c r="D9" s="3" t="s">
        <v>5</v>
      </c>
      <c r="E9" s="3" t="s">
        <v>18</v>
      </c>
      <c r="F9" s="3" t="s">
        <v>17</v>
      </c>
      <c r="G9" s="3" t="s">
        <v>16</v>
      </c>
      <c r="H9" s="3" t="s">
        <v>15</v>
      </c>
      <c r="I9" s="3" t="s">
        <v>30</v>
      </c>
      <c r="J9" s="3" t="s">
        <v>29</v>
      </c>
      <c r="K9" s="3" t="s">
        <v>28</v>
      </c>
      <c r="L9" s="3" t="s">
        <v>27</v>
      </c>
      <c r="M9" s="3" t="s">
        <v>3</v>
      </c>
      <c r="N9" s="3" t="s">
        <v>0</v>
      </c>
    </row>
    <row r="10" spans="1:14">
      <c r="A10" s="6">
        <v>10</v>
      </c>
      <c r="B10" s="6" t="s">
        <v>59</v>
      </c>
      <c r="C10" s="6" t="s">
        <v>60</v>
      </c>
      <c r="D10" s="7">
        <v>2.25</v>
      </c>
      <c r="E10" s="35">
        <f>J10*K10*L10</f>
        <v>0.28501199999999999</v>
      </c>
      <c r="F10" s="6" t="s">
        <v>57</v>
      </c>
      <c r="G10" s="6"/>
      <c r="H10" s="17"/>
      <c r="I10" s="22" t="s">
        <v>56</v>
      </c>
      <c r="J10" s="34">
        <v>0.87</v>
      </c>
      <c r="K10" s="17">
        <v>42</v>
      </c>
      <c r="L10" s="31">
        <v>7.7999999999999996E-3</v>
      </c>
      <c r="M10" s="16">
        <v>1</v>
      </c>
      <c r="N10" s="8">
        <f t="shared" ref="N10:N16" si="0">IF(J10="",D10*M10,D10*J10*K10*L10*M10)</f>
        <v>0.64127699999999999</v>
      </c>
    </row>
    <row r="11" spans="1:14">
      <c r="A11" s="6">
        <v>20</v>
      </c>
      <c r="B11" s="6" t="s">
        <v>59</v>
      </c>
      <c r="C11" s="6" t="s">
        <v>58</v>
      </c>
      <c r="D11" s="7">
        <v>2.25</v>
      </c>
      <c r="E11" s="35">
        <f>J11*K11*L11</f>
        <v>0.42751800000000001</v>
      </c>
      <c r="F11" s="6" t="s">
        <v>57</v>
      </c>
      <c r="G11" s="6"/>
      <c r="H11" s="17"/>
      <c r="I11" s="22" t="s">
        <v>56</v>
      </c>
      <c r="J11" s="34">
        <v>0.87</v>
      </c>
      <c r="K11" s="17">
        <v>63</v>
      </c>
      <c r="L11" s="31">
        <v>7.7999999999999996E-3</v>
      </c>
      <c r="M11" s="16">
        <v>1</v>
      </c>
      <c r="N11" s="8">
        <f t="shared" si="0"/>
        <v>0.96191550000000003</v>
      </c>
    </row>
    <row r="12" spans="1:14">
      <c r="A12" s="6"/>
      <c r="B12" s="6"/>
      <c r="C12" s="6"/>
      <c r="D12" s="7"/>
      <c r="E12" s="6"/>
      <c r="F12" s="6"/>
      <c r="G12" s="6"/>
      <c r="H12" s="17"/>
      <c r="I12" s="19"/>
      <c r="J12" s="18"/>
      <c r="K12" s="17"/>
      <c r="L12" s="17"/>
      <c r="M12" s="16"/>
      <c r="N12" s="8">
        <f t="shared" si="0"/>
        <v>0</v>
      </c>
    </row>
    <row r="13" spans="1:14">
      <c r="A13" s="6"/>
      <c r="B13" s="6"/>
      <c r="C13" s="6"/>
      <c r="D13" s="7"/>
      <c r="E13" s="6"/>
      <c r="F13" s="6"/>
      <c r="G13" s="6"/>
      <c r="H13" s="17"/>
      <c r="I13" s="19"/>
      <c r="J13" s="18"/>
      <c r="K13" s="17"/>
      <c r="L13" s="17"/>
      <c r="M13" s="16"/>
      <c r="N13" s="8">
        <f t="shared" si="0"/>
        <v>0</v>
      </c>
    </row>
    <row r="14" spans="1:14">
      <c r="A14" s="6"/>
      <c r="B14" s="6"/>
      <c r="C14" s="6"/>
      <c r="D14" s="7"/>
      <c r="E14" s="6"/>
      <c r="F14" s="6"/>
      <c r="G14" s="6"/>
      <c r="H14" s="17"/>
      <c r="I14" s="19"/>
      <c r="J14" s="18"/>
      <c r="K14" s="17"/>
      <c r="L14" s="17"/>
      <c r="M14" s="16"/>
      <c r="N14" s="8">
        <f t="shared" si="0"/>
        <v>0</v>
      </c>
    </row>
    <row r="15" spans="1:14">
      <c r="A15" s="6"/>
      <c r="B15" s="6"/>
      <c r="C15" s="6"/>
      <c r="D15" s="7"/>
      <c r="E15" s="6"/>
      <c r="F15" s="20"/>
      <c r="G15" s="6"/>
      <c r="H15" s="17"/>
      <c r="I15" s="19"/>
      <c r="J15" s="18"/>
      <c r="K15" s="17"/>
      <c r="L15" s="17"/>
      <c r="M15" s="16"/>
      <c r="N15" s="8">
        <f t="shared" si="0"/>
        <v>0</v>
      </c>
    </row>
    <row r="16" spans="1:14">
      <c r="A16" s="6"/>
      <c r="B16" s="6"/>
      <c r="C16" s="6"/>
      <c r="D16" s="7"/>
      <c r="E16" s="6"/>
      <c r="F16" s="20"/>
      <c r="G16" s="6"/>
      <c r="H16" s="17"/>
      <c r="I16" s="19"/>
      <c r="J16" s="18"/>
      <c r="K16" s="17"/>
      <c r="L16" s="17"/>
      <c r="M16" s="16"/>
      <c r="N16" s="8">
        <f t="shared" si="0"/>
        <v>0</v>
      </c>
    </row>
    <row r="17" spans="1:14" s="2" customFormat="1">
      <c r="M17" s="4" t="s">
        <v>0</v>
      </c>
      <c r="N17" s="15">
        <f>SUM(N10:N16)</f>
        <v>1.6031925</v>
      </c>
    </row>
    <row r="19" spans="1:14" s="2" customFormat="1">
      <c r="A19" s="3" t="s">
        <v>8</v>
      </c>
      <c r="B19" s="3" t="s">
        <v>25</v>
      </c>
      <c r="C19" s="3" t="s">
        <v>6</v>
      </c>
      <c r="D19" s="3" t="s">
        <v>5</v>
      </c>
      <c r="E19" s="3" t="s">
        <v>4</v>
      </c>
      <c r="F19" s="3" t="s">
        <v>3</v>
      </c>
      <c r="G19" s="3" t="s">
        <v>24</v>
      </c>
      <c r="H19" s="3" t="s">
        <v>23</v>
      </c>
      <c r="I19" s="3" t="s">
        <v>0</v>
      </c>
    </row>
    <row r="20" spans="1:14">
      <c r="A20" s="6"/>
      <c r="B20" s="13"/>
      <c r="C20" s="13"/>
      <c r="D20" s="7"/>
      <c r="E20" s="6"/>
      <c r="F20" s="6"/>
      <c r="G20" s="6"/>
      <c r="H20" s="6"/>
      <c r="I20" s="7"/>
    </row>
    <row r="21" spans="1:14">
      <c r="A21" s="6"/>
      <c r="B21" s="13"/>
      <c r="C21" s="13"/>
      <c r="D21" s="7"/>
      <c r="E21" s="6"/>
      <c r="F21" s="6"/>
      <c r="G21" s="6"/>
      <c r="H21" s="6"/>
      <c r="I21" s="8">
        <f>IF('Column Tubes'!$H21&lt;&gt;"",'Column Tubes'!$D21*'Column Tubes'!$F21*'Column Tubes'!$H21,'Column Tubes'!$D21*'Column Tubes'!$F21)</f>
        <v>0</v>
      </c>
    </row>
    <row r="22" spans="1:14" s="2" customFormat="1">
      <c r="H22" s="4" t="s">
        <v>0</v>
      </c>
      <c r="I22" s="11">
        <f>SUM(I20:I21)</f>
        <v>0</v>
      </c>
    </row>
    <row r="24" spans="1:14" s="2" customFormat="1">
      <c r="A24" s="3" t="s">
        <v>8</v>
      </c>
      <c r="B24" s="3" t="s">
        <v>19</v>
      </c>
      <c r="C24" s="3" t="s">
        <v>6</v>
      </c>
      <c r="D24" s="3" t="s">
        <v>5</v>
      </c>
      <c r="E24" s="3" t="s">
        <v>18</v>
      </c>
      <c r="F24" s="3" t="s">
        <v>17</v>
      </c>
      <c r="G24" s="3" t="s">
        <v>16</v>
      </c>
      <c r="H24" s="3" t="s">
        <v>15</v>
      </c>
      <c r="I24" s="3" t="s">
        <v>3</v>
      </c>
      <c r="J24" s="3" t="s">
        <v>0</v>
      </c>
    </row>
    <row r="25" spans="1:14">
      <c r="A25" s="6"/>
      <c r="B25" s="6"/>
      <c r="C25" s="6"/>
      <c r="D25" s="6"/>
      <c r="E25" s="6"/>
      <c r="F25" s="14"/>
      <c r="G25" s="6"/>
      <c r="H25" s="13"/>
      <c r="I25" s="12"/>
      <c r="J25" s="7">
        <f t="shared" ref="J25:J26" si="1">D25*I25</f>
        <v>0</v>
      </c>
    </row>
    <row r="26" spans="1:14">
      <c r="A26" s="6"/>
      <c r="B26" s="6"/>
      <c r="C26" s="6"/>
      <c r="D26" s="6"/>
      <c r="E26" s="6"/>
      <c r="F26" s="14"/>
      <c r="G26" s="6"/>
      <c r="H26" s="13"/>
      <c r="I26" s="12"/>
      <c r="J26" s="7">
        <f t="shared" si="1"/>
        <v>0</v>
      </c>
    </row>
    <row r="27" spans="1:14" s="2" customFormat="1">
      <c r="I27" s="4" t="s">
        <v>0</v>
      </c>
      <c r="J27" s="42">
        <f>SUM(J25:J26)</f>
        <v>0</v>
      </c>
    </row>
    <row r="28" spans="1:14">
      <c r="H28" s="10"/>
      <c r="I28" s="9"/>
    </row>
    <row r="29" spans="1:14" s="2" customFormat="1">
      <c r="A29" s="3" t="s">
        <v>8</v>
      </c>
      <c r="B29" s="3" t="s">
        <v>7</v>
      </c>
      <c r="C29" s="3" t="s">
        <v>6</v>
      </c>
      <c r="D29" s="3" t="s">
        <v>5</v>
      </c>
      <c r="E29" s="3" t="s">
        <v>4</v>
      </c>
      <c r="F29" s="3" t="s">
        <v>3</v>
      </c>
      <c r="G29" s="3" t="s">
        <v>2</v>
      </c>
      <c r="H29" s="3" t="s">
        <v>54</v>
      </c>
      <c r="I29" s="3" t="s">
        <v>0</v>
      </c>
    </row>
    <row r="30" spans="1:14">
      <c r="A30" s="6"/>
      <c r="B30" s="6"/>
      <c r="C30" s="6"/>
      <c r="D30" s="7"/>
      <c r="E30" s="6"/>
      <c r="F30" s="6"/>
      <c r="G30" s="6"/>
      <c r="H30" s="6"/>
      <c r="I30" s="7" t="str">
        <f>IF('Column Tubes'!$G30&lt;&gt;"",D30*F30/G30*H30,"")</f>
        <v/>
      </c>
    </row>
    <row r="31" spans="1:14">
      <c r="A31" s="6"/>
      <c r="B31" s="6"/>
      <c r="C31" s="6"/>
      <c r="D31" s="6"/>
      <c r="E31" s="6"/>
      <c r="F31" s="7"/>
      <c r="G31" s="6"/>
      <c r="H31" s="6"/>
      <c r="I31" s="7" t="str">
        <f>IF('Column Tubes'!$G31&lt;&gt;"",D31*F31/G31*H31,"")</f>
        <v/>
      </c>
    </row>
    <row r="32" spans="1:14" s="2" customFormat="1">
      <c r="H32" s="4" t="s">
        <v>0</v>
      </c>
      <c r="I32" s="42">
        <f>SUM(I30:I31)</f>
        <v>0</v>
      </c>
    </row>
    <row r="33" spans="8:9">
      <c r="H33" s="10"/>
      <c r="I33" s="9"/>
    </row>
    <row r="86" spans="1:8">
      <c r="A86" s="1" t="e">
        <f>#REF!</f>
        <v>#REF!</v>
      </c>
      <c r="B86" s="1" t="e">
        <f>#REF!</f>
        <v>#REF!</v>
      </c>
      <c r="C86" s="1" t="e">
        <f>#REF!</f>
        <v>#REF!</v>
      </c>
      <c r="D86" s="1" t="e">
        <f>#REF!</f>
        <v>#REF!</v>
      </c>
      <c r="E86" s="1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</row>
    <row r="87" spans="1:8">
      <c r="A87" s="1" t="e">
        <f>#REF!</f>
        <v>#REF!</v>
      </c>
      <c r="B87" s="1" t="e">
        <f>#REF!</f>
        <v>#REF!</v>
      </c>
      <c r="C87" s="1" t="e">
        <f>#REF!</f>
        <v>#REF!</v>
      </c>
      <c r="D87" s="1" t="e">
        <f>#REF!</f>
        <v>#REF!</v>
      </c>
      <c r="E87" s="1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</row>
    <row r="88" spans="1:8">
      <c r="A88" s="1" t="e">
        <f>#REF!</f>
        <v>#REF!</v>
      </c>
      <c r="B88" s="1" t="e">
        <f>#REF!</f>
        <v>#REF!</v>
      </c>
      <c r="C88" s="1" t="e">
        <f>#REF!</f>
        <v>#REF!</v>
      </c>
      <c r="D88" s="1" t="e">
        <f>#REF!</f>
        <v>#REF!</v>
      </c>
      <c r="E88" s="1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8"/>
  <sheetViews>
    <sheetView workbookViewId="0">
      <selection activeCell="I28" sqref="I28"/>
    </sheetView>
  </sheetViews>
  <sheetFormatPr defaultRowHeight="15"/>
  <cols>
    <col min="1" max="1" width="10.28515625" style="1" bestFit="1" customWidth="1"/>
    <col min="2" max="2" width="24.140625" style="1" bestFit="1" customWidth="1"/>
    <col min="3" max="3" width="9" style="1" bestFit="1" customWidth="1"/>
    <col min="4" max="4" width="9.140625" style="1" bestFit="1" customWidth="1"/>
    <col min="5" max="5" width="10" style="1" bestFit="1" customWidth="1"/>
    <col min="6" max="6" width="8.7109375" style="1" bestFit="1" customWidth="1"/>
    <col min="7" max="7" width="10" style="1" bestFit="1" customWidth="1"/>
    <col min="8" max="8" width="16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bestFit="1" customWidth="1"/>
    <col min="14" max="14" width="9.140625" style="1" bestFit="1" customWidth="1"/>
    <col min="15" max="16384" width="9.140625" style="1"/>
  </cols>
  <sheetData>
    <row r="1" spans="1:14">
      <c r="A1" s="24" t="s">
        <v>53</v>
      </c>
      <c r="B1" s="1" t="s">
        <v>52</v>
      </c>
      <c r="J1" s="24" t="s">
        <v>51</v>
      </c>
      <c r="K1" s="28">
        <v>106</v>
      </c>
      <c r="M1" s="24" t="s">
        <v>50</v>
      </c>
      <c r="N1" s="25">
        <f>E18+N23+I28+J33+I38</f>
        <v>438.21000000000004</v>
      </c>
    </row>
    <row r="2" spans="1:14">
      <c r="A2" s="24" t="s">
        <v>49</v>
      </c>
      <c r="B2" s="1" t="s">
        <v>48</v>
      </c>
      <c r="M2" s="24" t="s">
        <v>47</v>
      </c>
      <c r="N2" s="27">
        <v>1</v>
      </c>
    </row>
    <row r="3" spans="1:14">
      <c r="A3" s="24" t="s">
        <v>46</v>
      </c>
      <c r="B3" s="1" t="s">
        <v>102</v>
      </c>
      <c r="J3" s="24" t="s">
        <v>44</v>
      </c>
    </row>
    <row r="4" spans="1:14">
      <c r="A4" s="24" t="s">
        <v>43</v>
      </c>
      <c r="B4" s="26" t="s">
        <v>101</v>
      </c>
      <c r="J4" s="24" t="s">
        <v>41</v>
      </c>
      <c r="M4" s="24" t="s">
        <v>40</v>
      </c>
      <c r="N4" s="25">
        <f>N1*N2</f>
        <v>438.21000000000004</v>
      </c>
    </row>
    <row r="5" spans="1:14">
      <c r="A5" s="24" t="s">
        <v>39</v>
      </c>
      <c r="B5" s="1" t="s">
        <v>38</v>
      </c>
      <c r="J5" s="24" t="s">
        <v>37</v>
      </c>
    </row>
    <row r="6" spans="1:14">
      <c r="A6" s="24" t="s">
        <v>36</v>
      </c>
    </row>
    <row r="8" spans="1:14">
      <c r="A8" s="3" t="s">
        <v>8</v>
      </c>
      <c r="B8" s="3" t="s">
        <v>35</v>
      </c>
      <c r="C8" s="3" t="s">
        <v>34</v>
      </c>
      <c r="D8" s="3" t="s">
        <v>3</v>
      </c>
      <c r="E8" s="3" t="s">
        <v>0</v>
      </c>
    </row>
    <row r="9" spans="1:14">
      <c r="A9" s="6">
        <v>10</v>
      </c>
      <c r="B9" s="6" t="s">
        <v>100</v>
      </c>
      <c r="C9" s="7">
        <v>49.81</v>
      </c>
      <c r="D9" s="13">
        <v>1</v>
      </c>
      <c r="E9" s="23">
        <f>C9*D9</f>
        <v>49.81</v>
      </c>
    </row>
    <row r="10" spans="1:14">
      <c r="A10" s="6">
        <v>20</v>
      </c>
      <c r="B10" s="6" t="s">
        <v>99</v>
      </c>
      <c r="C10" s="7">
        <v>18.399999999999999</v>
      </c>
      <c r="D10" s="48">
        <v>1</v>
      </c>
      <c r="E10" s="23">
        <f t="shared" ref="E10:E11" si="0">C10*D10</f>
        <v>18.399999999999999</v>
      </c>
    </row>
    <row r="11" spans="1:14">
      <c r="A11" s="6">
        <v>30</v>
      </c>
      <c r="B11" s="49" t="s">
        <v>122</v>
      </c>
      <c r="C11" s="7">
        <v>370</v>
      </c>
      <c r="D11" s="48">
        <v>1</v>
      </c>
      <c r="E11" s="23">
        <f t="shared" si="0"/>
        <v>370</v>
      </c>
    </row>
    <row r="12" spans="1:14">
      <c r="A12" s="6"/>
      <c r="B12" s="6"/>
      <c r="C12" s="7"/>
      <c r="D12" s="22"/>
      <c r="E12" s="23">
        <f t="shared" ref="E12:E17" si="1">C12*D12</f>
        <v>0</v>
      </c>
    </row>
    <row r="13" spans="1:14">
      <c r="A13" s="6"/>
      <c r="B13" s="6"/>
      <c r="C13" s="7"/>
      <c r="D13" s="22"/>
      <c r="E13" s="23">
        <f t="shared" si="1"/>
        <v>0</v>
      </c>
    </row>
    <row r="14" spans="1:14">
      <c r="A14" s="6"/>
      <c r="B14" s="6"/>
      <c r="C14" s="7"/>
      <c r="D14" s="22"/>
      <c r="E14" s="23">
        <f t="shared" si="1"/>
        <v>0</v>
      </c>
    </row>
    <row r="15" spans="1:14">
      <c r="A15" s="6"/>
      <c r="B15" s="6"/>
      <c r="C15" s="7"/>
      <c r="D15" s="6"/>
      <c r="E15" s="23">
        <f t="shared" si="1"/>
        <v>0</v>
      </c>
    </row>
    <row r="16" spans="1:14">
      <c r="A16" s="6"/>
      <c r="B16" s="6"/>
      <c r="C16" s="7"/>
      <c r="D16" s="6"/>
      <c r="E16" s="23">
        <f t="shared" si="1"/>
        <v>0</v>
      </c>
    </row>
    <row r="17" spans="1:14">
      <c r="A17" s="6"/>
      <c r="B17" s="6"/>
      <c r="C17" s="7"/>
      <c r="D17" s="6"/>
      <c r="E17" s="23">
        <f t="shared" si="1"/>
        <v>0</v>
      </c>
    </row>
    <row r="18" spans="1:14">
      <c r="D18" s="4" t="s">
        <v>0</v>
      </c>
      <c r="E18" s="15">
        <f>SUM(E9:E17)</f>
        <v>438.21000000000004</v>
      </c>
    </row>
    <row r="20" spans="1:14">
      <c r="A20" s="3" t="s">
        <v>8</v>
      </c>
      <c r="B20" s="3" t="s">
        <v>31</v>
      </c>
      <c r="C20" s="3" t="s">
        <v>6</v>
      </c>
      <c r="D20" s="3" t="s">
        <v>5</v>
      </c>
      <c r="E20" s="3" t="s">
        <v>18</v>
      </c>
      <c r="F20" s="3" t="s">
        <v>17</v>
      </c>
      <c r="G20" s="3" t="s">
        <v>16</v>
      </c>
      <c r="H20" s="3" t="s">
        <v>15</v>
      </c>
      <c r="I20" s="3" t="s">
        <v>30</v>
      </c>
      <c r="J20" s="3" t="s">
        <v>29</v>
      </c>
      <c r="K20" s="3" t="s">
        <v>28</v>
      </c>
      <c r="L20" s="3" t="s">
        <v>27</v>
      </c>
      <c r="M20" s="3" t="s">
        <v>3</v>
      </c>
      <c r="N20" s="3" t="s">
        <v>0</v>
      </c>
    </row>
    <row r="21" spans="1:14">
      <c r="A21" s="6"/>
      <c r="B21" s="6"/>
      <c r="C21" s="6"/>
      <c r="D21" s="7"/>
      <c r="E21" s="6"/>
      <c r="F21" s="6"/>
      <c r="G21" s="6"/>
      <c r="H21" s="17"/>
      <c r="I21" s="22"/>
      <c r="J21" s="18"/>
      <c r="K21" s="17"/>
      <c r="L21" s="17"/>
      <c r="M21" s="21"/>
      <c r="N21" s="8"/>
    </row>
    <row r="22" spans="1:14">
      <c r="A22" s="6"/>
      <c r="B22" s="6"/>
      <c r="C22" s="6"/>
      <c r="D22" s="7"/>
      <c r="E22" s="6"/>
      <c r="F22" s="20"/>
      <c r="G22" s="6"/>
      <c r="H22" s="17"/>
      <c r="I22" s="19"/>
      <c r="J22" s="18"/>
      <c r="K22" s="17"/>
      <c r="L22" s="17"/>
      <c r="M22" s="16"/>
      <c r="N22" s="8"/>
    </row>
    <row r="23" spans="1:14" s="2" customFormat="1">
      <c r="M23" s="4" t="s">
        <v>0</v>
      </c>
      <c r="N23" s="15"/>
    </row>
    <row r="25" spans="1:14" s="2" customFormat="1">
      <c r="A25" s="3" t="s">
        <v>8</v>
      </c>
      <c r="B25" s="3" t="s">
        <v>25</v>
      </c>
      <c r="C25" s="3" t="s">
        <v>6</v>
      </c>
      <c r="D25" s="3" t="s">
        <v>5</v>
      </c>
      <c r="E25" s="3" t="s">
        <v>4</v>
      </c>
      <c r="F25" s="3" t="s">
        <v>3</v>
      </c>
      <c r="G25" s="3" t="s">
        <v>24</v>
      </c>
      <c r="H25" s="3" t="s">
        <v>23</v>
      </c>
      <c r="I25" s="3" t="s">
        <v>0</v>
      </c>
    </row>
    <row r="26" spans="1:14">
      <c r="A26" s="6"/>
      <c r="B26" s="13"/>
      <c r="C26" s="13"/>
      <c r="D26" s="7"/>
      <c r="E26" s="6"/>
      <c r="F26" s="6"/>
      <c r="G26" s="6"/>
      <c r="H26" s="6"/>
      <c r="I26" s="7">
        <f t="shared" ref="I26:I27" si="2">D26*F26*H26</f>
        <v>0</v>
      </c>
    </row>
    <row r="27" spans="1:14">
      <c r="A27" s="6"/>
      <c r="B27" s="13"/>
      <c r="C27" s="13"/>
      <c r="D27" s="7"/>
      <c r="E27" s="6"/>
      <c r="F27" s="6"/>
      <c r="G27" s="6"/>
      <c r="H27" s="6"/>
      <c r="I27" s="7">
        <f t="shared" si="2"/>
        <v>0</v>
      </c>
    </row>
    <row r="28" spans="1:14" s="2" customFormat="1">
      <c r="H28" s="4" t="s">
        <v>0</v>
      </c>
      <c r="I28" s="42">
        <f>SUM(I26:I27)</f>
        <v>0</v>
      </c>
    </row>
    <row r="30" spans="1:14" s="2" customFormat="1">
      <c r="A30" s="3" t="s">
        <v>8</v>
      </c>
      <c r="B30" s="3" t="s">
        <v>19</v>
      </c>
      <c r="C30" s="3" t="s">
        <v>6</v>
      </c>
      <c r="D30" s="3" t="s">
        <v>5</v>
      </c>
      <c r="E30" s="3" t="s">
        <v>18</v>
      </c>
      <c r="F30" s="3" t="s">
        <v>17</v>
      </c>
      <c r="G30" s="3" t="s">
        <v>16</v>
      </c>
      <c r="H30" s="3" t="s">
        <v>15</v>
      </c>
      <c r="I30" s="3" t="s">
        <v>3</v>
      </c>
      <c r="J30" s="3" t="s">
        <v>0</v>
      </c>
    </row>
    <row r="31" spans="1:14">
      <c r="A31" s="6"/>
      <c r="B31" s="6"/>
      <c r="C31" s="6"/>
      <c r="D31" s="6"/>
      <c r="E31" s="6"/>
      <c r="F31" s="14"/>
      <c r="G31" s="6"/>
      <c r="H31" s="13"/>
      <c r="I31" s="12"/>
      <c r="J31" s="7">
        <f t="shared" ref="J31:J32" si="3">D31*I31</f>
        <v>0</v>
      </c>
    </row>
    <row r="32" spans="1:14">
      <c r="A32" s="6"/>
      <c r="B32" s="6"/>
      <c r="C32" s="6"/>
      <c r="D32" s="6"/>
      <c r="E32" s="6"/>
      <c r="F32" s="14"/>
      <c r="G32" s="6"/>
      <c r="H32" s="13"/>
      <c r="I32" s="12"/>
      <c r="J32" s="7">
        <f t="shared" si="3"/>
        <v>0</v>
      </c>
    </row>
    <row r="33" spans="1:10" s="2" customFormat="1">
      <c r="I33" s="4" t="s">
        <v>0</v>
      </c>
      <c r="J33" s="11">
        <f>SUM(J31:J32)</f>
        <v>0</v>
      </c>
    </row>
    <row r="34" spans="1:10">
      <c r="H34" s="10"/>
      <c r="I34" s="9"/>
    </row>
    <row r="35" spans="1:10" s="2" customFormat="1">
      <c r="A35" s="3" t="s">
        <v>8</v>
      </c>
      <c r="B35" s="3" t="s">
        <v>7</v>
      </c>
      <c r="C35" s="3" t="s">
        <v>6</v>
      </c>
      <c r="D35" s="3" t="s">
        <v>5</v>
      </c>
      <c r="E35" s="3" t="s">
        <v>4</v>
      </c>
      <c r="F35" s="3" t="s">
        <v>3</v>
      </c>
      <c r="G35" s="3" t="s">
        <v>2</v>
      </c>
      <c r="H35" s="3" t="s">
        <v>1</v>
      </c>
      <c r="I35" s="3" t="s">
        <v>0</v>
      </c>
    </row>
    <row r="36" spans="1:10">
      <c r="A36" s="6"/>
      <c r="B36" s="6"/>
      <c r="C36" s="6"/>
      <c r="D36" s="7"/>
      <c r="E36" s="6"/>
      <c r="F36" s="6"/>
      <c r="G36" s="6"/>
      <c r="H36" s="6"/>
      <c r="I36" s="8"/>
    </row>
    <row r="37" spans="1:10">
      <c r="A37" s="6"/>
      <c r="B37" s="6"/>
      <c r="C37" s="6"/>
      <c r="D37" s="6"/>
      <c r="E37" s="6"/>
      <c r="F37" s="7"/>
      <c r="G37" s="6"/>
      <c r="H37" s="6"/>
      <c r="I37" s="5"/>
    </row>
    <row r="38" spans="1:10" s="2" customFormat="1">
      <c r="H38" s="4" t="s">
        <v>0</v>
      </c>
      <c r="I38" s="3"/>
    </row>
  </sheetData>
  <pageMargins left="0.5" right="0.5" top="0.75" bottom="0.75" header="0.3" footer="0.3"/>
  <pageSetup scale="6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12</vt:i4>
      </vt:variant>
      <vt:variant>
        <vt:lpstr>Adlandırılmış Aralıklar</vt:lpstr>
      </vt:variant>
      <vt:variant>
        <vt:i4>16</vt:i4>
      </vt:variant>
    </vt:vector>
  </HeadingPairs>
  <TitlesOfParts>
    <vt:vector size="28" baseType="lpstr">
      <vt:lpstr>Steering Rack Assembly</vt:lpstr>
      <vt:lpstr>Pinion Gear</vt:lpstr>
      <vt:lpstr>Rack Gear</vt:lpstr>
      <vt:lpstr>Steering Rack</vt:lpstr>
      <vt:lpstr>Steering Rack Housing</vt:lpstr>
      <vt:lpstr>Steering Column Assembly</vt:lpstr>
      <vt:lpstr>Column Joints</vt:lpstr>
      <vt:lpstr>Column Tubes</vt:lpstr>
      <vt:lpstr>Steering Wheel Assembly</vt:lpstr>
      <vt:lpstr>Steering Wheel</vt:lpstr>
      <vt:lpstr>Quick Release</vt:lpstr>
      <vt:lpstr>Quick Shifter Pads</vt:lpstr>
      <vt:lpstr>'Column Tubes'!Process_P1</vt:lpstr>
      <vt:lpstr>'Quick Release'!Process_P1</vt:lpstr>
      <vt:lpstr>'Rack Gear'!Process_P1</vt:lpstr>
      <vt:lpstr>'Steering Rack'!Process_P1</vt:lpstr>
      <vt:lpstr>'Steering Rack Housing'!Process_P1</vt:lpstr>
      <vt:lpstr>'Column Joints'!Yazdırma_Alanı</vt:lpstr>
      <vt:lpstr>'Column Tubes'!Yazdırma_Alanı</vt:lpstr>
      <vt:lpstr>'Pinion Gear'!Yazdırma_Alanı</vt:lpstr>
      <vt:lpstr>'Quick Release'!Yazdırma_Alanı</vt:lpstr>
      <vt:lpstr>'Rack Gear'!Yazdırma_Alanı</vt:lpstr>
      <vt:lpstr>'Steering Column Assembly'!Yazdırma_Alanı</vt:lpstr>
      <vt:lpstr>'Steering Rack'!Yazdırma_Alanı</vt:lpstr>
      <vt:lpstr>'Steering Rack Assembly'!Yazdırma_Alanı</vt:lpstr>
      <vt:lpstr>'Steering Rack Housing'!Yazdırma_Alanı</vt:lpstr>
      <vt:lpstr>'Steering Wheel'!Yazdırma_Alanı</vt:lpstr>
      <vt:lpstr>'Steering Wheel Assembly'!Yazdırma_Alanı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2017-05-18T22:22:47Z</dcterms:modified>
</cp:coreProperties>
</file>