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Override PartName="/xl/drawings/drawing9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firstSheet="16" activeTab="22"/>
  </bookViews>
  <sheets>
    <sheet name="Front D.W.P. Assembly " sheetId="35" r:id="rId1"/>
    <sheet name="Front upper A-arm" sheetId="7" r:id="rId2"/>
    <sheet name="Front Lower A-Arm" sheetId="8" r:id="rId3"/>
    <sheet name="Front Spring &amp;Damper  " sheetId="1" r:id="rId4"/>
    <sheet name="Front Pushrod" sheetId="4" r:id="rId5"/>
    <sheet name="Front Bell Crank" sheetId="14" r:id="rId6"/>
    <sheet name="Rear D.W.P. Assembly " sheetId="36" r:id="rId7"/>
    <sheet name="Rear Upper A-Arm" sheetId="10" r:id="rId8"/>
    <sheet name="Rear Lower A-Arm" sheetId="11" r:id="rId9"/>
    <sheet name="Rear Spring &amp;Damper  " sheetId="37" r:id="rId10"/>
    <sheet name="Rear Pushrod" sheetId="5" r:id="rId11"/>
    <sheet name="Rear Bell Crank" sheetId="13" r:id="rId12"/>
    <sheet name="Front Uprights assembly" sheetId="15" r:id="rId13"/>
    <sheet name="Front Upper Clevis" sheetId="18" r:id="rId14"/>
    <sheet name="Front Upright body" sheetId="20" r:id="rId15"/>
    <sheet name="Front Hub" sheetId="30" r:id="rId16"/>
    <sheet name="Rear Uprights Assembly" sheetId="23" r:id="rId17"/>
    <sheet name="Rear Upper Clevis" sheetId="34" r:id="rId18"/>
    <sheet name="Rear Upright body" sheetId="24" r:id="rId19"/>
    <sheet name="Rear Hub" sheetId="31" r:id="rId20"/>
    <sheet name="Wheel Assembly" sheetId="38" r:id="rId21"/>
    <sheet name="Wheels" sheetId="39" r:id="rId22"/>
    <sheet name="Tires" sheetId="40" r:id="rId23"/>
  </sheets>
  <externalReferences>
    <externalReference r:id="rId24"/>
    <externalReference r:id="rId25"/>
  </externalReferences>
  <definedNames>
    <definedName name="a">#REF!</definedName>
    <definedName name="Car">#REF!</definedName>
    <definedName name="CompCode">#REF!</definedName>
    <definedName name="Exhaust">#REF!</definedName>
    <definedName name="Process_P1" localSheetId="19">'Rear Hub'!$B$86:$B$222</definedName>
    <definedName name="Process_P1">#REF!</definedName>
    <definedName name="Processes" localSheetId="19">#REF!</definedName>
    <definedName name="Processes">#REF!</definedName>
    <definedName name="sadasd">#REF!</definedName>
    <definedName name="Uni" localSheetId="19">#REF!</definedName>
    <definedName name="Uni">[1]BOM!#REF!</definedName>
    <definedName name="_xlnm.Print_Area" localSheetId="15">'Front Hub'!$A$1:$N$34</definedName>
    <definedName name="_xlnm.Print_Area" localSheetId="19">'Rear Hub'!$A$1:$N$33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8"/>
  <c r="N1" i="39"/>
  <c r="D39" i="34"/>
  <c r="N10" i="40" l="1"/>
  <c r="N11" s="1"/>
  <c r="N1" s="1"/>
  <c r="N4" s="1"/>
  <c r="I15"/>
  <c r="J19"/>
  <c r="N4" i="39"/>
  <c r="N10"/>
  <c r="N11"/>
  <c r="I16"/>
  <c r="J20"/>
  <c r="E11" i="38"/>
  <c r="I18"/>
  <c r="I19"/>
  <c r="I20"/>
  <c r="J23"/>
  <c r="J24" s="1"/>
  <c r="N1" l="1"/>
  <c r="N4"/>
  <c r="E11" i="23"/>
  <c r="E11" i="15"/>
  <c r="I21" i="30" l="1"/>
  <c r="I18" i="31"/>
  <c r="I17"/>
  <c r="I16"/>
  <c r="I15"/>
  <c r="I14"/>
  <c r="N10"/>
  <c r="E10"/>
  <c r="I18" i="30"/>
  <c r="I19"/>
  <c r="I20"/>
  <c r="I17"/>
  <c r="E10"/>
  <c r="I23" i="35" l="1"/>
  <c r="I22"/>
  <c r="I21"/>
  <c r="I22" i="36"/>
  <c r="I23"/>
  <c r="I21"/>
  <c r="J30"/>
  <c r="J29"/>
  <c r="J28"/>
  <c r="J27"/>
  <c r="J31" i="35"/>
  <c r="J30"/>
  <c r="J29"/>
  <c r="J28"/>
  <c r="J27"/>
  <c r="J31" i="36" l="1"/>
  <c r="N18" i="35"/>
  <c r="I35" i="11"/>
  <c r="I26"/>
  <c r="F26"/>
  <c r="J14"/>
  <c r="N14" s="1"/>
  <c r="F28" i="8"/>
  <c r="J14"/>
  <c r="E14" s="1"/>
  <c r="I28"/>
  <c r="I29"/>
  <c r="I30"/>
  <c r="N14"/>
  <c r="E9" i="36"/>
  <c r="E10"/>
  <c r="E11"/>
  <c r="E12"/>
  <c r="N18"/>
  <c r="I24"/>
  <c r="I26" i="37"/>
  <c r="I27" s="1"/>
  <c r="J23"/>
  <c r="I17"/>
  <c r="N11"/>
  <c r="N13" s="1"/>
  <c r="I36" i="36"/>
  <c r="E13"/>
  <c r="E11" i="35"/>
  <c r="E12"/>
  <c r="E13"/>
  <c r="I35"/>
  <c r="E10"/>
  <c r="E9"/>
  <c r="I1" i="5"/>
  <c r="I1" i="4"/>
  <c r="I24" i="34"/>
  <c r="J20"/>
  <c r="I15"/>
  <c r="I16" s="1"/>
  <c r="I14"/>
  <c r="N10"/>
  <c r="N11" s="1"/>
  <c r="I1" s="1"/>
  <c r="I4" s="1"/>
  <c r="I24" i="24"/>
  <c r="J20"/>
  <c r="I15"/>
  <c r="I14"/>
  <c r="I16" s="1"/>
  <c r="N10"/>
  <c r="N11" s="1"/>
  <c r="I1" s="1"/>
  <c r="I4" s="1"/>
  <c r="I34" i="23"/>
  <c r="J29"/>
  <c r="J28"/>
  <c r="J27"/>
  <c r="J26"/>
  <c r="J30" s="1"/>
  <c r="I20"/>
  <c r="I23" s="1"/>
  <c r="N16"/>
  <c r="N17" s="1"/>
  <c r="E10"/>
  <c r="E9"/>
  <c r="E13" s="1"/>
  <c r="C9"/>
  <c r="N16" i="15"/>
  <c r="J28"/>
  <c r="J29"/>
  <c r="J27"/>
  <c r="E10"/>
  <c r="I20"/>
  <c r="N10" i="20"/>
  <c r="I15"/>
  <c r="I14"/>
  <c r="I16" i="13"/>
  <c r="I17"/>
  <c r="I18"/>
  <c r="I15" i="18"/>
  <c r="I14"/>
  <c r="N10"/>
  <c r="I18" i="14"/>
  <c r="I17"/>
  <c r="I27" i="13"/>
  <c r="J23"/>
  <c r="N12"/>
  <c r="N11"/>
  <c r="N10"/>
  <c r="F16" i="14"/>
  <c r="I16" s="1"/>
  <c r="N12"/>
  <c r="N11"/>
  <c r="I1" i="37" l="1"/>
  <c r="I5" s="1"/>
  <c r="E14" i="35"/>
  <c r="I24"/>
  <c r="E14" i="11"/>
  <c r="E14" i="36"/>
  <c r="I1" s="1"/>
  <c r="I4" s="1"/>
  <c r="I1" i="23"/>
  <c r="I4" s="1"/>
  <c r="N13" i="13"/>
  <c r="I19"/>
  <c r="N10" i="14"/>
  <c r="I36" i="11"/>
  <c r="J32"/>
  <c r="I25"/>
  <c r="I24"/>
  <c r="I23"/>
  <c r="I22"/>
  <c r="I21"/>
  <c r="I20"/>
  <c r="I27" s="1"/>
  <c r="I19"/>
  <c r="I18"/>
  <c r="N13"/>
  <c r="N12"/>
  <c r="N11"/>
  <c r="E11"/>
  <c r="N10"/>
  <c r="N15" s="1"/>
  <c r="E10"/>
  <c r="I34" i="10"/>
  <c r="I35" s="1"/>
  <c r="J30"/>
  <c r="J29"/>
  <c r="J31" s="1"/>
  <c r="I25"/>
  <c r="I24"/>
  <c r="I23"/>
  <c r="I22"/>
  <c r="I21"/>
  <c r="I20"/>
  <c r="I19"/>
  <c r="I18"/>
  <c r="I26" s="1"/>
  <c r="N13"/>
  <c r="N12"/>
  <c r="N11"/>
  <c r="E11"/>
  <c r="N10"/>
  <c r="N15" s="1"/>
  <c r="I1" s="1"/>
  <c r="I4" s="1"/>
  <c r="E10"/>
  <c r="J36" i="8"/>
  <c r="N13" i="7"/>
  <c r="I27" i="8"/>
  <c r="I26"/>
  <c r="I25"/>
  <c r="I24"/>
  <c r="I23"/>
  <c r="I22"/>
  <c r="I21"/>
  <c r="I20"/>
  <c r="N12"/>
  <c r="N11"/>
  <c r="E11"/>
  <c r="N10"/>
  <c r="E10"/>
  <c r="N12" i="7"/>
  <c r="I20"/>
  <c r="I19"/>
  <c r="N10"/>
  <c r="N11"/>
  <c r="E11"/>
  <c r="I21"/>
  <c r="I22"/>
  <c r="I23"/>
  <c r="I24"/>
  <c r="I25"/>
  <c r="I18"/>
  <c r="E10"/>
  <c r="I1" i="35" l="1"/>
  <c r="I4" s="1"/>
  <c r="I1" i="13"/>
  <c r="I4" s="1"/>
  <c r="I1" i="11"/>
  <c r="I4" s="1"/>
  <c r="N11" i="5"/>
  <c r="N10"/>
  <c r="N10" i="4"/>
  <c r="J10" i="5"/>
  <c r="I29"/>
  <c r="J24"/>
  <c r="J25" s="1"/>
  <c r="I20"/>
  <c r="I19"/>
  <c r="I18"/>
  <c r="I17"/>
  <c r="I16"/>
  <c r="N12"/>
  <c r="J11"/>
  <c r="I18" i="4"/>
  <c r="I19"/>
  <c r="I17"/>
  <c r="N13" i="5" l="1"/>
  <c r="I21"/>
  <c r="I16" i="4"/>
  <c r="J11"/>
  <c r="J10"/>
  <c r="N11" i="31" l="1"/>
  <c r="I19"/>
  <c r="I20" s="1"/>
  <c r="J23"/>
  <c r="J24"/>
  <c r="J25"/>
  <c r="J26" s="1"/>
  <c r="I29"/>
  <c r="I31" s="1"/>
  <c r="I30"/>
  <c r="B85"/>
  <c r="C85"/>
  <c r="D85"/>
  <c r="E85"/>
  <c r="F85"/>
  <c r="G85"/>
  <c r="H85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A224"/>
  <c r="N10" i="30"/>
  <c r="N12"/>
  <c r="N13"/>
  <c r="J25"/>
  <c r="J26"/>
  <c r="J27" s="1"/>
  <c r="I30"/>
  <c r="I31"/>
  <c r="B86"/>
  <c r="C86"/>
  <c r="D86"/>
  <c r="E86"/>
  <c r="F86"/>
  <c r="G86"/>
  <c r="H86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A225"/>
  <c r="N1" i="31" l="1"/>
  <c r="N4" s="1"/>
  <c r="N14" i="30"/>
  <c r="I22"/>
  <c r="I32"/>
  <c r="I24" i="20"/>
  <c r="J20"/>
  <c r="I16"/>
  <c r="N11"/>
  <c r="I24" i="18"/>
  <c r="J20"/>
  <c r="I16"/>
  <c r="N11"/>
  <c r="I34" i="15"/>
  <c r="J26"/>
  <c r="I23"/>
  <c r="N17"/>
  <c r="I27" i="14"/>
  <c r="J23"/>
  <c r="I19"/>
  <c r="N13"/>
  <c r="I39" i="8"/>
  <c r="I40" s="1"/>
  <c r="I31"/>
  <c r="N13"/>
  <c r="I34" i="7"/>
  <c r="I35" s="1"/>
  <c r="J30"/>
  <c r="J29"/>
  <c r="I26"/>
  <c r="N12" i="4"/>
  <c r="N11"/>
  <c r="I29"/>
  <c r="J24"/>
  <c r="J25" s="1"/>
  <c r="I20"/>
  <c r="I21" s="1"/>
  <c r="I24" i="1"/>
  <c r="I25" s="1"/>
  <c r="N11"/>
  <c r="N1" i="30" l="1"/>
  <c r="N4" s="1"/>
  <c r="J30" i="15"/>
  <c r="I1" i="20"/>
  <c r="I4" s="1"/>
  <c r="I1" i="18"/>
  <c r="I4" s="1"/>
  <c r="I1" i="14"/>
  <c r="I4" s="1"/>
  <c r="N17" i="8"/>
  <c r="I1" s="1"/>
  <c r="I4" s="1"/>
  <c r="N13" i="4"/>
  <c r="I4" i="5" s="1"/>
  <c r="N13" i="1"/>
  <c r="J21"/>
  <c r="I17"/>
  <c r="J31" i="7"/>
  <c r="N15"/>
  <c r="C9" i="15"/>
  <c r="E9" s="1"/>
  <c r="E13" s="1"/>
  <c r="I1" i="1" l="1"/>
  <c r="I4" s="1"/>
  <c r="I1" i="15"/>
  <c r="I4" s="1"/>
  <c r="I1" i="7"/>
  <c r="I4" s="1"/>
  <c r="I4" i="4"/>
</calcChain>
</file>

<file path=xl/sharedStrings.xml><?xml version="1.0" encoding="utf-8"?>
<sst xmlns="http://schemas.openxmlformats.org/spreadsheetml/2006/main" count="1950" uniqueCount="191">
  <si>
    <t>University</t>
  </si>
  <si>
    <t>Car #</t>
  </si>
  <si>
    <t>Asm Cost</t>
  </si>
  <si>
    <t>System</t>
  </si>
  <si>
    <t>Qty</t>
  </si>
  <si>
    <t>Assembly</t>
  </si>
  <si>
    <t>P/N Base</t>
  </si>
  <si>
    <t>Total Cost</t>
  </si>
  <si>
    <t>Suffix</t>
  </si>
  <si>
    <t>AA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</si>
  <si>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</si>
  <si>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</si>
  <si>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</si>
  <si>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</si>
  <si>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</si>
  <si>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</si>
  <si>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</si>
  <si>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</si>
  <si>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</si>
  <si>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</si>
  <si>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</si>
  <si>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</si>
  <si>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</si>
  <si>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</si>
  <si>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</si>
  <si>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</si>
  <si>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</si>
  <si>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</si>
  <si>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</si>
  <si>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</si>
  <si>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</si>
  <si>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Drilled Hole</t>
  </si>
  <si>
    <t>Tube cut</t>
  </si>
  <si>
    <t>Assemble, 1 kg, Line-on-Line</t>
  </si>
  <si>
    <t>Fastener</t>
  </si>
  <si>
    <t>Bolt, Grade 10.9 (SAE 8)</t>
  </si>
  <si>
    <t>mm</t>
  </si>
  <si>
    <t>Nut, Grade 10.9 (SAE 8)</t>
  </si>
  <si>
    <t>Tooling</t>
  </si>
  <si>
    <t>PVF</t>
  </si>
  <si>
    <t>FractionIncluded</t>
  </si>
  <si>
    <t>Steel Alloy</t>
  </si>
  <si>
    <t>Tube Area</t>
  </si>
  <si>
    <t>Tubes Insert</t>
  </si>
  <si>
    <t>Rod End, Industrial</t>
  </si>
  <si>
    <t>Link to Bellcrank/Upright</t>
  </si>
  <si>
    <t>Tube Cut</t>
  </si>
  <si>
    <t>Tapping Holes</t>
  </si>
  <si>
    <t>Tube end preperation for welding</t>
  </si>
  <si>
    <t>Weld - Round Tubing</t>
  </si>
  <si>
    <t>FracIncld</t>
  </si>
  <si>
    <t>unit</t>
  </si>
  <si>
    <t>Machining</t>
  </si>
  <si>
    <t>cm^3</t>
  </si>
  <si>
    <t>Reaction tool &lt;= 6.35</t>
  </si>
  <si>
    <t>Bearing Spherical</t>
  </si>
  <si>
    <t>Inboard</t>
  </si>
  <si>
    <t>kg</t>
  </si>
  <si>
    <t>Cut tubes to length</t>
  </si>
  <si>
    <t>cm</t>
  </si>
  <si>
    <t>Clean cut tube ends</t>
  </si>
  <si>
    <t>end</t>
  </si>
  <si>
    <t>Weld</t>
  </si>
  <si>
    <t>Bearing cup and inserts to tubes</t>
  </si>
  <si>
    <t>Assemble,1kg, line on line</t>
  </si>
  <si>
    <t>Press in bearing</t>
  </si>
  <si>
    <t>Assemble, 1kg, line on line</t>
  </si>
  <si>
    <t>Inboard Rod ends</t>
  </si>
  <si>
    <t>Inboard Nuts</t>
  </si>
  <si>
    <t>Lock nut for the rod end</t>
  </si>
  <si>
    <t>Retaining Ring Internal</t>
  </si>
  <si>
    <t>For spherical bearing</t>
  </si>
  <si>
    <t>Welds-Welding Fixture</t>
  </si>
  <si>
    <t>Welding Jigs</t>
  </si>
  <si>
    <t>point</t>
  </si>
  <si>
    <t>Welding</t>
  </si>
  <si>
    <t>Assemble</t>
  </si>
  <si>
    <t>Rear Upper A-Arm</t>
  </si>
  <si>
    <t>Front upper A-arm</t>
  </si>
  <si>
    <t>Front Lower A-Arm</t>
  </si>
  <si>
    <t>Front Upper A-Arm</t>
  </si>
  <si>
    <t>Rear Bell Crank</t>
  </si>
  <si>
    <t>Front Bell Crank</t>
  </si>
  <si>
    <t>Main Bell Crank Body</t>
  </si>
  <si>
    <t>Plate Area Needed</t>
  </si>
  <si>
    <t>Bell Crank Bearing</t>
  </si>
  <si>
    <t>Machining Setup, Install and remove</t>
  </si>
  <si>
    <t>Front Uprights assembly</t>
  </si>
  <si>
    <t>Front Uprights Assembly</t>
  </si>
  <si>
    <t>Aluminum, Premium</t>
  </si>
  <si>
    <t>Drilled holes &lt; 25.4 mm dia.</t>
  </si>
  <si>
    <t>Rear Uprights Assembly</t>
  </si>
  <si>
    <t>Hacettepe University</t>
  </si>
  <si>
    <t>Assemble, 1 kg, Loose</t>
  </si>
  <si>
    <t>Rear Hub</t>
  </si>
  <si>
    <t>Front Hub</t>
  </si>
  <si>
    <t>FileLink3</t>
  </si>
  <si>
    <t>Extended Cost</t>
  </si>
  <si>
    <t>FileLink2</t>
  </si>
  <si>
    <t>FileLink1</t>
  </si>
  <si>
    <t>hole</t>
  </si>
  <si>
    <t>Stud Holes, Pin holes</t>
  </si>
  <si>
    <t>CNC Setup 1</t>
  </si>
  <si>
    <t>Cylindrical</t>
  </si>
  <si>
    <t>Front Hub Material</t>
  </si>
  <si>
    <t>Damper, Fox Van R</t>
  </si>
  <si>
    <t>Pushrod Tube - 18x1.8 tube</t>
  </si>
  <si>
    <t>Pushrod Tubes</t>
  </si>
  <si>
    <t>Bolt, Grade 6.8 (SAE 3) and All Grades less than Metric 8.8</t>
  </si>
  <si>
    <t>Front Pushrod</t>
  </si>
  <si>
    <t>Rear Pushrod</t>
  </si>
  <si>
    <t>Pushrod Tube - 18x1,8 tube</t>
  </si>
  <si>
    <t>Steel, Alloy (per kg)</t>
  </si>
  <si>
    <t>Round Profile, Front Upper</t>
  </si>
  <si>
    <t xml:space="preserve">Machining </t>
  </si>
  <si>
    <t xml:space="preserve">Bearing cup set up </t>
  </si>
  <si>
    <t>Bolt, Grade 8.8 (SAE 5)</t>
  </si>
  <si>
    <t>Rod End, Aluminum</t>
  </si>
  <si>
    <t>Bearings</t>
  </si>
  <si>
    <t>Round Profile, Front lower</t>
  </si>
  <si>
    <t>Rear upper A-arm</t>
  </si>
  <si>
    <t>Round Profile, Rear Upper</t>
  </si>
  <si>
    <t>Rear Lower A-arm</t>
  </si>
  <si>
    <t>Round Profile, Rear lower</t>
  </si>
  <si>
    <t>Bearing, Needle</t>
  </si>
  <si>
    <t>Bearing, Thrust Needle Roller, Washers</t>
  </si>
  <si>
    <t>Bell Crank Bearing trust</t>
  </si>
  <si>
    <t xml:space="preserve">mm </t>
  </si>
  <si>
    <t>Material Removal</t>
  </si>
  <si>
    <t>Drilled hole &lt; 50.8 mm dia.</t>
  </si>
  <si>
    <t>Upper Clevis Body</t>
  </si>
  <si>
    <t>dm</t>
  </si>
  <si>
    <t>Upright body material</t>
  </si>
  <si>
    <t>upper clevis attach to upright body</t>
  </si>
  <si>
    <t>labor</t>
  </si>
  <si>
    <t>Nut, Grade 6.8 (SAE 3) and All Grades less than Metric 8.8</t>
  </si>
  <si>
    <t>Bearing, Tapered Roller</t>
  </si>
  <si>
    <t>Rear Uprights assembly</t>
  </si>
  <si>
    <t>Front Upright body</t>
  </si>
  <si>
    <t>Rear Upright body</t>
  </si>
  <si>
    <t>Front Upper Clevis</t>
  </si>
  <si>
    <t>Rear Upper Clevis</t>
  </si>
  <si>
    <t>Rear Clevis Body</t>
  </si>
  <si>
    <t>Front Double Wishbone Pushrod Assembly</t>
  </si>
  <si>
    <t xml:space="preserve">Front Spring &amp;Damper  </t>
  </si>
  <si>
    <t>Rear Double Wishbone Pushrod Assembly</t>
  </si>
  <si>
    <t>Rear Lower A-Arm</t>
  </si>
  <si>
    <t xml:space="preserve">Rear Spring &amp;Damper  </t>
  </si>
  <si>
    <t>Pushrod carrying</t>
  </si>
  <si>
    <t>Plate</t>
  </si>
  <si>
    <t>Sheet Metal Saw Cut</t>
  </si>
  <si>
    <t>Sheet Materials shaping</t>
  </si>
  <si>
    <t>Sheet Materials Shaping</t>
  </si>
  <si>
    <t>Labor</t>
  </si>
  <si>
    <t>Wrench &lt;= 6.35 mm</t>
  </si>
  <si>
    <t>Hand, Loose &gt; 25.4 mm</t>
  </si>
  <si>
    <t>cubic</t>
  </si>
  <si>
    <t>Gear Shaping (hobbing)</t>
  </si>
  <si>
    <t>Rectangular</t>
  </si>
  <si>
    <t>Nut, Grade 8.8 (SAE 5)</t>
  </si>
  <si>
    <t>Wheel Stud Nuts</t>
  </si>
  <si>
    <t>Nut</t>
  </si>
  <si>
    <t>Nut Tighten</t>
  </si>
  <si>
    <t>Ratchet &lt;= 25.4 mm</t>
  </si>
  <si>
    <t>Tire&amp;Wheel Assembly</t>
  </si>
  <si>
    <t>Assemble, 5 kg, Loose</t>
  </si>
  <si>
    <t>Tires</t>
  </si>
  <si>
    <t>Wheels</t>
  </si>
  <si>
    <t>A8001</t>
  </si>
  <si>
    <t>Wheel Assembly</t>
  </si>
  <si>
    <t>Wheel, 13", 3 Piece, Keizer, Magnesium</t>
  </si>
  <si>
    <t>Tire</t>
  </si>
  <si>
    <t>Tire, Hoosier, R25B, 13"-20.5 x 7.0</t>
  </si>
  <si>
    <t>Front&amp;Rear Hub Assembly</t>
  </si>
  <si>
    <t>Suspension, Wheel &amp; Shocks</t>
  </si>
  <si>
    <t>A7001</t>
  </si>
  <si>
    <t>7001</t>
  </si>
  <si>
    <t>7002</t>
  </si>
  <si>
    <t>7004</t>
  </si>
  <si>
    <t>7005</t>
  </si>
  <si>
    <t>A7002</t>
  </si>
  <si>
    <t>7006</t>
  </si>
  <si>
    <t>7007</t>
  </si>
  <si>
    <t>7009</t>
  </si>
  <si>
    <t>7010</t>
  </si>
  <si>
    <t>A7003</t>
  </si>
  <si>
    <t>7011</t>
  </si>
  <si>
    <t>7012</t>
  </si>
  <si>
    <t>A7004</t>
  </si>
  <si>
    <t>7014</t>
  </si>
  <si>
    <t>7015</t>
  </si>
</sst>
</file>

<file path=xl/styles.xml><?xml version="1.0" encoding="utf-8"?>
<styleSheet xmlns="http://schemas.openxmlformats.org/spreadsheetml/2006/main">
  <numFmts count="11">
    <numFmt numFmtId="44" formatCode="_-* #,##0.00\ &quot;TL&quot;_-;\-* #,##0.00\ &quot;TL&quot;_-;_-* &quot;-&quot;??\ &quot;TL&quot;_-;_-@_-"/>
    <numFmt numFmtId="43" formatCode="_-* #,##0.00\ _T_L_-;\-* #,##0.00\ _T_L_-;_-* &quot;-&quot;??\ _T_L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0_);_(&quot;$&quot;* \(#,##0.000\);_(&quot;$&quot;* &quot;-&quot;??_);_(@_)"/>
    <numFmt numFmtId="167" formatCode="_(* #,##0_);_(* \(#,##0\);_(* &quot;-&quot;??_);_(@_)"/>
    <numFmt numFmtId="168" formatCode="0.0"/>
    <numFmt numFmtId="169" formatCode="_(* #,##0.00000_);_(* \(#,##0.00000\);_(* &quot;-&quot;?????_);_(@_)"/>
    <numFmt numFmtId="170" formatCode="&quot;$&quot;#,##0.00"/>
    <numFmt numFmtId="171" formatCode="&quot;$&quot;#,##0.00_);[Red]\(&quot;$&quot;#,##0.00\)"/>
    <numFmt numFmtId="172" formatCode="_-[$$-409]* #,##0.00_ ;_-[$$-409]* \-#,##0.00\ ;_-[$$-409]* &quot;-&quot;??_ ;_-@_ "/>
  </numFmts>
  <fonts count="25">
    <font>
      <sz val="11"/>
      <color theme="1"/>
      <name val="Calibri"/>
      <family val="2"/>
      <charset val="16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rgb="FFD0D7E5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6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6" borderId="0" applyNumberFormat="0" applyBorder="0" applyAlignment="0" applyProtection="0"/>
    <xf numFmtId="170" fontId="16" fillId="0" borderId="6">
      <alignment vertical="center" wrapText="1"/>
    </xf>
    <xf numFmtId="164" fontId="18" fillId="6" borderId="3">
      <alignment vertical="center" wrapText="1"/>
    </xf>
  </cellStyleXfs>
  <cellXfs count="23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quotePrefix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37" fontId="2" fillId="0" borderId="0" xfId="2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164" fontId="2" fillId="0" borderId="2" xfId="1" applyNumberFormat="1" applyFont="1" applyFill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166" fontId="2" fillId="0" borderId="2" xfId="1" applyNumberFormat="1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166" fontId="1" fillId="2" borderId="2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0" fontId="2" fillId="0" borderId="2" xfId="2" applyNumberFormat="1" applyFont="1" applyFill="1" applyBorder="1" applyAlignment="1">
      <alignment wrapText="1"/>
    </xf>
    <xf numFmtId="11" fontId="2" fillId="0" borderId="2" xfId="0" applyNumberFormat="1" applyFont="1" applyFill="1" applyBorder="1" applyAlignment="1">
      <alignment wrapText="1"/>
    </xf>
    <xf numFmtId="2" fontId="2" fillId="0" borderId="2" xfId="2" applyNumberFormat="1" applyFont="1" applyFill="1" applyBorder="1" applyAlignment="1">
      <alignment wrapText="1"/>
    </xf>
    <xf numFmtId="166" fontId="2" fillId="0" borderId="0" xfId="0" applyNumberFormat="1" applyFont="1" applyFill="1" applyBorder="1" applyAlignment="1">
      <alignment wrapText="1"/>
    </xf>
    <xf numFmtId="164" fontId="2" fillId="0" borderId="2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166" fontId="2" fillId="0" borderId="2" xfId="0" applyNumberFormat="1" applyFon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164" fontId="2" fillId="0" borderId="2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quotePrefix="1" applyFont="1" applyFill="1" applyBorder="1" applyAlignment="1">
      <alignment horizontal="right"/>
    </xf>
    <xf numFmtId="164" fontId="2" fillId="0" borderId="0" xfId="1" applyNumberFormat="1" applyFont="1" applyFill="1" applyBorder="1" applyAlignment="1"/>
    <xf numFmtId="164" fontId="2" fillId="0" borderId="0" xfId="0" applyNumberFormat="1" applyFont="1" applyFill="1" applyBorder="1" applyAlignment="1"/>
    <xf numFmtId="37" fontId="2" fillId="0" borderId="0" xfId="2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2" fillId="0" borderId="2" xfId="0" applyFont="1" applyFill="1" applyBorder="1" applyAlignment="1"/>
    <xf numFmtId="164" fontId="2" fillId="0" borderId="2" xfId="1" applyNumberFormat="1" applyFont="1" applyFill="1" applyBorder="1" applyAlignment="1"/>
    <xf numFmtId="0" fontId="2" fillId="0" borderId="2" xfId="0" applyNumberFormat="1" applyFont="1" applyFill="1" applyBorder="1" applyAlignment="1"/>
    <xf numFmtId="0" fontId="1" fillId="2" borderId="2" xfId="0" applyFont="1" applyFill="1" applyBorder="1" applyAlignment="1">
      <alignment horizontal="right"/>
    </xf>
    <xf numFmtId="164" fontId="1" fillId="2" borderId="2" xfId="0" applyNumberFormat="1" applyFont="1" applyFill="1" applyBorder="1" applyAlignment="1"/>
    <xf numFmtId="0" fontId="2" fillId="0" borderId="2" xfId="2" applyNumberFormat="1" applyFont="1" applyFill="1" applyBorder="1" applyAlignment="1"/>
    <xf numFmtId="2" fontId="2" fillId="0" borderId="2" xfId="2" applyNumberFormat="1" applyFont="1" applyFill="1" applyBorder="1" applyAlignment="1"/>
    <xf numFmtId="164" fontId="2" fillId="0" borderId="2" xfId="1" applyFont="1" applyFill="1" applyBorder="1" applyAlignment="1"/>
    <xf numFmtId="0" fontId="1" fillId="0" borderId="0" xfId="0" applyFont="1" applyFill="1" applyBorder="1" applyAlignment="1"/>
    <xf numFmtId="0" fontId="1" fillId="2" borderId="2" xfId="0" applyNumberFormat="1" applyFont="1" applyFill="1" applyBorder="1" applyAlignment="1"/>
    <xf numFmtId="0" fontId="2" fillId="0" borderId="2" xfId="1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2" fontId="2" fillId="0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164" fontId="1" fillId="3" borderId="2" xfId="0" applyNumberFormat="1" applyFont="1" applyFill="1" applyBorder="1" applyAlignment="1"/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wrapText="1"/>
    </xf>
    <xf numFmtId="2" fontId="2" fillId="0" borderId="2" xfId="1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164" fontId="1" fillId="3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3" applyFont="1" applyFill="1" applyBorder="1"/>
    <xf numFmtId="0" fontId="1" fillId="0" borderId="0" xfId="3" applyFont="1" applyFill="1" applyBorder="1"/>
    <xf numFmtId="0" fontId="1" fillId="2" borderId="2" xfId="3" applyFont="1" applyFill="1" applyBorder="1"/>
    <xf numFmtId="0" fontId="1" fillId="2" borderId="2" xfId="3" applyFont="1" applyFill="1" applyBorder="1" applyAlignment="1">
      <alignment horizontal="right"/>
    </xf>
    <xf numFmtId="0" fontId="2" fillId="0" borderId="2" xfId="3" applyFont="1" applyFill="1" applyBorder="1"/>
    <xf numFmtId="164" fontId="2" fillId="0" borderId="2" xfId="1" applyFont="1" applyFill="1" applyBorder="1"/>
    <xf numFmtId="164" fontId="2" fillId="0" borderId="2" xfId="1" applyNumberFormat="1" applyFont="1" applyFill="1" applyBorder="1"/>
    <xf numFmtId="164" fontId="2" fillId="0" borderId="0" xfId="3" applyNumberFormat="1" applyFont="1" applyFill="1" applyBorder="1"/>
    <xf numFmtId="0" fontId="2" fillId="0" borderId="0" xfId="3" applyFont="1" applyFill="1" applyBorder="1" applyAlignment="1">
      <alignment horizontal="right"/>
    </xf>
    <xf numFmtId="164" fontId="1" fillId="2" borderId="2" xfId="3" applyNumberFormat="1" applyFont="1" applyFill="1" applyBorder="1"/>
    <xf numFmtId="37" fontId="2" fillId="0" borderId="2" xfId="1" applyNumberFormat="1" applyFont="1" applyFill="1" applyBorder="1"/>
    <xf numFmtId="0" fontId="2" fillId="0" borderId="2" xfId="3" applyNumberFormat="1" applyFont="1" applyFill="1" applyBorder="1"/>
    <xf numFmtId="39" fontId="2" fillId="0" borderId="2" xfId="1" applyNumberFormat="1" applyFont="1" applyFill="1" applyBorder="1"/>
    <xf numFmtId="166" fontId="1" fillId="2" borderId="2" xfId="3" applyNumberFormat="1" applyFont="1" applyFill="1" applyBorder="1"/>
    <xf numFmtId="165" fontId="2" fillId="0" borderId="2" xfId="2" applyFont="1" applyFill="1" applyBorder="1"/>
    <xf numFmtId="167" fontId="2" fillId="0" borderId="2" xfId="2" applyNumberFormat="1" applyFont="1" applyFill="1" applyBorder="1"/>
    <xf numFmtId="11" fontId="2" fillId="0" borderId="2" xfId="3" applyNumberFormat="1" applyFont="1" applyFill="1" applyBorder="1"/>
    <xf numFmtId="0" fontId="1" fillId="2" borderId="1" xfId="3" applyFont="1" applyFill="1" applyBorder="1"/>
    <xf numFmtId="164" fontId="2" fillId="0" borderId="0" xfId="1" applyNumberFormat="1" applyFont="1" applyFill="1" applyBorder="1"/>
    <xf numFmtId="0" fontId="2" fillId="0" borderId="0" xfId="3" applyFont="1" applyFill="1" applyBorder="1" applyAlignment="1">
      <alignment horizontal="left"/>
    </xf>
    <xf numFmtId="37" fontId="2" fillId="0" borderId="0" xfId="2" applyNumberFormat="1" applyFont="1" applyFill="1" applyBorder="1"/>
    <xf numFmtId="0" fontId="2" fillId="0" borderId="0" xfId="3" quotePrefix="1" applyFont="1" applyFill="1" applyBorder="1" applyAlignment="1">
      <alignment horizontal="right"/>
    </xf>
    <xf numFmtId="165" fontId="2" fillId="0" borderId="2" xfId="2" applyNumberFormat="1" applyFont="1" applyFill="1" applyBorder="1"/>
    <xf numFmtId="2" fontId="2" fillId="0" borderId="2" xfId="1" applyNumberFormat="1" applyFont="1" applyFill="1" applyBorder="1"/>
    <xf numFmtId="168" fontId="2" fillId="0" borderId="2" xfId="3" applyNumberFormat="1" applyFont="1" applyFill="1" applyBorder="1"/>
    <xf numFmtId="0" fontId="2" fillId="0" borderId="0" xfId="3" applyNumberFormat="1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  <xf numFmtId="0" fontId="2" fillId="0" borderId="0" xfId="0" applyFont="1" applyFill="1" applyBorder="1" applyAlignment="1" applyProtection="1">
      <alignment vertical="center" wrapText="1"/>
    </xf>
    <xf numFmtId="164" fontId="2" fillId="0" borderId="0" xfId="0" applyNumberFormat="1" applyFont="1" applyFill="1" applyBorder="1" applyAlignment="1" applyProtection="1">
      <alignment vertical="center" wrapText="1"/>
    </xf>
    <xf numFmtId="0" fontId="3" fillId="0" borderId="3" xfId="5" applyFont="1" applyFill="1" applyBorder="1" applyAlignment="1">
      <alignment wrapText="1"/>
    </xf>
    <xf numFmtId="0" fontId="2" fillId="0" borderId="4" xfId="0" applyFont="1" applyFill="1" applyBorder="1" applyAlignment="1" applyProtection="1">
      <alignment vertical="center" wrapText="1"/>
    </xf>
    <xf numFmtId="164" fontId="7" fillId="0" borderId="5" xfId="4" applyNumberFormat="1" applyFont="1" applyFill="1" applyBorder="1"/>
    <xf numFmtId="164" fontId="2" fillId="5" borderId="2" xfId="1" applyNumberFormat="1" applyFont="1" applyFill="1" applyBorder="1" applyAlignment="1"/>
    <xf numFmtId="0" fontId="2" fillId="0" borderId="2" xfId="0" applyFont="1" applyFill="1" applyBorder="1"/>
    <xf numFmtId="2" fontId="2" fillId="0" borderId="2" xfId="0" applyNumberFormat="1" applyFont="1" applyFill="1" applyBorder="1"/>
    <xf numFmtId="43" fontId="2" fillId="0" borderId="2" xfId="6" applyFont="1" applyFill="1" applyBorder="1"/>
    <xf numFmtId="11" fontId="2" fillId="0" borderId="2" xfId="0" applyNumberFormat="1" applyFont="1" applyFill="1" applyBorder="1"/>
    <xf numFmtId="39" fontId="2" fillId="0" borderId="2" xfId="6" applyNumberFormat="1" applyFont="1" applyFill="1" applyBorder="1"/>
    <xf numFmtId="169" fontId="2" fillId="0" borderId="2" xfId="6" applyNumberFormat="1" applyFont="1" applyFill="1" applyBorder="1"/>
    <xf numFmtId="165" fontId="2" fillId="0" borderId="2" xfId="6" applyNumberFormat="1" applyFont="1" applyFill="1" applyBorder="1"/>
    <xf numFmtId="164" fontId="2" fillId="0" borderId="2" xfId="7" applyNumberFormat="1" applyFont="1" applyFill="1" applyBorder="1"/>
    <xf numFmtId="0" fontId="2" fillId="0" borderId="6" xfId="0" applyFont="1" applyFill="1" applyBorder="1" applyAlignment="1" applyProtection="1">
      <alignment vertical="center" wrapText="1"/>
    </xf>
    <xf numFmtId="164" fontId="7" fillId="0" borderId="3" xfId="4" applyNumberFormat="1" applyFont="1" applyFill="1" applyBorder="1"/>
    <xf numFmtId="0" fontId="2" fillId="0" borderId="2" xfId="0" applyFont="1" applyFill="1" applyBorder="1" applyAlignment="1" applyProtection="1">
      <alignment vertical="center" wrapText="1"/>
    </xf>
    <xf numFmtId="0" fontId="10" fillId="2" borderId="1" xfId="0" applyFont="1" applyFill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right" wrapText="1"/>
    </xf>
    <xf numFmtId="164" fontId="11" fillId="0" borderId="0" xfId="1" applyNumberFormat="1" applyFont="1" applyFill="1" applyBorder="1" applyAlignment="1">
      <alignment wrapText="1"/>
    </xf>
    <xf numFmtId="0" fontId="12" fillId="0" borderId="0" xfId="0" applyFont="1"/>
    <xf numFmtId="37" fontId="11" fillId="0" borderId="0" xfId="2" applyNumberFormat="1" applyFont="1" applyFill="1" applyBorder="1" applyAlignment="1">
      <alignment wrapText="1"/>
    </xf>
    <xf numFmtId="0" fontId="11" fillId="0" borderId="0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wrapText="1"/>
    </xf>
    <xf numFmtId="0" fontId="10" fillId="0" borderId="0" xfId="0" applyFont="1" applyFill="1" applyBorder="1"/>
    <xf numFmtId="0" fontId="11" fillId="0" borderId="2" xfId="0" applyFont="1" applyFill="1" applyBorder="1" applyAlignment="1">
      <alignment wrapText="1"/>
    </xf>
    <xf numFmtId="0" fontId="11" fillId="0" borderId="2" xfId="0" applyNumberFormat="1" applyFont="1" applyFill="1" applyBorder="1" applyAlignment="1">
      <alignment wrapText="1"/>
    </xf>
    <xf numFmtId="0" fontId="11" fillId="0" borderId="2" xfId="2" applyNumberFormat="1" applyFont="1" applyFill="1" applyBorder="1" applyAlignment="1">
      <alignment wrapText="1"/>
    </xf>
    <xf numFmtId="2" fontId="11" fillId="0" borderId="2" xfId="0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wrapText="1"/>
    </xf>
    <xf numFmtId="164" fontId="11" fillId="0" borderId="2" xfId="1" applyNumberFormat="1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10" fillId="2" borderId="2" xfId="0" applyNumberFormat="1" applyFont="1" applyFill="1" applyBorder="1" applyAlignment="1">
      <alignment horizontal="right" wrapText="1"/>
    </xf>
    <xf numFmtId="164" fontId="10" fillId="2" borderId="2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164" fontId="11" fillId="0" borderId="0" xfId="0" applyNumberFormat="1" applyFont="1" applyFill="1" applyBorder="1" applyAlignment="1">
      <alignment wrapText="1"/>
    </xf>
    <xf numFmtId="0" fontId="10" fillId="2" borderId="2" xfId="0" applyNumberFormat="1" applyFont="1" applyFill="1" applyBorder="1" applyAlignment="1">
      <alignment wrapText="1"/>
    </xf>
    <xf numFmtId="164" fontId="11" fillId="0" borderId="2" xfId="1" applyFont="1" applyFill="1" applyBorder="1" applyAlignment="1">
      <alignment wrapText="1"/>
    </xf>
    <xf numFmtId="164" fontId="11" fillId="0" borderId="2" xfId="0" applyNumberFormat="1" applyFont="1" applyFill="1" applyBorder="1" applyAlignment="1">
      <alignment wrapText="1"/>
    </xf>
    <xf numFmtId="0" fontId="11" fillId="0" borderId="2" xfId="1" applyNumberFormat="1" applyFont="1" applyFill="1" applyBorder="1" applyAlignment="1">
      <alignment wrapText="1"/>
    </xf>
    <xf numFmtId="0" fontId="10" fillId="3" borderId="2" xfId="0" applyFont="1" applyFill="1" applyBorder="1" applyAlignment="1">
      <alignment horizontal="right" wrapText="1"/>
    </xf>
    <xf numFmtId="164" fontId="10" fillId="3" borderId="2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right" wrapText="1"/>
    </xf>
    <xf numFmtId="0" fontId="10" fillId="2" borderId="7" xfId="0" applyNumberFormat="1" applyFont="1" applyFill="1" applyBorder="1" applyAlignment="1">
      <alignment horizontal="right" wrapText="1"/>
    </xf>
    <xf numFmtId="164" fontId="10" fillId="2" borderId="7" xfId="0" applyNumberFormat="1" applyFont="1" applyFill="1" applyBorder="1" applyAlignment="1">
      <alignment wrapText="1"/>
    </xf>
    <xf numFmtId="0" fontId="11" fillId="0" borderId="2" xfId="0" applyFont="1" applyFill="1" applyBorder="1" applyAlignment="1" applyProtection="1">
      <alignment vertical="center" wrapText="1"/>
    </xf>
    <xf numFmtId="164" fontId="13" fillId="0" borderId="2" xfId="8" applyNumberFormat="1" applyFont="1" applyFill="1" applyBorder="1"/>
    <xf numFmtId="0" fontId="15" fillId="0" borderId="3" xfId="5" applyFont="1" applyFill="1" applyBorder="1" applyAlignment="1">
      <alignment wrapText="1"/>
    </xf>
    <xf numFmtId="0" fontId="15" fillId="0" borderId="2" xfId="5" applyFont="1" applyFill="1" applyBorder="1" applyAlignment="1">
      <alignment wrapText="1"/>
    </xf>
    <xf numFmtId="164" fontId="14" fillId="0" borderId="2" xfId="1" applyFont="1" applyBorder="1"/>
    <xf numFmtId="164" fontId="14" fillId="0" borderId="3" xfId="1" applyFont="1" applyBorder="1"/>
    <xf numFmtId="0" fontId="15" fillId="0" borderId="8" xfId="5" applyFont="1" applyFill="1" applyBorder="1" applyAlignment="1">
      <alignment wrapText="1"/>
    </xf>
    <xf numFmtId="0" fontId="15" fillId="0" borderId="9" xfId="5" applyFont="1" applyFill="1" applyBorder="1" applyAlignment="1">
      <alignment wrapText="1"/>
    </xf>
    <xf numFmtId="0" fontId="11" fillId="0" borderId="8" xfId="0" applyNumberFormat="1" applyFont="1" applyFill="1" applyBorder="1" applyAlignment="1">
      <alignment wrapText="1"/>
    </xf>
    <xf numFmtId="164" fontId="13" fillId="0" borderId="2" xfId="8" applyNumberFormat="1" applyFont="1" applyFill="1" applyBorder="1" applyAlignment="1"/>
    <xf numFmtId="0" fontId="11" fillId="0" borderId="2" xfId="0" applyFont="1" applyFill="1" applyBorder="1" applyAlignment="1" applyProtection="1">
      <alignment wrapText="1"/>
    </xf>
    <xf numFmtId="170" fontId="17" fillId="0" borderId="2" xfId="9" applyFont="1" applyBorder="1">
      <alignment vertical="center" wrapText="1"/>
    </xf>
    <xf numFmtId="0" fontId="1" fillId="2" borderId="7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 wrapText="1"/>
    </xf>
    <xf numFmtId="0" fontId="2" fillId="0" borderId="2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11" fontId="2" fillId="0" borderId="2" xfId="0" applyNumberFormat="1" applyFont="1" applyFill="1" applyBorder="1" applyAlignment="1">
      <alignment horizontal="right" vertical="center" wrapText="1"/>
    </xf>
    <xf numFmtId="2" fontId="2" fillId="0" borderId="2" xfId="2" applyNumberFormat="1" applyFont="1" applyFill="1" applyBorder="1" applyAlignment="1">
      <alignment horizontal="right" vertical="center" wrapText="1"/>
    </xf>
    <xf numFmtId="164" fontId="2" fillId="0" borderId="2" xfId="1" applyNumberFormat="1" applyFont="1" applyFill="1" applyBorder="1" applyAlignment="1">
      <alignment horizontal="right" vertical="center" wrapText="1"/>
    </xf>
    <xf numFmtId="0" fontId="0" fillId="0" borderId="2" xfId="0" applyBorder="1"/>
    <xf numFmtId="164" fontId="7" fillId="0" borderId="2" xfId="4" applyNumberFormat="1" applyFont="1" applyFill="1" applyBorder="1"/>
    <xf numFmtId="0" fontId="2" fillId="0" borderId="0" xfId="1" applyNumberFormat="1" applyFont="1" applyFill="1" applyBorder="1" applyAlignment="1">
      <alignment wrapText="1"/>
    </xf>
    <xf numFmtId="170" fontId="17" fillId="0" borderId="10" xfId="9" applyFont="1" applyBorder="1">
      <alignment vertical="center" wrapText="1"/>
    </xf>
    <xf numFmtId="170" fontId="17" fillId="0" borderId="0" xfId="9" applyFont="1" applyBorder="1">
      <alignment vertical="center" wrapText="1"/>
    </xf>
    <xf numFmtId="0" fontId="3" fillId="0" borderId="2" xfId="5" applyFont="1" applyFill="1" applyBorder="1" applyAlignment="1">
      <alignment wrapText="1"/>
    </xf>
    <xf numFmtId="44" fontId="4" fillId="0" borderId="2" xfId="7" applyFont="1" applyBorder="1"/>
    <xf numFmtId="164" fontId="3" fillId="0" borderId="2" xfId="1" applyFont="1" applyFill="1" applyBorder="1" applyAlignment="1">
      <alignment wrapText="1"/>
    </xf>
    <xf numFmtId="164" fontId="4" fillId="0" borderId="2" xfId="1" applyFont="1" applyBorder="1"/>
    <xf numFmtId="164" fontId="7" fillId="0" borderId="0" xfId="8" applyNumberFormat="1" applyFont="1" applyFill="1" applyBorder="1"/>
    <xf numFmtId="0" fontId="1" fillId="2" borderId="7" xfId="3" applyFont="1" applyFill="1" applyBorder="1" applyAlignment="1">
      <alignment horizontal="right"/>
    </xf>
    <xf numFmtId="164" fontId="7" fillId="0" borderId="2" xfId="8" applyNumberFormat="1" applyFont="1" applyFill="1" applyBorder="1"/>
    <xf numFmtId="164" fontId="0" fillId="0" borderId="0" xfId="1" applyFont="1"/>
    <xf numFmtId="0" fontId="11" fillId="0" borderId="8" xfId="0" applyFont="1" applyFill="1" applyBorder="1" applyAlignment="1" applyProtection="1">
      <alignment vertical="center" wrapText="1"/>
    </xf>
    <xf numFmtId="0" fontId="2" fillId="5" borderId="2" xfId="0" applyNumberFormat="1" applyFont="1" applyFill="1" applyBorder="1" applyAlignment="1">
      <alignment wrapText="1"/>
    </xf>
    <xf numFmtId="0" fontId="2" fillId="5" borderId="2" xfId="0" applyFont="1" applyFill="1" applyBorder="1" applyAlignment="1" applyProtection="1">
      <alignment vertical="center" wrapText="1"/>
    </xf>
    <xf numFmtId="170" fontId="16" fillId="5" borderId="2" xfId="9" applyFill="1" applyBorder="1">
      <alignment vertical="center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4" fillId="0" borderId="0" xfId="3"/>
    <xf numFmtId="0" fontId="2" fillId="0" borderId="2" xfId="1" applyNumberFormat="1" applyFont="1" applyFill="1" applyBorder="1"/>
    <xf numFmtId="171" fontId="2" fillId="0" borderId="2" xfId="1" applyNumberFormat="1" applyFont="1" applyFill="1" applyBorder="1"/>
    <xf numFmtId="171" fontId="2" fillId="0" borderId="2" xfId="3" applyNumberFormat="1" applyFont="1" applyFill="1" applyBorder="1"/>
    <xf numFmtId="11" fontId="2" fillId="0" borderId="2" xfId="2" applyNumberFormat="1" applyFont="1" applyFill="1" applyBorder="1"/>
    <xf numFmtId="166" fontId="2" fillId="0" borderId="2" xfId="1" applyNumberFormat="1" applyFont="1" applyFill="1" applyBorder="1"/>
    <xf numFmtId="172" fontId="7" fillId="0" borderId="2" xfId="10" applyNumberFormat="1" applyFont="1" applyFill="1" applyBorder="1" applyAlignment="1">
      <alignment vertical="center"/>
    </xf>
    <xf numFmtId="172" fontId="2" fillId="0" borderId="2" xfId="1" applyNumberFormat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72" fontId="7" fillId="0" borderId="0" xfId="10" applyNumberFormat="1" applyFont="1" applyFill="1" applyBorder="1" applyAlignment="1">
      <alignment horizontal="center" vertical="center"/>
    </xf>
    <xf numFmtId="172" fontId="7" fillId="0" borderId="2" xfId="10" applyNumberFormat="1" applyFont="1" applyFill="1" applyBorder="1" applyAlignment="1">
      <alignment horizontal="center" vertical="center"/>
    </xf>
    <xf numFmtId="169" fontId="2" fillId="0" borderId="2" xfId="2" applyNumberFormat="1" applyFont="1" applyFill="1" applyBorder="1"/>
    <xf numFmtId="165" fontId="2" fillId="0" borderId="2" xfId="3" applyNumberFormat="1" applyFont="1" applyFill="1" applyBorder="1"/>
    <xf numFmtId="164" fontId="1" fillId="2" borderId="7" xfId="3" applyNumberFormat="1" applyFont="1" applyFill="1" applyBorder="1"/>
    <xf numFmtId="0" fontId="19" fillId="2" borderId="1" xfId="0" applyFont="1" applyFill="1" applyBorder="1" applyAlignment="1">
      <alignment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19" fillId="2" borderId="1" xfId="0" applyFont="1" applyFill="1" applyBorder="1" applyAlignment="1">
      <alignment horizontal="left" wrapText="1"/>
    </xf>
    <xf numFmtId="0" fontId="20" fillId="0" borderId="0" xfId="0" quotePrefix="1" applyFont="1" applyFill="1" applyBorder="1" applyAlignment="1">
      <alignment horizontal="right" wrapText="1"/>
    </xf>
    <xf numFmtId="164" fontId="20" fillId="0" borderId="0" xfId="1" applyNumberFormat="1" applyFont="1" applyFill="1" applyBorder="1" applyAlignment="1">
      <alignment wrapText="1"/>
    </xf>
    <xf numFmtId="0" fontId="21" fillId="0" borderId="0" xfId="0" applyFont="1"/>
    <xf numFmtId="37" fontId="20" fillId="0" borderId="0" xfId="2" applyNumberFormat="1" applyFont="1" applyFill="1" applyBorder="1" applyAlignment="1">
      <alignment wrapText="1"/>
    </xf>
    <xf numFmtId="0" fontId="20" fillId="0" borderId="0" xfId="0" applyFont="1" applyFill="1" applyBorder="1" applyAlignment="1">
      <alignment horizontal="left" wrapText="1"/>
    </xf>
    <xf numFmtId="49" fontId="20" fillId="0" borderId="0" xfId="0" applyNumberFormat="1" applyFont="1" applyFill="1" applyBorder="1" applyAlignment="1">
      <alignment horizontal="left" wrapText="1"/>
    </xf>
    <xf numFmtId="0" fontId="19" fillId="2" borderId="2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  <xf numFmtId="0" fontId="20" fillId="0" borderId="2" xfId="0" applyFont="1" applyFill="1" applyBorder="1" applyAlignment="1" applyProtection="1">
      <alignment wrapText="1"/>
    </xf>
    <xf numFmtId="0" fontId="20" fillId="0" borderId="2" xfId="0" applyNumberFormat="1" applyFont="1" applyFill="1" applyBorder="1" applyAlignment="1">
      <alignment wrapText="1"/>
    </xf>
    <xf numFmtId="164" fontId="22" fillId="0" borderId="2" xfId="8" applyNumberFormat="1" applyFont="1" applyFill="1" applyBorder="1" applyAlignment="1"/>
    <xf numFmtId="0" fontId="20" fillId="0" borderId="2" xfId="2" applyNumberFormat="1" applyFont="1" applyFill="1" applyBorder="1" applyAlignment="1">
      <alignment wrapText="1"/>
    </xf>
    <xf numFmtId="2" fontId="20" fillId="0" borderId="2" xfId="0" applyNumberFormat="1" applyFont="1" applyFill="1" applyBorder="1" applyAlignment="1">
      <alignment wrapText="1"/>
    </xf>
    <xf numFmtId="2" fontId="20" fillId="0" borderId="2" xfId="2" applyNumberFormat="1" applyFont="1" applyFill="1" applyBorder="1" applyAlignment="1">
      <alignment wrapText="1"/>
    </xf>
    <xf numFmtId="164" fontId="20" fillId="0" borderId="2" xfId="1" applyNumberFormat="1" applyFont="1" applyFill="1" applyBorder="1" applyAlignment="1">
      <alignment wrapText="1"/>
    </xf>
    <xf numFmtId="0" fontId="19" fillId="0" borderId="0" xfId="0" applyNumberFormat="1" applyFont="1" applyFill="1" applyBorder="1" applyAlignment="1">
      <alignment wrapText="1"/>
    </xf>
    <xf numFmtId="164" fontId="19" fillId="0" borderId="0" xfId="0" applyNumberFormat="1" applyFont="1" applyFill="1" applyBorder="1" applyAlignment="1">
      <alignment wrapText="1"/>
    </xf>
    <xf numFmtId="0" fontId="19" fillId="2" borderId="2" xfId="0" applyNumberFormat="1" applyFont="1" applyFill="1" applyBorder="1" applyAlignment="1">
      <alignment horizontal="right" wrapText="1"/>
    </xf>
    <xf numFmtId="164" fontId="19" fillId="2" borderId="2" xfId="0" applyNumberFormat="1" applyFont="1" applyFill="1" applyBorder="1" applyAlignment="1">
      <alignment wrapText="1"/>
    </xf>
    <xf numFmtId="0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wrapText="1"/>
    </xf>
    <xf numFmtId="0" fontId="19" fillId="2" borderId="2" xfId="0" applyNumberFormat="1" applyFont="1" applyFill="1" applyBorder="1" applyAlignment="1">
      <alignment wrapText="1"/>
    </xf>
    <xf numFmtId="0" fontId="23" fillId="0" borderId="2" xfId="5" applyFont="1" applyFill="1" applyBorder="1" applyAlignment="1">
      <alignment wrapText="1"/>
    </xf>
    <xf numFmtId="164" fontId="24" fillId="0" borderId="2" xfId="1" applyFont="1" applyBorder="1"/>
    <xf numFmtId="0" fontId="23" fillId="0" borderId="8" xfId="5" applyFont="1" applyFill="1" applyBorder="1" applyAlignment="1">
      <alignment wrapText="1"/>
    </xf>
    <xf numFmtId="164" fontId="20" fillId="0" borderId="2" xfId="1" applyFont="1" applyFill="1" applyBorder="1" applyAlignment="1">
      <alignment wrapText="1"/>
    </xf>
    <xf numFmtId="164" fontId="20" fillId="0" borderId="2" xfId="0" applyNumberFormat="1" applyFont="1" applyFill="1" applyBorder="1" applyAlignment="1">
      <alignment wrapText="1"/>
    </xf>
    <xf numFmtId="0" fontId="20" fillId="0" borderId="2" xfId="1" applyNumberFormat="1" applyFont="1" applyFill="1" applyBorder="1" applyAlignment="1">
      <alignment wrapText="1"/>
    </xf>
    <xf numFmtId="0" fontId="19" fillId="3" borderId="2" xfId="0" applyFont="1" applyFill="1" applyBorder="1" applyAlignment="1">
      <alignment horizontal="right" wrapText="1"/>
    </xf>
    <xf numFmtId="164" fontId="19" fillId="3" borderId="2" xfId="0" applyNumberFormat="1" applyFont="1" applyFill="1" applyBorder="1" applyAlignment="1">
      <alignment wrapText="1"/>
    </xf>
    <xf numFmtId="0" fontId="20" fillId="0" borderId="0" xfId="0" applyNumberFormat="1" applyFont="1" applyFill="1" applyBorder="1" applyAlignment="1">
      <alignment horizontal="right" wrapText="1"/>
    </xf>
    <xf numFmtId="0" fontId="19" fillId="2" borderId="2" xfId="0" applyFont="1" applyFill="1" applyBorder="1" applyAlignment="1">
      <alignment horizontal="right" wrapText="1"/>
    </xf>
    <xf numFmtId="164" fontId="1" fillId="2" borderId="2" xfId="1" applyFont="1" applyFill="1" applyBorder="1"/>
    <xf numFmtId="0" fontId="6" fillId="0" borderId="0" xfId="5"/>
  </cellXfs>
  <cellStyles count="11">
    <cellStyle name="Binlik Ayracı" xfId="6" builtinId="3"/>
    <cellStyle name="Comma 3" xfId="2"/>
    <cellStyle name="Cost_Yellow" xfId="10"/>
    <cellStyle name="Currency 3" xfId="1"/>
    <cellStyle name="İyi" xfId="4" builtinId="26"/>
    <cellStyle name="Normal" xfId="0" builtinId="0"/>
    <cellStyle name="Normal 2" xfId="3"/>
    <cellStyle name="Normal_Sheet1" xfId="5"/>
    <cellStyle name="Nötr" xfId="8" builtinId="28"/>
    <cellStyle name="ParaBirimi" xfId="7" builtinId="4"/>
    <cellStyle name="Style 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35</xdr:row>
      <xdr:rowOff>114300</xdr:rowOff>
    </xdr:from>
    <xdr:to>
      <xdr:col>8</xdr:col>
      <xdr:colOff>67703</xdr:colOff>
      <xdr:row>60</xdr:row>
      <xdr:rowOff>162596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551BA06D-EE9F-4E00-AF04-79F7352FA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781800"/>
          <a:ext cx="7363853" cy="48107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123825</xdr:rowOff>
    </xdr:from>
    <xdr:to>
      <xdr:col>9</xdr:col>
      <xdr:colOff>48738</xdr:colOff>
      <xdr:row>53</xdr:row>
      <xdr:rowOff>57912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7D9AEA29-6BC7-4DDD-A5E5-0735E32D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86325"/>
          <a:ext cx="7973538" cy="5458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1038734</xdr:colOff>
      <xdr:row>32</xdr:row>
      <xdr:rowOff>160297</xdr:rowOff>
    </xdr:from>
    <xdr:to>
      <xdr:col>12</xdr:col>
      <xdr:colOff>1119</xdr:colOff>
      <xdr:row>60</xdr:row>
      <xdr:rowOff>109628</xdr:rowOff>
    </xdr:to>
    <xdr:pic>
      <xdr:nvPicPr>
        <xdr:cNvPr id="5" name="Resim 4" descr="Ekran Kırpma">
          <a:extLst>
            <a:ext uri="{FF2B5EF4-FFF2-40B4-BE49-F238E27FC236}">
              <a16:creationId xmlns="" xmlns:a16="http://schemas.microsoft.com/office/drawing/2014/main" id="{60FC45E6-2590-4FED-9105-B9396B7D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329363" y="4962992"/>
          <a:ext cx="5283331" cy="78699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25</xdr:row>
      <xdr:rowOff>9525</xdr:rowOff>
    </xdr:from>
    <xdr:to>
      <xdr:col>8</xdr:col>
      <xdr:colOff>362855</xdr:colOff>
      <xdr:row>46</xdr:row>
      <xdr:rowOff>95820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67D2A29C-45E5-4F62-96EA-62B435DB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772025"/>
          <a:ext cx="6487430" cy="40867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25</xdr:row>
      <xdr:rowOff>28575</xdr:rowOff>
    </xdr:from>
    <xdr:to>
      <xdr:col>11</xdr:col>
      <xdr:colOff>325086</xdr:colOff>
      <xdr:row>52</xdr:row>
      <xdr:rowOff>172188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0519B00C-ED62-4861-830C-5F5FAB702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4791075"/>
          <a:ext cx="8859486" cy="528711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683559</xdr:colOff>
      <xdr:row>32</xdr:row>
      <xdr:rowOff>22412</xdr:rowOff>
    </xdr:from>
    <xdr:to>
      <xdr:col>9</xdr:col>
      <xdr:colOff>127245</xdr:colOff>
      <xdr:row>57</xdr:row>
      <xdr:rowOff>185024</xdr:rowOff>
    </xdr:to>
    <xdr:pic>
      <xdr:nvPicPr>
        <xdr:cNvPr id="2" name="Resim 1" descr="Ekran Kırpma">
          <a:extLst>
            <a:ext uri="{FF2B5EF4-FFF2-40B4-BE49-F238E27FC236}">
              <a16:creationId xmlns="" xmlns:a16="http://schemas.microsoft.com/office/drawing/2014/main" id="{C8061E7F-6FCF-4285-8E79-BDBA8D510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600011" y="6151784"/>
          <a:ext cx="4925112" cy="6763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41</xdr:row>
      <xdr:rowOff>19050</xdr:rowOff>
    </xdr:from>
    <xdr:to>
      <xdr:col>9</xdr:col>
      <xdr:colOff>563255</xdr:colOff>
      <xdr:row>67</xdr:row>
      <xdr:rowOff>95952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B5190A7A-06E1-42C2-BAFF-CCA046C1C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29550"/>
          <a:ext cx="9173855" cy="5029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29</xdr:row>
      <xdr:rowOff>38100</xdr:rowOff>
    </xdr:from>
    <xdr:to>
      <xdr:col>3</xdr:col>
      <xdr:colOff>457796</xdr:colOff>
      <xdr:row>47</xdr:row>
      <xdr:rowOff>162421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04586906-0081-437C-821B-58FD790E8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5562600"/>
          <a:ext cx="4267796" cy="3553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28</xdr:row>
      <xdr:rowOff>0</xdr:rowOff>
    </xdr:from>
    <xdr:to>
      <xdr:col>10</xdr:col>
      <xdr:colOff>115471</xdr:colOff>
      <xdr:row>51</xdr:row>
      <xdr:rowOff>143506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481189B2-159B-45F8-B318-4FA5567C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334000"/>
          <a:ext cx="8392696" cy="4525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35</xdr:row>
      <xdr:rowOff>19050</xdr:rowOff>
    </xdr:from>
    <xdr:to>
      <xdr:col>8</xdr:col>
      <xdr:colOff>143717</xdr:colOff>
      <xdr:row>58</xdr:row>
      <xdr:rowOff>114925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07C04E8A-38A5-464A-936E-8ED860A5D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6686550"/>
          <a:ext cx="6030167" cy="4477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35</xdr:row>
      <xdr:rowOff>180975</xdr:rowOff>
    </xdr:from>
    <xdr:to>
      <xdr:col>7</xdr:col>
      <xdr:colOff>57949</xdr:colOff>
      <xdr:row>58</xdr:row>
      <xdr:rowOff>133955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791019F5-06AE-4AA3-AFD4-1627890F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6848475"/>
          <a:ext cx="5725324" cy="433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2314575</xdr:colOff>
      <xdr:row>29</xdr:row>
      <xdr:rowOff>38100</xdr:rowOff>
    </xdr:from>
    <xdr:to>
      <xdr:col>4</xdr:col>
      <xdr:colOff>267232</xdr:colOff>
      <xdr:row>47</xdr:row>
      <xdr:rowOff>133842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7C84FEAE-3045-465D-8159-2D61F435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5" y="5562600"/>
          <a:ext cx="3810532" cy="35247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27</xdr:row>
      <xdr:rowOff>142875</xdr:rowOff>
    </xdr:from>
    <xdr:to>
      <xdr:col>8</xdr:col>
      <xdr:colOff>848834</xdr:colOff>
      <xdr:row>52</xdr:row>
      <xdr:rowOff>162592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F9AFB1D8-F412-482A-9E71-9936BF512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286375"/>
          <a:ext cx="7944959" cy="47822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24</xdr:row>
      <xdr:rowOff>0</xdr:rowOff>
    </xdr:from>
    <xdr:to>
      <xdr:col>8</xdr:col>
      <xdr:colOff>248477</xdr:colOff>
      <xdr:row>45</xdr:row>
      <xdr:rowOff>48190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B6930D92-26B1-4CAC-AA3F-99C985606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4572000"/>
          <a:ext cx="5925377" cy="4048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esktop/m.a/106_Class_1_Hacettepe_University_CRE_Rev_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ownloads/Completed/Suspension/Front%20Wishbon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 Elect. Assembly"/>
      <sheetName val="Eng. Harness"/>
      <sheetName val="Eng. Elect. Comp.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Seat"/>
      <sheetName val="Wheel Bearing Assembly"/>
      <sheetName val="Front Bearing"/>
      <sheetName val="Rear Bearing"/>
      <sheetName val="Wheel Assembly"/>
      <sheetName val="Wheel"/>
      <sheetName val="Ti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1500"/>
      <sheetName val="Cross_Sections"/>
    </sheetNames>
    <sheetDataSet>
      <sheetData sheetId="0" refreshError="1">
        <row r="18">
          <cell r="D18">
            <v>1.3</v>
          </cell>
        </row>
        <row r="80">
          <cell r="G80">
            <v>3000</v>
          </cell>
        </row>
        <row r="120">
          <cell r="G120">
            <v>3000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sqref="A1:XFD36"/>
    </sheetView>
  </sheetViews>
  <sheetFormatPr defaultRowHeight="15"/>
  <cols>
    <col min="1" max="1" width="10.28515625" customWidth="1"/>
    <col min="2" max="2" width="52.42578125" bestFit="1" customWidth="1"/>
    <col min="3" max="3" width="8.85546875" bestFit="1" customWidth="1"/>
    <col min="6" max="6" width="8.7109375" customWidth="1"/>
    <col min="7" max="7" width="10" customWidth="1"/>
    <col min="8" max="8" width="16" bestFit="1" customWidth="1"/>
    <col min="9" max="9" width="10.85546875" customWidth="1"/>
    <col min="11" max="11" width="7" customWidth="1"/>
    <col min="12" max="12" width="7.7109375" customWidth="1"/>
    <col min="14" max="14" width="9.5703125" customWidth="1"/>
    <col min="18" max="18" width="7.42578125" bestFit="1" customWidth="1"/>
  </cols>
  <sheetData>
    <row r="1" spans="1:14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E14+N18+I24+J31+I35</f>
        <v>229.83000000000004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2</v>
      </c>
      <c r="J2" s="2"/>
      <c r="K2" s="2"/>
      <c r="L2" s="2"/>
      <c r="M2" s="2"/>
      <c r="N2" s="5"/>
    </row>
    <row r="3" spans="1:14">
      <c r="A3" s="1" t="s">
        <v>5</v>
      </c>
      <c r="B3" s="2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6</v>
      </c>
      <c r="B4" s="7" t="s">
        <v>175</v>
      </c>
      <c r="C4" s="2"/>
      <c r="D4" s="2"/>
      <c r="E4" s="2"/>
      <c r="F4" s="2"/>
      <c r="G4" s="2"/>
      <c r="H4" s="8" t="s">
        <v>7</v>
      </c>
      <c r="I4" s="4">
        <f>I1*I2</f>
        <v>459.66000000000008</v>
      </c>
      <c r="J4" s="2"/>
      <c r="K4" s="2"/>
      <c r="L4" s="2"/>
      <c r="M4" s="2"/>
      <c r="N4" s="5"/>
    </row>
    <row r="5" spans="1:14">
      <c r="A5" s="1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9" t="s">
        <v>11</v>
      </c>
      <c r="B8" s="9" t="s">
        <v>12</v>
      </c>
      <c r="C8" s="9" t="s">
        <v>13</v>
      </c>
      <c r="D8" s="9" t="s">
        <v>14</v>
      </c>
      <c r="E8" s="9" t="s">
        <v>15</v>
      </c>
      <c r="F8" s="2"/>
      <c r="G8" s="2"/>
      <c r="H8" s="2"/>
      <c r="I8" s="2"/>
      <c r="J8" s="2"/>
      <c r="K8" s="2"/>
      <c r="L8" s="2"/>
      <c r="M8" s="2"/>
      <c r="N8" s="5"/>
    </row>
    <row r="9" spans="1:14">
      <c r="A9" s="10">
        <v>10</v>
      </c>
      <c r="B9" s="10" t="s">
        <v>80</v>
      </c>
      <c r="C9" s="11">
        <v>28.69</v>
      </c>
      <c r="D9" s="12">
        <v>1</v>
      </c>
      <c r="E9" s="11">
        <f>C9*D9</f>
        <v>28.69</v>
      </c>
      <c r="F9" s="2"/>
      <c r="G9" s="2"/>
      <c r="H9" s="2"/>
      <c r="I9" s="2"/>
      <c r="J9" s="2"/>
      <c r="K9" s="2"/>
      <c r="L9" s="2"/>
      <c r="M9" s="2"/>
      <c r="N9" s="5"/>
    </row>
    <row r="10" spans="1:14">
      <c r="A10" s="10">
        <v>20</v>
      </c>
      <c r="B10" s="10" t="s">
        <v>79</v>
      </c>
      <c r="C10" s="176">
        <v>37.92</v>
      </c>
      <c r="D10" s="12">
        <v>1</v>
      </c>
      <c r="E10" s="11">
        <f>C10*D10</f>
        <v>37.92</v>
      </c>
      <c r="F10" s="2"/>
      <c r="G10" s="2"/>
      <c r="H10" s="2"/>
      <c r="I10" s="2"/>
      <c r="J10" s="2"/>
      <c r="K10" s="2"/>
      <c r="L10" s="2"/>
      <c r="M10" s="2"/>
      <c r="N10" s="5"/>
    </row>
    <row r="11" spans="1:14">
      <c r="A11" s="10">
        <v>30</v>
      </c>
      <c r="B11" s="10" t="s">
        <v>144</v>
      </c>
      <c r="C11" s="11">
        <v>125</v>
      </c>
      <c r="D11" s="12">
        <v>1</v>
      </c>
      <c r="E11" s="11">
        <f>C11*D11</f>
        <v>125</v>
      </c>
      <c r="F11" s="2"/>
      <c r="G11" s="2"/>
      <c r="H11" s="2"/>
      <c r="I11" s="2"/>
      <c r="J11" s="2"/>
      <c r="K11" s="2"/>
      <c r="L11" s="2"/>
      <c r="M11" s="2"/>
      <c r="N11" s="5"/>
    </row>
    <row r="12" spans="1:14">
      <c r="A12" s="10">
        <v>40</v>
      </c>
      <c r="B12" s="155" t="s">
        <v>109</v>
      </c>
      <c r="C12" s="11">
        <v>9.7200000000000006</v>
      </c>
      <c r="D12" s="12">
        <v>1</v>
      </c>
      <c r="E12" s="11">
        <f>C12*D12</f>
        <v>9.7200000000000006</v>
      </c>
      <c r="F12" s="2"/>
      <c r="G12" s="2"/>
      <c r="H12" s="2"/>
      <c r="I12" s="2"/>
      <c r="J12" s="2"/>
      <c r="K12" s="2"/>
      <c r="L12" s="2"/>
      <c r="M12" s="2"/>
      <c r="N12" s="5"/>
    </row>
    <row r="13" spans="1:14">
      <c r="A13" s="10">
        <v>50</v>
      </c>
      <c r="B13" s="156" t="s">
        <v>82</v>
      </c>
      <c r="C13" s="11">
        <v>18.14</v>
      </c>
      <c r="D13" s="12">
        <v>1</v>
      </c>
      <c r="E13" s="11">
        <f>C13*D13</f>
        <v>18.14</v>
      </c>
      <c r="F13" s="2"/>
      <c r="G13" s="2"/>
      <c r="H13" s="2"/>
      <c r="I13" s="2"/>
      <c r="J13" s="2"/>
      <c r="K13" s="2"/>
      <c r="L13" s="2"/>
      <c r="M13" s="2"/>
      <c r="N13" s="5"/>
    </row>
    <row r="14" spans="1:14">
      <c r="A14" s="2"/>
      <c r="B14" s="2"/>
      <c r="C14" s="2"/>
      <c r="D14" s="154" t="s">
        <v>15</v>
      </c>
      <c r="E14" s="16">
        <f>SUM(E9:E13)</f>
        <v>219.47000000000003</v>
      </c>
      <c r="F14" s="2"/>
      <c r="G14" s="2"/>
      <c r="H14" s="2"/>
      <c r="I14" s="2"/>
      <c r="J14" s="2"/>
      <c r="K14" s="2"/>
      <c r="L14" s="2"/>
      <c r="M14" s="2"/>
      <c r="N14" s="5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/>
    </row>
    <row r="16" spans="1:14">
      <c r="A16" s="9" t="s">
        <v>11</v>
      </c>
      <c r="B16" s="9" t="s">
        <v>16</v>
      </c>
      <c r="C16" s="9" t="s">
        <v>17</v>
      </c>
      <c r="D16" s="9" t="s">
        <v>18</v>
      </c>
      <c r="E16" s="9" t="s">
        <v>19</v>
      </c>
      <c r="F16" s="9" t="s">
        <v>20</v>
      </c>
      <c r="G16" s="9" t="s">
        <v>21</v>
      </c>
      <c r="H16" s="9" t="s">
        <v>22</v>
      </c>
      <c r="I16" s="9" t="s">
        <v>23</v>
      </c>
      <c r="J16" s="9" t="s">
        <v>24</v>
      </c>
      <c r="K16" s="9" t="s">
        <v>25</v>
      </c>
      <c r="L16" s="9" t="s">
        <v>26</v>
      </c>
      <c r="M16" s="9" t="s">
        <v>14</v>
      </c>
      <c r="N16" s="16" t="s">
        <v>15</v>
      </c>
    </row>
    <row r="17" spans="1:14">
      <c r="A17" s="12"/>
      <c r="B17" s="12"/>
      <c r="C17" s="12"/>
      <c r="D17" s="21"/>
      <c r="E17" s="12"/>
      <c r="F17" s="10"/>
      <c r="G17" s="10"/>
      <c r="H17" s="17"/>
      <c r="I17" s="18"/>
      <c r="J17" s="19"/>
      <c r="K17" s="17"/>
      <c r="L17" s="19"/>
      <c r="M17" s="17"/>
      <c r="N17" s="11"/>
    </row>
    <row r="18" spans="1:14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15</v>
      </c>
      <c r="N18" s="16">
        <f>SUM(N17:N17)</f>
        <v>0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</row>
    <row r="20" spans="1:14">
      <c r="A20" s="9" t="s">
        <v>11</v>
      </c>
      <c r="B20" s="9" t="s">
        <v>27</v>
      </c>
      <c r="C20" s="9" t="s">
        <v>17</v>
      </c>
      <c r="D20" s="9" t="s">
        <v>18</v>
      </c>
      <c r="E20" s="9" t="s">
        <v>28</v>
      </c>
      <c r="F20" s="9" t="s">
        <v>14</v>
      </c>
      <c r="G20" s="9" t="s">
        <v>29</v>
      </c>
      <c r="H20" s="9" t="s">
        <v>30</v>
      </c>
      <c r="I20" s="9" t="s">
        <v>15</v>
      </c>
      <c r="J20" s="22"/>
      <c r="K20" s="22"/>
      <c r="L20" s="22"/>
      <c r="M20" s="22"/>
      <c r="N20" s="23"/>
    </row>
    <row r="21" spans="1:14">
      <c r="A21" s="12">
        <v>10</v>
      </c>
      <c r="B21" s="169" t="s">
        <v>93</v>
      </c>
      <c r="C21" s="170"/>
      <c r="D21" s="171">
        <v>0.06</v>
      </c>
      <c r="E21" s="169" t="s">
        <v>153</v>
      </c>
      <c r="F21" s="12">
        <v>5</v>
      </c>
      <c r="G21" s="12"/>
      <c r="H21" s="12"/>
      <c r="I21" s="21">
        <f>D21*F21</f>
        <v>0.3</v>
      </c>
      <c r="J21" s="2"/>
      <c r="K21" s="2"/>
      <c r="L21" s="2"/>
      <c r="M21" s="2"/>
      <c r="N21" s="5"/>
    </row>
    <row r="22" spans="1:14">
      <c r="A22" s="12">
        <v>20</v>
      </c>
      <c r="B22" s="169" t="s">
        <v>154</v>
      </c>
      <c r="C22" s="164"/>
      <c r="D22" s="172">
        <v>1</v>
      </c>
      <c r="E22" s="169" t="s">
        <v>51</v>
      </c>
      <c r="F22" s="12">
        <v>5</v>
      </c>
      <c r="G22" s="12"/>
      <c r="H22" s="12"/>
      <c r="I22" s="21">
        <f t="shared" ref="I22:I23" si="0">D22*F22</f>
        <v>5</v>
      </c>
      <c r="J22" s="2"/>
      <c r="K22" s="2"/>
      <c r="L22" s="2"/>
      <c r="M22" s="2"/>
      <c r="N22" s="5"/>
    </row>
    <row r="23" spans="1:14">
      <c r="A23" s="12">
        <v>30</v>
      </c>
      <c r="B23" s="169" t="s">
        <v>155</v>
      </c>
      <c r="C23" s="164"/>
      <c r="D23" s="172">
        <v>0.75</v>
      </c>
      <c r="E23" s="169" t="s">
        <v>51</v>
      </c>
      <c r="F23" s="12">
        <v>5</v>
      </c>
      <c r="G23" s="12"/>
      <c r="H23" s="12"/>
      <c r="I23" s="21">
        <f t="shared" si="0"/>
        <v>3.75</v>
      </c>
      <c r="J23" s="2"/>
      <c r="K23" s="2"/>
      <c r="L23" s="2"/>
      <c r="M23" s="2"/>
      <c r="N23" s="5"/>
    </row>
    <row r="24" spans="1:14">
      <c r="A24" s="53"/>
      <c r="B24" s="53"/>
      <c r="C24" s="53"/>
      <c r="D24" s="53"/>
      <c r="E24" s="53"/>
      <c r="F24" s="53"/>
      <c r="G24" s="53"/>
      <c r="H24" s="14" t="s">
        <v>15</v>
      </c>
      <c r="I24" s="16">
        <f>SUM(I21:I23)</f>
        <v>9.0500000000000007</v>
      </c>
      <c r="J24" s="22"/>
      <c r="K24" s="22"/>
      <c r="L24" s="22"/>
      <c r="M24" s="22"/>
      <c r="N24" s="23"/>
    </row>
    <row r="25" spans="1:14">
      <c r="A25" s="54"/>
      <c r="B25" s="54"/>
      <c r="C25" s="54"/>
      <c r="D25" s="54"/>
      <c r="E25" s="54"/>
      <c r="F25" s="54"/>
      <c r="G25" s="54"/>
      <c r="H25" s="54"/>
      <c r="I25" s="2"/>
      <c r="J25" s="2"/>
      <c r="K25" s="2"/>
      <c r="L25" s="2"/>
      <c r="M25" s="2"/>
      <c r="N25" s="5"/>
    </row>
    <row r="26" spans="1:14">
      <c r="A26" s="24" t="s">
        <v>11</v>
      </c>
      <c r="B26" s="24" t="s">
        <v>34</v>
      </c>
      <c r="C26" s="24" t="s">
        <v>17</v>
      </c>
      <c r="D26" s="24" t="s">
        <v>18</v>
      </c>
      <c r="E26" s="24" t="s">
        <v>19</v>
      </c>
      <c r="F26" s="24" t="s">
        <v>20</v>
      </c>
      <c r="G26" s="24" t="s">
        <v>21</v>
      </c>
      <c r="H26" s="24" t="s">
        <v>22</v>
      </c>
      <c r="I26" s="9" t="s">
        <v>14</v>
      </c>
      <c r="J26" s="9" t="s">
        <v>15</v>
      </c>
      <c r="K26" s="22"/>
      <c r="L26" s="22"/>
      <c r="M26" s="22"/>
      <c r="N26" s="23"/>
    </row>
    <row r="27" spans="1:14">
      <c r="A27" s="12">
        <v>10</v>
      </c>
      <c r="B27" s="142" t="s">
        <v>108</v>
      </c>
      <c r="C27" s="12"/>
      <c r="D27" s="11">
        <v>0.16</v>
      </c>
      <c r="E27" s="12">
        <v>8</v>
      </c>
      <c r="F27" s="26" t="s">
        <v>36</v>
      </c>
      <c r="G27" s="12"/>
      <c r="H27" s="12"/>
      <c r="I27" s="26">
        <v>3</v>
      </c>
      <c r="J27" s="21">
        <f>D27*I27</f>
        <v>0.48</v>
      </c>
      <c r="K27" s="2"/>
      <c r="L27" s="2"/>
      <c r="M27" s="2"/>
      <c r="N27" s="5"/>
    </row>
    <row r="28" spans="1:14">
      <c r="A28" s="12">
        <v>20</v>
      </c>
      <c r="B28" s="142" t="s">
        <v>35</v>
      </c>
      <c r="C28" s="12"/>
      <c r="D28" s="11">
        <v>0.28000000000000003</v>
      </c>
      <c r="E28" s="12">
        <v>10</v>
      </c>
      <c r="F28" s="26" t="s">
        <v>36</v>
      </c>
      <c r="G28" s="12"/>
      <c r="H28" s="12"/>
      <c r="I28" s="26">
        <v>2</v>
      </c>
      <c r="J28" s="21">
        <f>D28*I28</f>
        <v>0.56000000000000005</v>
      </c>
      <c r="K28" s="2"/>
      <c r="L28" s="2"/>
      <c r="M28" s="2"/>
      <c r="N28" s="5"/>
    </row>
    <row r="29" spans="1:14">
      <c r="A29" s="12">
        <v>30</v>
      </c>
      <c r="B29" s="153" t="s">
        <v>37</v>
      </c>
      <c r="C29" s="12"/>
      <c r="D29" s="11">
        <v>0.09</v>
      </c>
      <c r="E29" s="12">
        <v>10</v>
      </c>
      <c r="F29" s="26" t="s">
        <v>36</v>
      </c>
      <c r="G29" s="12"/>
      <c r="H29" s="12"/>
      <c r="I29" s="26">
        <v>2</v>
      </c>
      <c r="J29" s="21">
        <f>D29*I29</f>
        <v>0.18</v>
      </c>
      <c r="K29" s="2"/>
      <c r="L29" s="2"/>
      <c r="M29" s="2"/>
      <c r="N29" s="5"/>
    </row>
    <row r="30" spans="1:14">
      <c r="A30" s="12">
        <v>40</v>
      </c>
      <c r="B30" s="153" t="s">
        <v>135</v>
      </c>
      <c r="C30" s="12"/>
      <c r="D30" s="11">
        <v>0.03</v>
      </c>
      <c r="E30" s="12">
        <v>8</v>
      </c>
      <c r="F30" s="26" t="s">
        <v>36</v>
      </c>
      <c r="G30" s="12"/>
      <c r="H30" s="12"/>
      <c r="I30" s="26">
        <v>3</v>
      </c>
      <c r="J30" s="21">
        <f>D30*I30</f>
        <v>0.09</v>
      </c>
      <c r="K30" s="22"/>
      <c r="L30" s="22"/>
      <c r="M30" s="22"/>
      <c r="N30" s="23"/>
    </row>
    <row r="31" spans="1:14">
      <c r="A31" s="54"/>
      <c r="B31" s="167"/>
      <c r="C31" s="54"/>
      <c r="D31" s="4"/>
      <c r="E31" s="54"/>
      <c r="F31" s="166"/>
      <c r="G31" s="54"/>
      <c r="H31" s="54"/>
      <c r="I31" s="14" t="s">
        <v>15</v>
      </c>
      <c r="J31" s="16">
        <f>SUM(J27:J30)</f>
        <v>1.31</v>
      </c>
      <c r="K31" s="22"/>
      <c r="L31" s="22"/>
      <c r="M31" s="22"/>
      <c r="N31" s="23"/>
    </row>
    <row r="32" spans="1:14">
      <c r="A32" s="54"/>
      <c r="B32" s="54"/>
      <c r="C32" s="54"/>
      <c r="D32" s="54"/>
      <c r="E32" s="54"/>
      <c r="F32" s="54"/>
      <c r="G32" s="54"/>
      <c r="H32" s="55"/>
      <c r="I32" s="5"/>
      <c r="J32" s="2"/>
      <c r="K32" s="2"/>
      <c r="L32" s="2"/>
      <c r="M32" s="2"/>
      <c r="N32" s="5"/>
    </row>
    <row r="33" spans="1:14">
      <c r="A33" s="24" t="s">
        <v>11</v>
      </c>
      <c r="B33" s="24" t="s">
        <v>38</v>
      </c>
      <c r="C33" s="24" t="s">
        <v>17</v>
      </c>
      <c r="D33" s="24" t="s">
        <v>18</v>
      </c>
      <c r="E33" s="24" t="s">
        <v>28</v>
      </c>
      <c r="F33" s="24" t="s">
        <v>14</v>
      </c>
      <c r="G33" s="24" t="s">
        <v>39</v>
      </c>
      <c r="H33" s="24" t="s">
        <v>40</v>
      </c>
      <c r="I33" s="9" t="s">
        <v>15</v>
      </c>
      <c r="J33" s="22"/>
      <c r="K33" s="22"/>
      <c r="L33" s="22"/>
      <c r="M33" s="22"/>
      <c r="N33" s="23"/>
    </row>
    <row r="34" spans="1:14">
      <c r="A34" s="12"/>
      <c r="B34" s="12"/>
      <c r="C34" s="12"/>
      <c r="D34" s="11"/>
      <c r="E34" s="12"/>
      <c r="F34" s="12"/>
      <c r="G34" s="12"/>
      <c r="H34" s="12"/>
      <c r="I34" s="11"/>
      <c r="J34" s="2"/>
      <c r="K34" s="2"/>
      <c r="L34" s="2"/>
      <c r="M34" s="2"/>
      <c r="N34" s="5"/>
    </row>
    <row r="35" spans="1:14">
      <c r="A35" s="2"/>
      <c r="B35" s="2"/>
      <c r="C35" s="2"/>
      <c r="D35" s="2"/>
      <c r="E35" s="2"/>
      <c r="F35" s="2"/>
      <c r="G35" s="2"/>
      <c r="H35" s="14" t="s">
        <v>15</v>
      </c>
      <c r="I35" s="16">
        <f>SUM(I34:I34)</f>
        <v>0</v>
      </c>
      <c r="J35" s="2"/>
      <c r="K35" s="2"/>
      <c r="L35" s="2"/>
      <c r="M35" s="2"/>
      <c r="N35" s="5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7"/>
  <sheetViews>
    <sheetView topLeftCell="A8" workbookViewId="0">
      <selection sqref="A1:XFD28"/>
    </sheetView>
  </sheetViews>
  <sheetFormatPr defaultRowHeight="15"/>
  <cols>
    <col min="1" max="1" width="10.28515625" customWidth="1"/>
    <col min="2" max="2" width="39" bestFit="1" customWidth="1"/>
    <col min="3" max="3" width="4.42578125" bestFit="1" customWidth="1"/>
    <col min="4" max="4" width="9.140625" bestFit="1" customWidth="1"/>
    <col min="5" max="5" width="5.5703125" bestFit="1" customWidth="1"/>
    <col min="6" max="6" width="8.7109375" customWidth="1"/>
    <col min="7" max="7" width="10" customWidth="1"/>
    <col min="8" max="8" width="16" bestFit="1" customWidth="1"/>
    <col min="9" max="9" width="10.85546875" bestFit="1" customWidth="1"/>
    <col min="11" max="11" width="7" customWidth="1"/>
    <col min="12" max="12" width="7.7109375" customWidth="1"/>
    <col min="14" max="14" width="9.5703125" bestFit="1" customWidth="1"/>
  </cols>
  <sheetData>
    <row r="1" spans="1:14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N13+I17+J23+I27</f>
        <v>125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12</v>
      </c>
      <c r="B4" s="2" t="s">
        <v>147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</row>
    <row r="5" spans="1:14">
      <c r="A5" s="1" t="s">
        <v>6</v>
      </c>
      <c r="B5" s="7">
        <v>7008</v>
      </c>
      <c r="C5" s="2"/>
      <c r="D5" s="2"/>
      <c r="E5" s="2"/>
      <c r="F5" s="2"/>
      <c r="G5" s="2"/>
      <c r="H5" s="8" t="s">
        <v>7</v>
      </c>
      <c r="I5" s="4">
        <f>I1*I2</f>
        <v>125</v>
      </c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</row>
    <row r="10" spans="1:14">
      <c r="A10" s="9" t="s">
        <v>11</v>
      </c>
      <c r="B10" s="9" t="s">
        <v>16</v>
      </c>
      <c r="C10" s="9" t="s">
        <v>17</v>
      </c>
      <c r="D10" s="15" t="s">
        <v>18</v>
      </c>
      <c r="E10" s="9" t="s">
        <v>19</v>
      </c>
      <c r="F10" s="9" t="s">
        <v>20</v>
      </c>
      <c r="G10" s="9" t="s">
        <v>21</v>
      </c>
      <c r="H10" s="9" t="s">
        <v>22</v>
      </c>
      <c r="I10" s="9" t="s">
        <v>23</v>
      </c>
      <c r="J10" s="9" t="s">
        <v>24</v>
      </c>
      <c r="K10" s="9" t="s">
        <v>25</v>
      </c>
      <c r="L10" s="9" t="s">
        <v>26</v>
      </c>
      <c r="M10" s="9" t="s">
        <v>14</v>
      </c>
      <c r="N10" s="16" t="s">
        <v>15</v>
      </c>
    </row>
    <row r="11" spans="1:14">
      <c r="A11" s="157">
        <v>10</v>
      </c>
      <c r="B11" s="181" t="s">
        <v>105</v>
      </c>
      <c r="C11" s="157"/>
      <c r="D11" s="158">
        <v>125</v>
      </c>
      <c r="E11" s="157" t="s">
        <v>51</v>
      </c>
      <c r="F11" s="159"/>
      <c r="G11" s="159"/>
      <c r="H11" s="160"/>
      <c r="I11" s="161"/>
      <c r="J11" s="160"/>
      <c r="K11" s="160"/>
      <c r="L11" s="162"/>
      <c r="M11" s="160">
        <v>1</v>
      </c>
      <c r="N11" s="163">
        <f>IF(J11="",D11*M11,D11*J11*K11*L11*M11*10^-6)</f>
        <v>125</v>
      </c>
    </row>
    <row r="12" spans="1:14">
      <c r="A12" s="12"/>
      <c r="B12" s="12"/>
      <c r="C12" s="12"/>
      <c r="D12" s="13"/>
      <c r="E12" s="12"/>
      <c r="F12" s="10"/>
      <c r="G12" s="10"/>
      <c r="H12" s="17"/>
      <c r="I12" s="18"/>
      <c r="J12" s="19"/>
      <c r="K12" s="17"/>
      <c r="L12" s="19"/>
      <c r="M12" s="17"/>
      <c r="N12" s="11"/>
    </row>
    <row r="13" spans="1:14">
      <c r="A13" s="2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  <c r="M13" s="14" t="s">
        <v>15</v>
      </c>
      <c r="N13" s="16">
        <f>SUM(N11:N12)</f>
        <v>125</v>
      </c>
    </row>
    <row r="14" spans="1:14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  <c r="M14" s="2"/>
      <c r="N14" s="5"/>
    </row>
    <row r="15" spans="1:14">
      <c r="A15" s="9" t="s">
        <v>11</v>
      </c>
      <c r="B15" s="9" t="s">
        <v>27</v>
      </c>
      <c r="C15" s="9" t="s">
        <v>17</v>
      </c>
      <c r="D15" s="15" t="s">
        <v>18</v>
      </c>
      <c r="E15" s="9" t="s">
        <v>28</v>
      </c>
      <c r="F15" s="9" t="s">
        <v>14</v>
      </c>
      <c r="G15" s="9" t="s">
        <v>29</v>
      </c>
      <c r="H15" s="9" t="s">
        <v>30</v>
      </c>
      <c r="I15" s="9" t="s">
        <v>15</v>
      </c>
      <c r="J15" s="2"/>
      <c r="K15" s="2"/>
      <c r="L15" s="2"/>
      <c r="M15" s="2"/>
      <c r="N15" s="5"/>
    </row>
    <row r="16" spans="1:14">
      <c r="A16" s="12"/>
      <c r="B16" s="12"/>
      <c r="C16" s="12"/>
      <c r="D16" s="13"/>
      <c r="E16" s="12"/>
      <c r="F16" s="12"/>
      <c r="G16" s="12"/>
      <c r="H16" s="12"/>
      <c r="I16" s="21"/>
      <c r="J16" s="2"/>
      <c r="K16" s="2"/>
      <c r="L16" s="2"/>
      <c r="M16" s="2"/>
      <c r="N16" s="5"/>
    </row>
    <row r="17" spans="1:14">
      <c r="A17" s="2"/>
      <c r="B17" s="2"/>
      <c r="C17" s="2"/>
      <c r="D17" s="20"/>
      <c r="E17" s="2"/>
      <c r="F17" s="2"/>
      <c r="G17" s="2"/>
      <c r="H17" s="14" t="s">
        <v>15</v>
      </c>
      <c r="I17" s="16">
        <f>SUM(I16:I16)</f>
        <v>0</v>
      </c>
      <c r="J17" s="2"/>
      <c r="K17" s="2"/>
      <c r="L17" s="2"/>
      <c r="M17" s="2"/>
      <c r="N17" s="5"/>
    </row>
    <row r="18" spans="1:14">
      <c r="A18" s="2"/>
      <c r="B18" s="2"/>
      <c r="C18" s="2"/>
      <c r="D18" s="20"/>
      <c r="E18" s="2"/>
      <c r="F18" s="2"/>
      <c r="G18" s="2"/>
      <c r="H18" s="2"/>
      <c r="I18" s="2"/>
      <c r="J18" s="2"/>
      <c r="K18" s="2"/>
      <c r="L18" s="2"/>
      <c r="M18" s="2"/>
      <c r="N18" s="5"/>
    </row>
    <row r="19" spans="1:14">
      <c r="A19" s="24" t="s">
        <v>11</v>
      </c>
      <c r="B19" s="24" t="s">
        <v>34</v>
      </c>
      <c r="C19" s="24" t="s">
        <v>17</v>
      </c>
      <c r="D19" s="15" t="s">
        <v>18</v>
      </c>
      <c r="E19" s="24" t="s">
        <v>19</v>
      </c>
      <c r="F19" s="24" t="s">
        <v>20</v>
      </c>
      <c r="G19" s="24" t="s">
        <v>21</v>
      </c>
      <c r="H19" s="24" t="s">
        <v>22</v>
      </c>
      <c r="I19" s="9" t="s">
        <v>14</v>
      </c>
      <c r="J19" s="9" t="s">
        <v>15</v>
      </c>
      <c r="K19" s="2"/>
      <c r="L19" s="2"/>
      <c r="M19" s="2"/>
      <c r="N19" s="5"/>
    </row>
    <row r="20" spans="1:14">
      <c r="A20" s="12"/>
      <c r="B20" s="12"/>
      <c r="C20" s="12"/>
      <c r="D20" s="25"/>
      <c r="E20" s="12"/>
      <c r="F20" s="26"/>
      <c r="G20" s="12"/>
      <c r="H20" s="12"/>
      <c r="I20" s="26"/>
      <c r="J20" s="21"/>
      <c r="K20" s="2"/>
      <c r="L20" s="2"/>
      <c r="M20" s="2"/>
      <c r="N20" s="5"/>
    </row>
    <row r="21" spans="1:14">
      <c r="A21" s="12"/>
      <c r="B21" s="12"/>
      <c r="C21" s="12"/>
      <c r="D21" s="25"/>
      <c r="E21" s="12"/>
      <c r="F21" s="26"/>
      <c r="G21" s="12"/>
      <c r="H21" s="12"/>
      <c r="I21" s="26"/>
      <c r="J21" s="21"/>
      <c r="K21" s="2"/>
      <c r="L21" s="2"/>
      <c r="M21" s="2"/>
      <c r="N21" s="5"/>
    </row>
    <row r="22" spans="1:14">
      <c r="A22" s="12"/>
      <c r="B22" s="12"/>
      <c r="C22" s="12"/>
      <c r="D22" s="25"/>
      <c r="E22" s="12"/>
      <c r="F22" s="26"/>
      <c r="G22" s="12"/>
      <c r="H22" s="12"/>
      <c r="I22" s="26"/>
      <c r="J22" s="21"/>
      <c r="K22" s="2"/>
      <c r="L22" s="2"/>
      <c r="M22" s="2"/>
      <c r="N22" s="5"/>
    </row>
    <row r="23" spans="1:14">
      <c r="A23" s="2"/>
      <c r="B23" s="2"/>
      <c r="C23" s="2"/>
      <c r="D23" s="20"/>
      <c r="E23" s="2"/>
      <c r="F23" s="2"/>
      <c r="G23" s="2"/>
      <c r="H23" s="2"/>
      <c r="I23" s="14" t="s">
        <v>15</v>
      </c>
      <c r="J23" s="16">
        <f>SUM(J20:J22)</f>
        <v>0</v>
      </c>
      <c r="K23" s="2"/>
      <c r="L23" s="2"/>
      <c r="M23" s="2"/>
      <c r="N23" s="5"/>
    </row>
    <row r="24" spans="1:14">
      <c r="A24" s="2"/>
      <c r="B24" s="2"/>
      <c r="C24" s="2"/>
      <c r="D24" s="20"/>
      <c r="E24" s="2"/>
      <c r="F24" s="2"/>
      <c r="G24" s="2"/>
      <c r="H24" s="2"/>
      <c r="I24" s="2"/>
      <c r="J24" s="2"/>
      <c r="K24" s="2"/>
      <c r="L24" s="2"/>
      <c r="M24" s="2"/>
      <c r="N24" s="5"/>
    </row>
    <row r="25" spans="1:14">
      <c r="A25" s="24" t="s">
        <v>11</v>
      </c>
      <c r="B25" s="24" t="s">
        <v>38</v>
      </c>
      <c r="C25" s="24" t="s">
        <v>17</v>
      </c>
      <c r="D25" s="15" t="s">
        <v>18</v>
      </c>
      <c r="E25" s="24" t="s">
        <v>28</v>
      </c>
      <c r="F25" s="24" t="s">
        <v>14</v>
      </c>
      <c r="G25" s="24" t="s">
        <v>39</v>
      </c>
      <c r="H25" s="24" t="s">
        <v>40</v>
      </c>
      <c r="I25" s="9" t="s">
        <v>15</v>
      </c>
      <c r="J25" s="22"/>
      <c r="K25" s="22"/>
      <c r="L25" s="22"/>
      <c r="M25" s="22"/>
      <c r="N25" s="23"/>
    </row>
    <row r="26" spans="1:14">
      <c r="A26" s="12"/>
      <c r="B26" s="12"/>
      <c r="C26" s="12"/>
      <c r="D26" s="13"/>
      <c r="E26" s="12"/>
      <c r="F26" s="12"/>
      <c r="G26" s="12"/>
      <c r="H26" s="12"/>
      <c r="I26" s="11">
        <f>0</f>
        <v>0</v>
      </c>
      <c r="J26" s="2"/>
      <c r="K26" s="2"/>
      <c r="L26" s="2"/>
      <c r="M26" s="2"/>
      <c r="N26" s="5"/>
    </row>
    <row r="27" spans="1:14">
      <c r="A27" s="2"/>
      <c r="B27" s="2"/>
      <c r="C27" s="2"/>
      <c r="D27" s="2"/>
      <c r="E27" s="2"/>
      <c r="F27" s="2"/>
      <c r="G27" s="2"/>
      <c r="H27" s="14" t="s">
        <v>15</v>
      </c>
      <c r="I27" s="16">
        <f>I26</f>
        <v>0</v>
      </c>
      <c r="J27" s="22"/>
      <c r="K27" s="22"/>
      <c r="L27" s="22"/>
      <c r="M27" s="22"/>
      <c r="N27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sqref="A1:XFD30"/>
    </sheetView>
  </sheetViews>
  <sheetFormatPr defaultRowHeight="15"/>
  <cols>
    <col min="1" max="1" width="10.28515625" bestFit="1" customWidth="1"/>
    <col min="2" max="2" width="52.42578125" bestFit="1" customWidth="1"/>
    <col min="3" max="3" width="25.28515625" bestFit="1" customWidth="1"/>
    <col min="4" max="4" width="10.14062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4" max="14" width="10.5703125" bestFit="1" customWidth="1"/>
  </cols>
  <sheetData>
    <row r="1" spans="1:14">
      <c r="A1" s="28" t="s">
        <v>0</v>
      </c>
      <c r="B1" s="63" t="s">
        <v>92</v>
      </c>
      <c r="C1" s="29"/>
      <c r="D1" s="47" t="s">
        <v>1</v>
      </c>
      <c r="E1" s="30">
        <v>106</v>
      </c>
      <c r="F1" s="29"/>
      <c r="G1" s="29"/>
      <c r="H1" s="28" t="s">
        <v>13</v>
      </c>
      <c r="I1" s="31">
        <f>N13+I21+J25+I29</f>
        <v>9.4932849699565178</v>
      </c>
      <c r="J1" s="29"/>
      <c r="K1" s="29"/>
      <c r="L1" s="29"/>
      <c r="M1" s="29"/>
    </row>
    <row r="2" spans="1:14">
      <c r="A2" s="28" t="s">
        <v>3</v>
      </c>
      <c r="B2" s="2" t="s">
        <v>174</v>
      </c>
      <c r="C2" s="29"/>
      <c r="D2" s="29"/>
      <c r="E2" s="29"/>
      <c r="F2" s="29"/>
      <c r="G2" s="29"/>
      <c r="H2" s="28" t="s">
        <v>4</v>
      </c>
      <c r="I2" s="33">
        <v>1</v>
      </c>
      <c r="J2" s="29"/>
      <c r="K2" s="29"/>
      <c r="L2" s="29"/>
      <c r="M2" s="29"/>
    </row>
    <row r="3" spans="1:14">
      <c r="A3" s="28" t="s">
        <v>5</v>
      </c>
      <c r="B3" s="2" t="s">
        <v>145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4">
      <c r="A4" s="28" t="s">
        <v>12</v>
      </c>
      <c r="B4" s="34" t="s">
        <v>110</v>
      </c>
      <c r="C4" s="29"/>
      <c r="D4" s="29"/>
      <c r="E4" s="29"/>
      <c r="F4" s="29"/>
      <c r="G4" s="29"/>
      <c r="H4" s="28" t="s">
        <v>7</v>
      </c>
      <c r="I4" s="31">
        <f>I1*I2</f>
        <v>9.4932849699565178</v>
      </c>
      <c r="J4" s="29"/>
      <c r="K4" s="29"/>
      <c r="L4" s="29"/>
      <c r="M4" s="29"/>
    </row>
    <row r="5" spans="1:14">
      <c r="A5" s="28" t="s">
        <v>6</v>
      </c>
      <c r="B5" s="48" t="s">
        <v>183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4">
      <c r="A6" s="28" t="s">
        <v>8</v>
      </c>
      <c r="B6" s="29" t="s">
        <v>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4">
      <c r="A7" s="28" t="s">
        <v>10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4">
      <c r="A9" s="35" t="s">
        <v>11</v>
      </c>
      <c r="B9" s="35" t="s">
        <v>16</v>
      </c>
      <c r="C9" s="35" t="s">
        <v>17</v>
      </c>
      <c r="D9" s="35" t="s">
        <v>18</v>
      </c>
      <c r="E9" s="35" t="s">
        <v>19</v>
      </c>
      <c r="F9" s="35" t="s">
        <v>20</v>
      </c>
      <c r="G9" s="35" t="s">
        <v>21</v>
      </c>
      <c r="H9" s="35" t="s">
        <v>22</v>
      </c>
      <c r="I9" s="35" t="s">
        <v>23</v>
      </c>
      <c r="J9" s="35" t="s">
        <v>24</v>
      </c>
      <c r="K9" s="35" t="s">
        <v>25</v>
      </c>
      <c r="L9" s="35" t="s">
        <v>26</v>
      </c>
      <c r="M9" s="35" t="s">
        <v>14</v>
      </c>
      <c r="N9" s="40" t="s">
        <v>15</v>
      </c>
    </row>
    <row r="10" spans="1:14">
      <c r="A10" s="36">
        <v>10</v>
      </c>
      <c r="B10" s="38" t="s">
        <v>41</v>
      </c>
      <c r="C10" s="38" t="s">
        <v>111</v>
      </c>
      <c r="D10" s="37">
        <v>2.25</v>
      </c>
      <c r="E10" s="38">
        <v>18</v>
      </c>
      <c r="F10" s="38" t="s">
        <v>36</v>
      </c>
      <c r="G10" s="38">
        <v>14.4</v>
      </c>
      <c r="H10" s="41" t="s">
        <v>36</v>
      </c>
      <c r="I10" s="49" t="s">
        <v>42</v>
      </c>
      <c r="J10" s="42">
        <f>PI()*((9)^2-(7.2)^2)</f>
        <v>91.608841778678354</v>
      </c>
      <c r="K10" s="41">
        <v>283.83999999999997</v>
      </c>
      <c r="L10" s="42">
        <v>7.75</v>
      </c>
      <c r="M10" s="41">
        <v>1</v>
      </c>
      <c r="N10" s="96">
        <f>(10^-6)*K10*L10*M10*J10*D10</f>
        <v>0.45341429802989724</v>
      </c>
    </row>
    <row r="11" spans="1:14">
      <c r="A11" s="36">
        <v>20</v>
      </c>
      <c r="B11" s="38" t="s">
        <v>41</v>
      </c>
      <c r="C11" s="38" t="s">
        <v>43</v>
      </c>
      <c r="D11" s="37">
        <v>2.25</v>
      </c>
      <c r="E11" s="38">
        <v>14</v>
      </c>
      <c r="F11" s="38" t="s">
        <v>36</v>
      </c>
      <c r="G11" s="38">
        <v>8</v>
      </c>
      <c r="H11" s="41" t="s">
        <v>36</v>
      </c>
      <c r="I11" s="49" t="s">
        <v>42</v>
      </c>
      <c r="J11" s="42">
        <f>PI()*((7.2)^2-(4)^2)</f>
        <v>112.5946807046582</v>
      </c>
      <c r="K11" s="41">
        <v>55</v>
      </c>
      <c r="L11" s="42">
        <v>7.75</v>
      </c>
      <c r="M11" s="41">
        <v>2</v>
      </c>
      <c r="N11" s="96">
        <f>(10^-6)*K11*L11*M11*J11*D11</f>
        <v>0.2159706719266225</v>
      </c>
    </row>
    <row r="12" spans="1:14">
      <c r="A12" s="36">
        <v>30</v>
      </c>
      <c r="B12" s="38" t="s">
        <v>44</v>
      </c>
      <c r="C12" s="38" t="s">
        <v>45</v>
      </c>
      <c r="D12" s="37">
        <v>1.38</v>
      </c>
      <c r="E12" s="38">
        <v>8</v>
      </c>
      <c r="F12" s="38" t="s">
        <v>36</v>
      </c>
      <c r="G12" s="38"/>
      <c r="H12" s="41"/>
      <c r="I12" s="49"/>
      <c r="J12" s="42"/>
      <c r="K12" s="41"/>
      <c r="L12" s="42"/>
      <c r="M12" s="41">
        <v>2</v>
      </c>
      <c r="N12" s="96">
        <f>IF('Front Pushrod'!J12="",'Front Pushrod'!D12*'Front Pushrod'!M12,'Front Pushrod'!D12*'Front Pushrod'!J12*'Front Pushrod'!K12*'Front Pushrod'!L12*'Front Pushrod'!M12*10^-6)</f>
        <v>2.76</v>
      </c>
    </row>
    <row r="13" spans="1:14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50" t="s">
        <v>15</v>
      </c>
      <c r="N13" s="40">
        <f>SUM(N10:N12)</f>
        <v>3.4293849699565193</v>
      </c>
    </row>
    <row r="14" spans="1: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4">
      <c r="A15" s="35" t="s">
        <v>11</v>
      </c>
      <c r="B15" s="45" t="s">
        <v>27</v>
      </c>
      <c r="C15" s="45" t="s">
        <v>17</v>
      </c>
      <c r="D15" s="40" t="s">
        <v>18</v>
      </c>
      <c r="E15" s="45" t="s">
        <v>28</v>
      </c>
      <c r="F15" s="45" t="s">
        <v>14</v>
      </c>
      <c r="G15" s="45" t="s">
        <v>29</v>
      </c>
      <c r="H15" s="45" t="s">
        <v>30</v>
      </c>
      <c r="I15" s="35" t="s">
        <v>15</v>
      </c>
      <c r="J15" s="29"/>
      <c r="K15" s="29"/>
      <c r="L15" s="29"/>
      <c r="M15" s="29"/>
    </row>
    <row r="16" spans="1:14">
      <c r="A16" s="36">
        <v>10</v>
      </c>
      <c r="B16" s="38" t="s">
        <v>31</v>
      </c>
      <c r="C16" s="38" t="s">
        <v>43</v>
      </c>
      <c r="D16" s="37">
        <v>0.35</v>
      </c>
      <c r="E16" s="38" t="s">
        <v>100</v>
      </c>
      <c r="F16" s="49">
        <v>1</v>
      </c>
      <c r="G16" s="38"/>
      <c r="H16" s="38"/>
      <c r="I16" s="43">
        <f>D16*F16</f>
        <v>0.35</v>
      </c>
      <c r="J16" s="44"/>
      <c r="K16" s="44"/>
      <c r="L16" s="44"/>
      <c r="M16" s="44"/>
    </row>
    <row r="17" spans="1:14">
      <c r="A17" s="36">
        <v>20</v>
      </c>
      <c r="B17" s="38" t="s">
        <v>46</v>
      </c>
      <c r="C17" s="38" t="s">
        <v>43</v>
      </c>
      <c r="D17" s="37">
        <v>0.15</v>
      </c>
      <c r="E17" s="38" t="s">
        <v>59</v>
      </c>
      <c r="F17" s="49">
        <v>5.65</v>
      </c>
      <c r="G17" s="38"/>
      <c r="H17" s="38"/>
      <c r="I17" s="43">
        <f>D17*F17</f>
        <v>0.84750000000000003</v>
      </c>
      <c r="J17" s="29"/>
      <c r="K17" s="29"/>
      <c r="L17" s="29"/>
      <c r="M17" s="29"/>
    </row>
    <row r="18" spans="1:14">
      <c r="A18" s="36">
        <v>30</v>
      </c>
      <c r="B18" s="38" t="s">
        <v>47</v>
      </c>
      <c r="C18" s="38" t="s">
        <v>43</v>
      </c>
      <c r="D18" s="37">
        <v>0.35</v>
      </c>
      <c r="E18" s="38" t="s">
        <v>100</v>
      </c>
      <c r="F18" s="49">
        <v>2</v>
      </c>
      <c r="G18" s="38"/>
      <c r="H18" s="38"/>
      <c r="I18" s="43">
        <f>D18*F18</f>
        <v>0.7</v>
      </c>
      <c r="J18" s="29"/>
      <c r="K18" s="29"/>
      <c r="L18" s="29"/>
      <c r="M18" s="29"/>
    </row>
    <row r="19" spans="1:14">
      <c r="A19" s="36">
        <v>40</v>
      </c>
      <c r="B19" s="38" t="s">
        <v>48</v>
      </c>
      <c r="C19" s="38" t="s">
        <v>107</v>
      </c>
      <c r="D19" s="37">
        <v>0.75</v>
      </c>
      <c r="E19" s="93" t="s">
        <v>61</v>
      </c>
      <c r="F19" s="49">
        <v>2</v>
      </c>
      <c r="G19" s="38"/>
      <c r="H19" s="38"/>
      <c r="I19" s="43">
        <f>D19*F19</f>
        <v>1.5</v>
      </c>
      <c r="J19" s="29"/>
      <c r="K19" s="29"/>
      <c r="L19" s="29"/>
      <c r="M19" s="29"/>
    </row>
    <row r="20" spans="1:14">
      <c r="A20" s="36">
        <v>50</v>
      </c>
      <c r="B20" s="38" t="s">
        <v>49</v>
      </c>
      <c r="C20" s="38" t="s">
        <v>107</v>
      </c>
      <c r="D20" s="37">
        <v>0.38</v>
      </c>
      <c r="E20" s="38" t="s">
        <v>59</v>
      </c>
      <c r="F20" s="49">
        <v>6.28</v>
      </c>
      <c r="G20" s="38"/>
      <c r="H20" s="38"/>
      <c r="I20" s="43">
        <f>D20*F20</f>
        <v>2.3864000000000001</v>
      </c>
      <c r="J20" s="29"/>
      <c r="K20" s="29"/>
      <c r="L20" s="29"/>
      <c r="M20" s="29"/>
    </row>
    <row r="21" spans="1:14">
      <c r="A21" s="29"/>
      <c r="B21" s="29"/>
      <c r="C21" s="29"/>
      <c r="D21" s="29"/>
      <c r="E21" s="29"/>
      <c r="F21" s="29"/>
      <c r="G21" s="29"/>
      <c r="H21" s="50" t="s">
        <v>15</v>
      </c>
      <c r="I21" s="40">
        <f>SUM(I16:I20)</f>
        <v>5.7839</v>
      </c>
      <c r="J21" s="29"/>
      <c r="K21" s="29"/>
      <c r="L21" s="29"/>
      <c r="M21" s="29"/>
    </row>
    <row r="22" spans="1:14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4">
      <c r="A23" s="35" t="s">
        <v>11</v>
      </c>
      <c r="B23" s="45" t="s">
        <v>34</v>
      </c>
      <c r="C23" s="45" t="s">
        <v>17</v>
      </c>
      <c r="D23" s="40" t="s">
        <v>18</v>
      </c>
      <c r="E23" s="45" t="s">
        <v>19</v>
      </c>
      <c r="F23" s="45" t="s">
        <v>20</v>
      </c>
      <c r="G23" s="45" t="s">
        <v>21</v>
      </c>
      <c r="H23" s="45" t="s">
        <v>22</v>
      </c>
      <c r="I23" s="35" t="s">
        <v>14</v>
      </c>
      <c r="J23" s="35" t="s">
        <v>15</v>
      </c>
      <c r="K23" s="29"/>
      <c r="L23" s="29"/>
      <c r="M23" s="29"/>
    </row>
    <row r="24" spans="1:14">
      <c r="A24" s="36">
        <v>10</v>
      </c>
      <c r="B24" s="94" t="s">
        <v>108</v>
      </c>
      <c r="C24" s="38"/>
      <c r="D24" s="95">
        <v>0.14000000000000001</v>
      </c>
      <c r="E24" s="38"/>
      <c r="F24" s="46"/>
      <c r="G24" s="38"/>
      <c r="H24" s="38"/>
      <c r="I24" s="46">
        <v>2</v>
      </c>
      <c r="J24" s="43">
        <f>D24*I24</f>
        <v>0.28000000000000003</v>
      </c>
      <c r="K24" s="29"/>
      <c r="L24" s="29"/>
      <c r="M24" s="29"/>
    </row>
    <row r="25" spans="1:14">
      <c r="A25" s="29"/>
      <c r="B25" s="29"/>
      <c r="C25" s="29"/>
      <c r="D25" s="29"/>
      <c r="E25" s="29"/>
      <c r="F25" s="29"/>
      <c r="G25" s="29"/>
      <c r="H25" s="29"/>
      <c r="I25" s="51" t="s">
        <v>15</v>
      </c>
      <c r="J25" s="52">
        <f>J24</f>
        <v>0.28000000000000003</v>
      </c>
      <c r="K25" s="29"/>
      <c r="L25" s="29"/>
      <c r="M25" s="29"/>
    </row>
    <row r="26" spans="1:14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4">
      <c r="A27" s="35" t="s">
        <v>11</v>
      </c>
      <c r="B27" s="45" t="s">
        <v>38</v>
      </c>
      <c r="C27" s="45" t="s">
        <v>17</v>
      </c>
      <c r="D27" s="40" t="s">
        <v>18</v>
      </c>
      <c r="E27" s="45" t="s">
        <v>28</v>
      </c>
      <c r="F27" s="45" t="s">
        <v>14</v>
      </c>
      <c r="G27" s="45" t="s">
        <v>39</v>
      </c>
      <c r="H27" s="45" t="s">
        <v>50</v>
      </c>
      <c r="I27" s="35" t="s">
        <v>15</v>
      </c>
      <c r="J27" s="29"/>
      <c r="K27" s="29"/>
      <c r="L27" s="29"/>
      <c r="M27" s="29"/>
    </row>
    <row r="28" spans="1:14">
      <c r="A28" s="36"/>
      <c r="B28" s="38"/>
      <c r="C28" s="38"/>
      <c r="D28" s="37"/>
      <c r="E28" s="38"/>
      <c r="F28" s="38"/>
      <c r="G28" s="38"/>
      <c r="H28" s="38"/>
      <c r="I28" s="43">
        <v>0</v>
      </c>
      <c r="J28" s="29"/>
      <c r="K28" s="29"/>
      <c r="L28" s="29"/>
      <c r="M28" s="29"/>
    </row>
    <row r="29" spans="1:14">
      <c r="A29" s="29"/>
      <c r="B29" s="29"/>
      <c r="C29" s="29"/>
      <c r="D29" s="29"/>
      <c r="E29" s="29"/>
      <c r="F29" s="29"/>
      <c r="G29" s="29"/>
      <c r="H29" s="39" t="s">
        <v>15</v>
      </c>
      <c r="I29" s="40">
        <f>SUM(I28:I28)</f>
        <v>0</v>
      </c>
      <c r="J29" s="29"/>
      <c r="K29" s="29"/>
      <c r="L29" s="29"/>
      <c r="M29" s="29"/>
    </row>
    <row r="32" spans="1:14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2"/>
    </row>
    <row r="33" spans="1:14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sqref="A1:XFD29"/>
    </sheetView>
  </sheetViews>
  <sheetFormatPr defaultRowHeight="15"/>
  <cols>
    <col min="1" max="1" width="10.28515625" customWidth="1"/>
    <col min="2" max="2" width="39" bestFit="1" customWidth="1"/>
    <col min="3" max="3" width="22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8" customWidth="1"/>
    <col min="10" max="10" width="9.140625" bestFit="1" customWidth="1"/>
    <col min="11" max="11" width="7" customWidth="1"/>
    <col min="12" max="12" width="7.7109375" customWidth="1"/>
    <col min="14" max="14" width="9.140625" bestFit="1" customWidth="1"/>
  </cols>
  <sheetData>
    <row r="1" spans="1:15">
      <c r="A1" s="108" t="s">
        <v>0</v>
      </c>
      <c r="B1" s="109" t="s">
        <v>92</v>
      </c>
      <c r="C1" s="110"/>
      <c r="D1" s="111" t="s">
        <v>1</v>
      </c>
      <c r="E1" s="112">
        <v>106</v>
      </c>
      <c r="F1" s="110"/>
      <c r="G1" s="110"/>
      <c r="H1" s="108" t="s">
        <v>13</v>
      </c>
      <c r="I1" s="113">
        <f>N13+I19+J23+I27</f>
        <v>15.930904000000002</v>
      </c>
      <c r="J1" s="110"/>
      <c r="K1" s="110"/>
      <c r="L1" s="110"/>
      <c r="M1" s="110"/>
      <c r="N1" s="110"/>
      <c r="O1" s="109"/>
    </row>
    <row r="2" spans="1:15">
      <c r="A2" s="108" t="s">
        <v>3</v>
      </c>
      <c r="B2" s="2" t="s">
        <v>174</v>
      </c>
      <c r="C2" s="110"/>
      <c r="D2" s="110"/>
      <c r="E2" s="110"/>
      <c r="F2" s="110"/>
      <c r="G2" s="110"/>
      <c r="H2" s="108" t="s">
        <v>4</v>
      </c>
      <c r="I2" s="115">
        <v>1</v>
      </c>
      <c r="J2" s="110"/>
      <c r="K2" s="110"/>
      <c r="L2" s="110"/>
      <c r="M2" s="110"/>
      <c r="N2" s="110"/>
      <c r="O2" s="109"/>
    </row>
    <row r="3" spans="1:15">
      <c r="A3" s="108" t="s">
        <v>5</v>
      </c>
      <c r="B3" s="2" t="s">
        <v>145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09"/>
    </row>
    <row r="4" spans="1:15">
      <c r="A4" s="108" t="s">
        <v>12</v>
      </c>
      <c r="B4" s="116" t="s">
        <v>81</v>
      </c>
      <c r="C4" s="110"/>
      <c r="D4" s="110"/>
      <c r="E4" s="110"/>
      <c r="F4" s="110"/>
      <c r="G4" s="110"/>
      <c r="H4" s="108" t="s">
        <v>7</v>
      </c>
      <c r="I4" s="113">
        <f>I1*I2</f>
        <v>15.930904000000002</v>
      </c>
      <c r="J4" s="110"/>
      <c r="K4" s="110"/>
      <c r="L4" s="110"/>
      <c r="M4" s="110"/>
      <c r="N4" s="110"/>
      <c r="O4" s="109"/>
    </row>
    <row r="5" spans="1:15">
      <c r="A5" s="108" t="s">
        <v>6</v>
      </c>
      <c r="B5" s="57" t="s">
        <v>184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09"/>
    </row>
    <row r="6" spans="1:15">
      <c r="A6" s="108" t="s">
        <v>8</v>
      </c>
      <c r="B6" s="110" t="s">
        <v>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09"/>
    </row>
    <row r="7" spans="1:15">
      <c r="A7" s="108" t="s">
        <v>10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09"/>
    </row>
    <row r="8" spans="1:15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09"/>
    </row>
    <row r="9" spans="1:15">
      <c r="A9" s="117" t="s">
        <v>11</v>
      </c>
      <c r="B9" s="117" t="s">
        <v>16</v>
      </c>
      <c r="C9" s="117" t="s">
        <v>17</v>
      </c>
      <c r="D9" s="117" t="s">
        <v>18</v>
      </c>
      <c r="E9" s="117" t="s">
        <v>19</v>
      </c>
      <c r="F9" s="117" t="s">
        <v>20</v>
      </c>
      <c r="G9" s="117" t="s">
        <v>21</v>
      </c>
      <c r="H9" s="117" t="s">
        <v>22</v>
      </c>
      <c r="I9" s="117" t="s">
        <v>23</v>
      </c>
      <c r="J9" s="117" t="s">
        <v>24</v>
      </c>
      <c r="K9" s="117" t="s">
        <v>25</v>
      </c>
      <c r="L9" s="117" t="s">
        <v>26</v>
      </c>
      <c r="M9" s="117" t="s">
        <v>14</v>
      </c>
      <c r="N9" s="117" t="s">
        <v>15</v>
      </c>
      <c r="O9" s="118"/>
    </row>
    <row r="10" spans="1:15">
      <c r="A10" s="119">
        <v>10</v>
      </c>
      <c r="B10" s="142" t="s">
        <v>89</v>
      </c>
      <c r="C10" s="120" t="s">
        <v>83</v>
      </c>
      <c r="D10" s="143">
        <v>4.2</v>
      </c>
      <c r="E10" s="120">
        <v>1</v>
      </c>
      <c r="F10" s="120" t="s">
        <v>36</v>
      </c>
      <c r="G10" s="120"/>
      <c r="H10" s="121"/>
      <c r="I10" s="122" t="s">
        <v>84</v>
      </c>
      <c r="J10" s="121">
        <v>0.84</v>
      </c>
      <c r="K10" s="121">
        <v>0.3</v>
      </c>
      <c r="L10" s="123">
        <v>2.81</v>
      </c>
      <c r="M10" s="121">
        <v>1</v>
      </c>
      <c r="N10" s="124">
        <f>J10*L10*K10*D10</f>
        <v>2.9741040000000001</v>
      </c>
      <c r="O10" s="109"/>
    </row>
    <row r="11" spans="1:15">
      <c r="A11" s="119">
        <v>20</v>
      </c>
      <c r="B11" s="142" t="s">
        <v>124</v>
      </c>
      <c r="C11" s="120" t="s">
        <v>85</v>
      </c>
      <c r="D11" s="143">
        <v>5.04</v>
      </c>
      <c r="E11" s="120">
        <v>20</v>
      </c>
      <c r="F11" s="121" t="s">
        <v>127</v>
      </c>
      <c r="G11" s="120">
        <v>16</v>
      </c>
      <c r="H11" s="120" t="s">
        <v>127</v>
      </c>
      <c r="I11" s="122"/>
      <c r="J11" s="121"/>
      <c r="K11" s="121"/>
      <c r="L11" s="123"/>
      <c r="M11" s="121">
        <v>1</v>
      </c>
      <c r="N11" s="124">
        <f>D11*M11</f>
        <v>5.04</v>
      </c>
      <c r="O11" s="109"/>
    </row>
    <row r="12" spans="1:15">
      <c r="A12" s="119">
        <v>30</v>
      </c>
      <c r="B12" s="142" t="s">
        <v>125</v>
      </c>
      <c r="C12" s="120" t="s">
        <v>126</v>
      </c>
      <c r="D12" s="124">
        <v>0.48</v>
      </c>
      <c r="E12" s="120">
        <v>24</v>
      </c>
      <c r="F12" s="120" t="s">
        <v>127</v>
      </c>
      <c r="G12" s="120">
        <v>2</v>
      </c>
      <c r="H12" s="121" t="s">
        <v>127</v>
      </c>
      <c r="I12" s="122"/>
      <c r="J12" s="121"/>
      <c r="K12" s="121"/>
      <c r="L12" s="123"/>
      <c r="M12" s="121">
        <v>2</v>
      </c>
      <c r="N12" s="124">
        <f>D12*M12</f>
        <v>0.96</v>
      </c>
      <c r="O12" s="109"/>
    </row>
    <row r="13" spans="1:15">
      <c r="A13" s="125"/>
      <c r="B13" s="126"/>
      <c r="C13" s="126"/>
      <c r="D13" s="127"/>
      <c r="E13" s="126"/>
      <c r="F13" s="126"/>
      <c r="G13" s="126"/>
      <c r="H13" s="126"/>
      <c r="I13" s="125"/>
      <c r="J13" s="125"/>
      <c r="K13" s="125"/>
      <c r="L13" s="125"/>
      <c r="M13" s="140" t="s">
        <v>15</v>
      </c>
      <c r="N13" s="141">
        <f>SUM(N10:N12)</f>
        <v>8.9741040000000005</v>
      </c>
      <c r="O13" s="118"/>
    </row>
    <row r="14" spans="1:15">
      <c r="A14" s="110"/>
      <c r="B14" s="130"/>
      <c r="C14" s="130"/>
      <c r="D14" s="131"/>
      <c r="E14" s="130"/>
      <c r="F14" s="130"/>
      <c r="G14" s="130"/>
      <c r="H14" s="130"/>
      <c r="I14" s="110"/>
      <c r="J14" s="110"/>
      <c r="K14" s="110"/>
      <c r="L14" s="110"/>
      <c r="M14" s="110"/>
      <c r="N14" s="110"/>
      <c r="O14" s="109"/>
    </row>
    <row r="15" spans="1:15">
      <c r="A15" s="117" t="s">
        <v>11</v>
      </c>
      <c r="B15" s="132" t="s">
        <v>27</v>
      </c>
      <c r="C15" s="132" t="s">
        <v>17</v>
      </c>
      <c r="D15" s="129" t="s">
        <v>18</v>
      </c>
      <c r="E15" s="132" t="s">
        <v>28</v>
      </c>
      <c r="F15" s="132" t="s">
        <v>14</v>
      </c>
      <c r="G15" s="132" t="s">
        <v>29</v>
      </c>
      <c r="H15" s="132" t="s">
        <v>30</v>
      </c>
      <c r="I15" s="117" t="s">
        <v>15</v>
      </c>
      <c r="J15" s="125"/>
      <c r="K15" s="125"/>
      <c r="L15" s="125"/>
      <c r="M15" s="125"/>
      <c r="N15" s="125"/>
      <c r="O15" s="118"/>
    </row>
    <row r="16" spans="1:15">
      <c r="A16" s="119">
        <v>10</v>
      </c>
      <c r="B16" s="145" t="s">
        <v>52</v>
      </c>
      <c r="C16" s="145" t="s">
        <v>128</v>
      </c>
      <c r="D16" s="146">
        <v>0.04</v>
      </c>
      <c r="E16" s="148" t="s">
        <v>53</v>
      </c>
      <c r="F16" s="110">
        <v>138.91999999999999</v>
      </c>
      <c r="G16" s="120"/>
      <c r="H16" s="120"/>
      <c r="I16" s="133">
        <f>D16*F16</f>
        <v>5.5568</v>
      </c>
      <c r="J16" s="110"/>
      <c r="K16" s="110"/>
      <c r="L16" s="110"/>
      <c r="M16" s="110"/>
      <c r="N16" s="110"/>
      <c r="O16" s="109"/>
    </row>
    <row r="17" spans="1:15">
      <c r="A17" s="119">
        <v>20</v>
      </c>
      <c r="B17" s="145" t="s">
        <v>90</v>
      </c>
      <c r="C17" s="145" t="s">
        <v>128</v>
      </c>
      <c r="D17" s="146">
        <v>0.35</v>
      </c>
      <c r="E17" s="149" t="s">
        <v>100</v>
      </c>
      <c r="F17" s="120">
        <v>2</v>
      </c>
      <c r="G17" s="120"/>
      <c r="H17" s="120"/>
      <c r="I17" s="133">
        <f>D17*F17</f>
        <v>0.7</v>
      </c>
      <c r="J17" s="110"/>
      <c r="K17" s="110"/>
      <c r="L17" s="110"/>
      <c r="M17" s="110"/>
      <c r="N17" s="110"/>
      <c r="O17" s="109"/>
    </row>
    <row r="18" spans="1:15">
      <c r="A18" s="119">
        <v>30</v>
      </c>
      <c r="B18" s="145" t="s">
        <v>129</v>
      </c>
      <c r="C18" s="120" t="s">
        <v>128</v>
      </c>
      <c r="D18" s="124">
        <v>0.7</v>
      </c>
      <c r="E18" s="150" t="s">
        <v>100</v>
      </c>
      <c r="F18" s="120">
        <v>1</v>
      </c>
      <c r="G18" s="120"/>
      <c r="H18" s="120"/>
      <c r="I18" s="133">
        <f>D18*F18</f>
        <v>0.7</v>
      </c>
      <c r="J18" s="110"/>
      <c r="K18" s="125"/>
      <c r="L18" s="125"/>
      <c r="M18" s="125"/>
      <c r="N18" s="125"/>
      <c r="O18" s="118"/>
    </row>
    <row r="19" spans="1:15">
      <c r="A19" s="125"/>
      <c r="B19" s="126"/>
      <c r="C19" s="126"/>
      <c r="D19" s="127"/>
      <c r="E19" s="126"/>
      <c r="F19" s="126"/>
      <c r="G19" s="126"/>
      <c r="H19" s="128" t="s">
        <v>15</v>
      </c>
      <c r="I19" s="129">
        <f>SUM(I16:I18)</f>
        <v>6.9568000000000003</v>
      </c>
      <c r="J19" s="125"/>
      <c r="K19" s="110"/>
      <c r="L19" s="110"/>
      <c r="M19" s="110"/>
      <c r="N19" s="110"/>
      <c r="O19" s="109"/>
    </row>
    <row r="20" spans="1:15">
      <c r="A20" s="110"/>
      <c r="B20" s="130"/>
      <c r="C20" s="130"/>
      <c r="D20" s="131"/>
      <c r="E20" s="130"/>
      <c r="F20" s="130"/>
      <c r="G20" s="130"/>
      <c r="H20" s="130"/>
      <c r="I20" s="110"/>
      <c r="J20" s="110"/>
      <c r="K20" s="110"/>
      <c r="L20" s="110"/>
      <c r="M20" s="110"/>
      <c r="N20" s="110"/>
      <c r="O20" s="109"/>
    </row>
    <row r="21" spans="1:15">
      <c r="A21" s="117" t="s">
        <v>11</v>
      </c>
      <c r="B21" s="132" t="s">
        <v>34</v>
      </c>
      <c r="C21" s="132" t="s">
        <v>17</v>
      </c>
      <c r="D21" s="129" t="s">
        <v>18</v>
      </c>
      <c r="E21" s="132" t="s">
        <v>19</v>
      </c>
      <c r="F21" s="132" t="s">
        <v>20</v>
      </c>
      <c r="G21" s="132" t="s">
        <v>21</v>
      </c>
      <c r="H21" s="132" t="s">
        <v>22</v>
      </c>
      <c r="I21" s="117" t="s">
        <v>14</v>
      </c>
      <c r="J21" s="117" t="s">
        <v>15</v>
      </c>
      <c r="K21" s="125"/>
      <c r="L21" s="125"/>
      <c r="M21" s="125"/>
      <c r="N21" s="125"/>
      <c r="O21" s="118"/>
    </row>
    <row r="22" spans="1:15">
      <c r="A22" s="119"/>
      <c r="B22" s="120"/>
      <c r="C22" s="120"/>
      <c r="D22" s="134"/>
      <c r="E22" s="120"/>
      <c r="F22" s="135"/>
      <c r="G22" s="120"/>
      <c r="H22" s="120"/>
      <c r="I22" s="135"/>
      <c r="J22" s="133"/>
      <c r="K22" s="110"/>
      <c r="L22" s="110"/>
      <c r="M22" s="110"/>
      <c r="N22" s="110"/>
      <c r="O22" s="109"/>
    </row>
    <row r="23" spans="1:15">
      <c r="A23" s="125"/>
      <c r="B23" s="126"/>
      <c r="C23" s="126"/>
      <c r="D23" s="127"/>
      <c r="E23" s="126"/>
      <c r="F23" s="126"/>
      <c r="G23" s="126"/>
      <c r="H23" s="126"/>
      <c r="I23" s="136" t="s">
        <v>15</v>
      </c>
      <c r="J23" s="137">
        <f>J22</f>
        <v>0</v>
      </c>
      <c r="K23" s="110"/>
      <c r="L23" s="110"/>
      <c r="M23" s="110"/>
      <c r="N23" s="110"/>
      <c r="O23" s="109"/>
    </row>
    <row r="24" spans="1:15">
      <c r="A24" s="110"/>
      <c r="B24" s="130"/>
      <c r="C24" s="130"/>
      <c r="D24" s="131"/>
      <c r="E24" s="130"/>
      <c r="F24" s="130"/>
      <c r="G24" s="130"/>
      <c r="H24" s="138"/>
      <c r="I24" s="131"/>
      <c r="J24" s="110"/>
      <c r="K24" s="110"/>
      <c r="L24" s="110"/>
      <c r="M24" s="110"/>
      <c r="N24" s="110"/>
      <c r="O24" s="109"/>
    </row>
    <row r="25" spans="1:15">
      <c r="A25" s="117" t="s">
        <v>11</v>
      </c>
      <c r="B25" s="132" t="s">
        <v>38</v>
      </c>
      <c r="C25" s="132" t="s">
        <v>17</v>
      </c>
      <c r="D25" s="129" t="s">
        <v>18</v>
      </c>
      <c r="E25" s="132" t="s">
        <v>28</v>
      </c>
      <c r="F25" s="132" t="s">
        <v>14</v>
      </c>
      <c r="G25" s="132" t="s">
        <v>39</v>
      </c>
      <c r="H25" s="132" t="s">
        <v>50</v>
      </c>
      <c r="I25" s="117" t="s">
        <v>15</v>
      </c>
      <c r="J25" s="125"/>
      <c r="K25" s="110"/>
      <c r="L25" s="110"/>
      <c r="M25" s="110"/>
      <c r="N25" s="110"/>
      <c r="O25" s="109"/>
    </row>
    <row r="26" spans="1:15">
      <c r="A26" s="119"/>
      <c r="B26" s="120"/>
      <c r="C26" s="120"/>
      <c r="D26" s="124"/>
      <c r="E26" s="120"/>
      <c r="F26" s="120"/>
      <c r="G26" s="120"/>
      <c r="H26" s="120"/>
      <c r="I26" s="133"/>
      <c r="J26" s="110"/>
      <c r="K26" s="110"/>
      <c r="L26" s="110"/>
      <c r="M26" s="110"/>
      <c r="N26" s="110"/>
      <c r="O26" s="109"/>
    </row>
    <row r="27" spans="1:15">
      <c r="A27" s="110"/>
      <c r="B27" s="110"/>
      <c r="C27" s="110"/>
      <c r="D27" s="110"/>
      <c r="E27" s="110"/>
      <c r="F27" s="110"/>
      <c r="G27" s="110"/>
      <c r="H27" s="139" t="s">
        <v>15</v>
      </c>
      <c r="I27" s="129">
        <f>I26</f>
        <v>0</v>
      </c>
      <c r="J27" s="110"/>
      <c r="K27" s="110"/>
      <c r="L27" s="110"/>
      <c r="M27" s="110"/>
      <c r="N27" s="110"/>
      <c r="O27" s="109"/>
    </row>
    <row r="28" spans="1:1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09"/>
    </row>
    <row r="29" spans="1:1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</row>
    <row r="30" spans="1:1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</row>
    <row r="31" spans="1:15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</row>
    <row r="32" spans="1:15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21"/>
  <sheetViews>
    <sheetView workbookViewId="0">
      <selection sqref="A1:XFD36"/>
    </sheetView>
  </sheetViews>
  <sheetFormatPr defaultRowHeight="15"/>
  <cols>
    <col min="1" max="1" width="10.28515625" bestFit="1" customWidth="1"/>
    <col min="2" max="2" width="26.85546875" bestFit="1" customWidth="1"/>
    <col min="3" max="3" width="32.28515625" bestFit="1" customWidth="1"/>
    <col min="4" max="4" width="9.140625" bestFit="1" customWidth="1"/>
    <col min="5" max="5" width="9.42578125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4" width="9.140625" bestFit="1" customWidth="1"/>
  </cols>
  <sheetData>
    <row r="1" spans="1:19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E13+N17+I23+J30+I34</f>
        <v>179.90540184000002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1" t="s">
        <v>5</v>
      </c>
      <c r="B3" s="2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1" t="s">
        <v>6</v>
      </c>
      <c r="B4" s="7" t="s">
        <v>185</v>
      </c>
      <c r="C4" s="2"/>
      <c r="D4" s="2"/>
      <c r="E4" s="2"/>
      <c r="F4" s="2"/>
      <c r="G4" s="2"/>
      <c r="H4" s="8" t="s">
        <v>7</v>
      </c>
      <c r="I4" s="4">
        <f>I1*I2</f>
        <v>359.81080368000005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1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9" t="s">
        <v>11</v>
      </c>
      <c r="B8" s="9" t="s">
        <v>12</v>
      </c>
      <c r="C8" s="9" t="s">
        <v>13</v>
      </c>
      <c r="D8" s="9" t="s">
        <v>14</v>
      </c>
      <c r="E8" s="9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10">
        <v>10</v>
      </c>
      <c r="B9" s="2" t="s">
        <v>140</v>
      </c>
      <c r="C9" s="11">
        <f>'Front Upper Clevis'!I4</f>
        <v>3.9254018400000001</v>
      </c>
      <c r="D9" s="12">
        <v>1</v>
      </c>
      <c r="E9" s="13">
        <f>C9*D9</f>
        <v>3.9254018400000001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10">
        <v>20</v>
      </c>
      <c r="B10" s="10" t="s">
        <v>138</v>
      </c>
      <c r="C10" s="11">
        <v>70.540000000000006</v>
      </c>
      <c r="D10" s="12">
        <v>1</v>
      </c>
      <c r="E10" s="13">
        <f>C10*D10</f>
        <v>70.540000000000006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10">
        <v>30</v>
      </c>
      <c r="B11" s="83" t="s">
        <v>95</v>
      </c>
      <c r="C11" s="11">
        <v>76.31</v>
      </c>
      <c r="D11" s="12">
        <v>1</v>
      </c>
      <c r="E11" s="13">
        <f>C11*D11</f>
        <v>76.31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10"/>
      <c r="B12" s="10"/>
      <c r="C12" s="11"/>
      <c r="D12" s="12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14" t="s">
        <v>15</v>
      </c>
      <c r="E13" s="15">
        <f>SUM(E9:E12)</f>
        <v>150.77540184000003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9" t="s">
        <v>11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  <c r="H15" s="9" t="s">
        <v>22</v>
      </c>
      <c r="I15" s="9" t="s">
        <v>23</v>
      </c>
      <c r="J15" s="9" t="s">
        <v>24</v>
      </c>
      <c r="K15" s="9" t="s">
        <v>25</v>
      </c>
      <c r="L15" s="9" t="s">
        <v>26</v>
      </c>
      <c r="M15" s="9" t="s">
        <v>14</v>
      </c>
      <c r="N15" s="9" t="s">
        <v>15</v>
      </c>
      <c r="O15" s="2"/>
      <c r="P15" s="2"/>
      <c r="Q15" s="2"/>
      <c r="R15" s="2"/>
      <c r="S15" s="2"/>
    </row>
    <row r="16" spans="1:19">
      <c r="A16" s="10">
        <v>10</v>
      </c>
      <c r="B16" s="177" t="s">
        <v>136</v>
      </c>
      <c r="C16" s="12"/>
      <c r="D16" s="11">
        <v>13.93</v>
      </c>
      <c r="E16" s="12">
        <v>57.4</v>
      </c>
      <c r="F16" s="12" t="s">
        <v>36</v>
      </c>
      <c r="G16" s="12">
        <v>13.49</v>
      </c>
      <c r="H16" s="17" t="s">
        <v>36</v>
      </c>
      <c r="I16" s="58"/>
      <c r="J16" s="17"/>
      <c r="K16" s="17"/>
      <c r="L16" s="19"/>
      <c r="M16" s="17">
        <v>2</v>
      </c>
      <c r="N16" s="11">
        <f>D16*M16</f>
        <v>27.86</v>
      </c>
      <c r="O16" s="2"/>
      <c r="P16" s="2"/>
      <c r="Q16" s="2"/>
      <c r="R16" s="2"/>
      <c r="S16" s="2"/>
    </row>
    <row r="17" spans="1:19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4" t="s">
        <v>15</v>
      </c>
      <c r="N17" s="15">
        <f>SUM(N16:N16)</f>
        <v>27.86</v>
      </c>
      <c r="O17" s="22"/>
      <c r="P17" s="22"/>
      <c r="Q17" s="22"/>
      <c r="R17" s="22"/>
      <c r="S17" s="22"/>
    </row>
    <row r="18" spans="1:1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9" t="s">
        <v>11</v>
      </c>
      <c r="B19" s="9" t="s">
        <v>27</v>
      </c>
      <c r="C19" s="9" t="s">
        <v>17</v>
      </c>
      <c r="D19" s="9" t="s">
        <v>18</v>
      </c>
      <c r="E19" s="9" t="s">
        <v>28</v>
      </c>
      <c r="F19" s="9" t="s">
        <v>14</v>
      </c>
      <c r="G19" s="9" t="s">
        <v>29</v>
      </c>
      <c r="H19" s="9" t="s">
        <v>30</v>
      </c>
      <c r="I19" s="9" t="s">
        <v>15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2">
        <v>10</v>
      </c>
      <c r="B20" s="144" t="s">
        <v>33</v>
      </c>
      <c r="C20" s="12" t="s">
        <v>133</v>
      </c>
      <c r="D20" s="11">
        <v>0.13</v>
      </c>
      <c r="E20" s="12" t="s">
        <v>134</v>
      </c>
      <c r="F20" s="12">
        <v>1</v>
      </c>
      <c r="G20" s="12"/>
      <c r="H20" s="12"/>
      <c r="I20" s="21">
        <f>D20*F20</f>
        <v>0.13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12"/>
      <c r="B21" s="12"/>
      <c r="C21" s="12"/>
      <c r="D21" s="11"/>
      <c r="E21" s="12"/>
      <c r="F21" s="12"/>
      <c r="G21" s="12"/>
      <c r="H21" s="12"/>
      <c r="I21" s="21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12"/>
      <c r="B22" s="12"/>
      <c r="C22" s="12"/>
      <c r="D22" s="11"/>
      <c r="E22" s="12"/>
      <c r="F22" s="12"/>
      <c r="G22" s="12"/>
      <c r="H22" s="12"/>
      <c r="I22" s="21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53"/>
      <c r="B23" s="53"/>
      <c r="C23" s="53"/>
      <c r="D23" s="53"/>
      <c r="E23" s="53"/>
      <c r="F23" s="53"/>
      <c r="G23" s="53"/>
      <c r="H23" s="14" t="s">
        <v>15</v>
      </c>
      <c r="I23" s="16">
        <f>SUM(I20:I22)</f>
        <v>0.13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54"/>
      <c r="B24" s="54"/>
      <c r="C24" s="54"/>
      <c r="D24" s="54"/>
      <c r="E24" s="54"/>
      <c r="F24" s="54"/>
      <c r="G24" s="54"/>
      <c r="H24" s="5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24" t="s">
        <v>11</v>
      </c>
      <c r="B25" s="24" t="s">
        <v>34</v>
      </c>
      <c r="C25" s="24" t="s">
        <v>17</v>
      </c>
      <c r="D25" s="24" t="s">
        <v>18</v>
      </c>
      <c r="E25" s="24" t="s">
        <v>19</v>
      </c>
      <c r="F25" s="24" t="s">
        <v>20</v>
      </c>
      <c r="G25" s="24" t="s">
        <v>21</v>
      </c>
      <c r="H25" s="24" t="s">
        <v>22</v>
      </c>
      <c r="I25" s="9" t="s">
        <v>14</v>
      </c>
      <c r="J25" s="9" t="s">
        <v>15</v>
      </c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78">
        <v>10</v>
      </c>
      <c r="B26" s="179" t="s">
        <v>116</v>
      </c>
      <c r="C26" s="12"/>
      <c r="D26" s="11">
        <v>0.08</v>
      </c>
      <c r="E26" s="12">
        <v>8</v>
      </c>
      <c r="F26" s="26" t="s">
        <v>36</v>
      </c>
      <c r="G26" s="12">
        <v>20</v>
      </c>
      <c r="H26" s="12" t="s">
        <v>36</v>
      </c>
      <c r="I26" s="26">
        <v>6</v>
      </c>
      <c r="J26" s="21">
        <f>D26*I26</f>
        <v>0.48</v>
      </c>
      <c r="K26" s="2"/>
      <c r="L26" s="2"/>
      <c r="M26" s="2"/>
      <c r="N26" s="2"/>
      <c r="O26" s="2"/>
      <c r="P26" s="2"/>
      <c r="Q26" s="2"/>
      <c r="R26" s="2"/>
      <c r="S26" s="2"/>
    </row>
    <row r="27" spans="1:19">
      <c r="A27" s="178">
        <v>20</v>
      </c>
      <c r="B27" s="179" t="s">
        <v>116</v>
      </c>
      <c r="C27" s="12"/>
      <c r="D27" s="11">
        <v>0.14000000000000001</v>
      </c>
      <c r="E27" s="12">
        <v>10</v>
      </c>
      <c r="F27" s="26" t="s">
        <v>36</v>
      </c>
      <c r="G27" s="12">
        <v>20</v>
      </c>
      <c r="H27" s="12"/>
      <c r="I27" s="26">
        <v>2</v>
      </c>
      <c r="J27" s="21">
        <f>D27*I27</f>
        <v>0.28000000000000003</v>
      </c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178">
        <v>30</v>
      </c>
      <c r="B28" s="180" t="s">
        <v>159</v>
      </c>
      <c r="C28" s="12"/>
      <c r="D28" s="11">
        <v>7.0000000000000007E-2</v>
      </c>
      <c r="E28" s="12">
        <v>10</v>
      </c>
      <c r="F28" s="26" t="s">
        <v>36</v>
      </c>
      <c r="G28" s="12"/>
      <c r="H28" s="12"/>
      <c r="I28" s="26">
        <v>2</v>
      </c>
      <c r="J28" s="21">
        <f>D28*I28</f>
        <v>0.14000000000000001</v>
      </c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178">
        <v>40</v>
      </c>
      <c r="B29" s="180" t="s">
        <v>159</v>
      </c>
      <c r="C29" s="12"/>
      <c r="D29" s="11">
        <v>0.04</v>
      </c>
      <c r="E29" s="12">
        <v>8</v>
      </c>
      <c r="F29" s="26" t="s">
        <v>36</v>
      </c>
      <c r="G29" s="12"/>
      <c r="H29" s="12"/>
      <c r="I29" s="26">
        <v>6</v>
      </c>
      <c r="J29" s="21">
        <f>D29*I29</f>
        <v>0.24</v>
      </c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53"/>
      <c r="B30" s="53"/>
      <c r="C30" s="53"/>
      <c r="D30" s="53"/>
      <c r="E30" s="53"/>
      <c r="F30" s="53"/>
      <c r="G30" s="53"/>
      <c r="H30" s="53"/>
      <c r="I30" s="14" t="s">
        <v>15</v>
      </c>
      <c r="J30" s="16">
        <f>SUM(J26:J29)</f>
        <v>1.1400000000000001</v>
      </c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54"/>
      <c r="B31" s="54"/>
      <c r="C31" s="54"/>
      <c r="D31" s="54"/>
      <c r="E31" s="54"/>
      <c r="F31" s="54"/>
      <c r="G31" s="54"/>
      <c r="H31" s="55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24" t="s">
        <v>11</v>
      </c>
      <c r="B32" s="24" t="s">
        <v>38</v>
      </c>
      <c r="C32" s="24" t="s">
        <v>17</v>
      </c>
      <c r="D32" s="24" t="s">
        <v>18</v>
      </c>
      <c r="E32" s="24" t="s">
        <v>28</v>
      </c>
      <c r="F32" s="24" t="s">
        <v>14</v>
      </c>
      <c r="G32" s="24" t="s">
        <v>39</v>
      </c>
      <c r="H32" s="24" t="s">
        <v>40</v>
      </c>
      <c r="I32" s="9" t="s">
        <v>15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2"/>
      <c r="B33" s="12"/>
      <c r="C33" s="12"/>
      <c r="D33" s="26"/>
      <c r="E33" s="12"/>
      <c r="F33" s="12"/>
      <c r="G33" s="12"/>
      <c r="H33" s="12"/>
      <c r="I33" s="11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14" t="s">
        <v>15</v>
      </c>
      <c r="I34" s="16">
        <f>SUM(I33:I33)</f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P42" s="2"/>
      <c r="Q42" s="2"/>
      <c r="R42" s="2"/>
      <c r="S42" s="2"/>
    </row>
    <row r="43" spans="1:19">
      <c r="P43" s="2"/>
      <c r="Q43" s="2"/>
      <c r="R43" s="2"/>
      <c r="S43" s="2"/>
    </row>
    <row r="44" spans="1:19">
      <c r="P44" s="2"/>
      <c r="Q44" s="2"/>
      <c r="R44" s="2"/>
      <c r="S44" s="2"/>
    </row>
    <row r="45" spans="1:19">
      <c r="P45" s="2"/>
      <c r="Q45" s="2"/>
      <c r="R45" s="2"/>
      <c r="S45" s="2"/>
    </row>
    <row r="46" spans="1:19">
      <c r="P46" s="2"/>
      <c r="Q46" s="2"/>
      <c r="R46" s="2"/>
      <c r="S46" s="2"/>
    </row>
    <row r="47" spans="1:19">
      <c r="P47" s="2"/>
      <c r="Q47" s="2"/>
      <c r="R47" s="2"/>
      <c r="S47" s="2"/>
    </row>
    <row r="48" spans="1:19">
      <c r="P48" s="2"/>
      <c r="Q48" s="2"/>
      <c r="R48" s="2"/>
      <c r="S48" s="2"/>
    </row>
    <row r="49" spans="16:19">
      <c r="P49" s="2"/>
      <c r="Q49" s="2"/>
      <c r="R49" s="2"/>
      <c r="S49" s="2"/>
    </row>
    <row r="50" spans="16:19">
      <c r="P50" s="2"/>
      <c r="Q50" s="2"/>
      <c r="R50" s="2"/>
      <c r="S50" s="2"/>
    </row>
    <row r="51" spans="16:19">
      <c r="P51" s="2"/>
      <c r="Q51" s="2"/>
      <c r="R51" s="2"/>
      <c r="S51" s="2"/>
    </row>
    <row r="52" spans="16:19">
      <c r="P52" s="2"/>
      <c r="Q52" s="2"/>
      <c r="R52" s="2"/>
      <c r="S52" s="2"/>
    </row>
    <row r="53" spans="16:19">
      <c r="P53" s="2"/>
      <c r="Q53" s="2"/>
      <c r="R53" s="2"/>
      <c r="S53" s="2"/>
    </row>
    <row r="54" spans="16:19">
      <c r="P54" s="2"/>
      <c r="Q54" s="2"/>
      <c r="R54" s="2"/>
      <c r="S54" s="2"/>
    </row>
    <row r="55" spans="16:19">
      <c r="P55" s="2"/>
      <c r="Q55" s="2"/>
      <c r="R55" s="2"/>
      <c r="S55" s="2"/>
    </row>
    <row r="56" spans="16:19">
      <c r="P56" s="2"/>
      <c r="Q56" s="2"/>
      <c r="R56" s="2"/>
      <c r="S56" s="2"/>
    </row>
    <row r="57" spans="16:19">
      <c r="P57" s="2"/>
      <c r="Q57" s="2"/>
      <c r="R57" s="2"/>
      <c r="S57" s="2"/>
    </row>
    <row r="58" spans="16:19">
      <c r="P58" s="2"/>
      <c r="Q58" s="2"/>
      <c r="R58" s="2"/>
      <c r="S58" s="2"/>
    </row>
    <row r="59" spans="16:19">
      <c r="P59" s="2"/>
      <c r="Q59" s="2"/>
      <c r="R59" s="2"/>
      <c r="S59" s="2"/>
    </row>
    <row r="60" spans="16:19">
      <c r="P60" s="2"/>
      <c r="Q60" s="2"/>
      <c r="R60" s="2"/>
      <c r="S60" s="2"/>
    </row>
    <row r="61" spans="16:19">
      <c r="P61" s="2"/>
      <c r="Q61" s="2"/>
      <c r="R61" s="2"/>
      <c r="S61" s="2"/>
    </row>
    <row r="62" spans="16:19">
      <c r="P62" s="2"/>
      <c r="Q62" s="2"/>
      <c r="R62" s="2"/>
      <c r="S62" s="2"/>
    </row>
    <row r="63" spans="16:19">
      <c r="P63" s="2"/>
      <c r="Q63" s="2"/>
      <c r="R63" s="2"/>
      <c r="S63" s="2"/>
    </row>
    <row r="64" spans="16:19">
      <c r="P64" s="2"/>
      <c r="Q64" s="2"/>
      <c r="R64" s="2"/>
      <c r="S64" s="2"/>
    </row>
    <row r="65" spans="1:19">
      <c r="P65" s="2"/>
      <c r="Q65" s="2"/>
      <c r="R65" s="2"/>
      <c r="S65" s="2"/>
    </row>
    <row r="66" spans="1:19">
      <c r="P66" s="2"/>
      <c r="Q66" s="2"/>
      <c r="R66" s="2"/>
      <c r="S66" s="2"/>
    </row>
    <row r="67" spans="1:19">
      <c r="P67" s="2"/>
      <c r="Q67" s="2"/>
      <c r="R67" s="2"/>
      <c r="S67" s="2"/>
    </row>
    <row r="68" spans="1:1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2"/>
      <c r="Q68" s="22"/>
      <c r="R68" s="22"/>
      <c r="S68" s="22"/>
    </row>
    <row r="69" spans="1:1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>
      <c r="P70" s="2"/>
      <c r="Q70" s="2"/>
      <c r="R70" s="2"/>
      <c r="S70" s="2"/>
    </row>
    <row r="71" spans="1:19">
      <c r="P71" s="2"/>
      <c r="Q71" s="2"/>
      <c r="R71" s="2"/>
      <c r="S71" s="2"/>
    </row>
    <row r="72" spans="1:19">
      <c r="P72" s="2"/>
      <c r="Q72" s="2"/>
      <c r="R72" s="2"/>
      <c r="S72" s="2"/>
    </row>
    <row r="73" spans="1:19">
      <c r="P73" s="2"/>
      <c r="Q73" s="2"/>
      <c r="R73" s="2"/>
      <c r="S73" s="2"/>
    </row>
    <row r="74" spans="1:19">
      <c r="P74" s="2"/>
      <c r="Q74" s="2"/>
      <c r="R74" s="2"/>
      <c r="S74" s="2"/>
    </row>
    <row r="75" spans="1:19">
      <c r="P75" s="2"/>
      <c r="Q75" s="2"/>
      <c r="R75" s="2"/>
      <c r="S75" s="2"/>
    </row>
    <row r="76" spans="1:19">
      <c r="P76" s="2"/>
      <c r="Q76" s="2"/>
      <c r="R76" s="2"/>
      <c r="S76" s="2"/>
    </row>
    <row r="77" spans="1:19">
      <c r="P77" s="2"/>
      <c r="Q77" s="2"/>
      <c r="R77" s="2"/>
      <c r="S77" s="2"/>
    </row>
    <row r="78" spans="1:19">
      <c r="P78" s="2"/>
      <c r="Q78" s="2"/>
      <c r="R78" s="2"/>
      <c r="S78" s="2"/>
    </row>
    <row r="79" spans="1:19">
      <c r="P79" s="2"/>
      <c r="Q79" s="2"/>
      <c r="R79" s="2"/>
      <c r="S79" s="2"/>
    </row>
    <row r="80" spans="1:19">
      <c r="P80" s="2"/>
      <c r="Q80" s="2"/>
      <c r="R80" s="2"/>
      <c r="S80" s="2"/>
    </row>
    <row r="81" spans="1:19">
      <c r="P81" s="2"/>
      <c r="Q81" s="2"/>
      <c r="R81" s="2"/>
      <c r="S81" s="2"/>
    </row>
    <row r="82" spans="1:19">
      <c r="P82" s="2"/>
      <c r="Q82" s="2"/>
      <c r="R82" s="2"/>
      <c r="S82" s="2"/>
    </row>
    <row r="83" spans="1:19">
      <c r="P83" s="2"/>
      <c r="Q83" s="2"/>
      <c r="R83" s="2"/>
      <c r="S83" s="2"/>
    </row>
    <row r="84" spans="1:19">
      <c r="P84" s="2"/>
      <c r="Q84" s="2"/>
      <c r="R84" s="2"/>
      <c r="S84" s="2"/>
    </row>
    <row r="85" spans="1:19">
      <c r="P85" s="2"/>
      <c r="Q85" s="2"/>
      <c r="R85" s="2"/>
      <c r="S85" s="2"/>
    </row>
    <row r="86" spans="1:19">
      <c r="P86" s="2"/>
      <c r="Q86" s="2"/>
      <c r="R86" s="2"/>
      <c r="S86" s="2"/>
    </row>
    <row r="87" spans="1:19">
      <c r="P87" s="2"/>
      <c r="Q87" s="2"/>
      <c r="R87" s="2"/>
      <c r="S87" s="2"/>
    </row>
    <row r="88" spans="1:19">
      <c r="P88" s="2"/>
      <c r="Q88" s="2"/>
      <c r="R88" s="2"/>
      <c r="S88" s="2"/>
    </row>
    <row r="89" spans="1:19">
      <c r="P89" s="2"/>
      <c r="Q89" s="2"/>
      <c r="R89" s="2"/>
      <c r="S89" s="2"/>
    </row>
    <row r="90" spans="1:19">
      <c r="P90" s="2"/>
      <c r="Q90" s="2"/>
      <c r="R90" s="2"/>
      <c r="S90" s="2"/>
    </row>
    <row r="91" spans="1:19">
      <c r="P91" s="2"/>
      <c r="Q91" s="2"/>
      <c r="R91" s="2"/>
      <c r="S91" s="2"/>
    </row>
    <row r="92" spans="1:19">
      <c r="P92" s="2"/>
      <c r="Q92" s="2"/>
      <c r="R92" s="2"/>
      <c r="S92" s="2"/>
    </row>
    <row r="93" spans="1:19">
      <c r="P93" s="2"/>
      <c r="Q93" s="2"/>
      <c r="R93" s="2"/>
      <c r="S93" s="2"/>
    </row>
    <row r="94" spans="1:19">
      <c r="P94" s="2"/>
      <c r="Q94" s="2"/>
      <c r="R94" s="2"/>
      <c r="S94" s="2"/>
    </row>
    <row r="95" spans="1:19">
      <c r="P95" s="2"/>
      <c r="Q95" s="2"/>
      <c r="R95" s="2"/>
      <c r="S95" s="2"/>
    </row>
    <row r="96" spans="1:1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Q98" s="2"/>
      <c r="R98" s="2"/>
      <c r="S98" s="2"/>
    </row>
    <row r="99" spans="1:19">
      <c r="Q99" s="2"/>
      <c r="R99" s="2"/>
      <c r="S99" s="2"/>
    </row>
    <row r="100" spans="1:19">
      <c r="Q100" s="2"/>
      <c r="R100" s="2"/>
      <c r="S100" s="2"/>
    </row>
    <row r="101" spans="1:19">
      <c r="Q101" s="2"/>
      <c r="R101" s="2"/>
      <c r="S101" s="2"/>
    </row>
    <row r="102" spans="1:19">
      <c r="Q102" s="2"/>
      <c r="R102" s="2"/>
      <c r="S102" s="2"/>
    </row>
    <row r="103" spans="1:19">
      <c r="Q103" s="2"/>
      <c r="R103" s="2"/>
      <c r="S103" s="2"/>
    </row>
    <row r="104" spans="1:19">
      <c r="Q104" s="2"/>
      <c r="R104" s="2"/>
      <c r="S104" s="2"/>
    </row>
    <row r="105" spans="1:19">
      <c r="Q105" s="2"/>
      <c r="R105" s="2"/>
      <c r="S105" s="2"/>
    </row>
    <row r="106" spans="1:19">
      <c r="Q106" s="2"/>
      <c r="R106" s="2"/>
      <c r="S106" s="2"/>
    </row>
    <row r="107" spans="1:19">
      <c r="Q107" s="2"/>
      <c r="R107" s="2"/>
      <c r="S107" s="2"/>
    </row>
    <row r="108" spans="1:19">
      <c r="Q108" s="2"/>
      <c r="R108" s="2"/>
      <c r="S108" s="2"/>
    </row>
    <row r="109" spans="1:19">
      <c r="Q109" s="2"/>
      <c r="R109" s="2"/>
      <c r="S109" s="2"/>
    </row>
    <row r="110" spans="1:19">
      <c r="Q110" s="2"/>
      <c r="R110" s="2"/>
      <c r="S110" s="2"/>
    </row>
    <row r="111" spans="1:19">
      <c r="Q111" s="2"/>
      <c r="R111" s="2"/>
      <c r="S111" s="2"/>
    </row>
    <row r="112" spans="1:19">
      <c r="Q112" s="2"/>
      <c r="R112" s="2"/>
      <c r="S112" s="2"/>
    </row>
    <row r="113" spans="1:19">
      <c r="Q113" s="2"/>
      <c r="R113" s="2"/>
      <c r="S113" s="2"/>
    </row>
    <row r="114" spans="1:19">
      <c r="Q114" s="2"/>
      <c r="R114" s="2"/>
      <c r="S114" s="2"/>
    </row>
    <row r="115" spans="1:19">
      <c r="Q115" s="2"/>
      <c r="R115" s="2"/>
      <c r="S115" s="2"/>
    </row>
    <row r="116" spans="1:19">
      <c r="Q116" s="2"/>
      <c r="R116" s="2"/>
      <c r="S116" s="2"/>
    </row>
    <row r="117" spans="1:19">
      <c r="Q117" s="2"/>
      <c r="R117" s="2"/>
      <c r="S117" s="2"/>
    </row>
    <row r="118" spans="1:19">
      <c r="Q118" s="2"/>
      <c r="R118" s="2"/>
      <c r="S118" s="2"/>
    </row>
    <row r="119" spans="1:19">
      <c r="Q119" s="2"/>
      <c r="R119" s="2"/>
      <c r="S119" s="2"/>
    </row>
    <row r="120" spans="1:19">
      <c r="Q120" s="2"/>
      <c r="R120" s="2"/>
      <c r="S120" s="2"/>
    </row>
    <row r="121" spans="1:19">
      <c r="Q121" s="2"/>
      <c r="R121" s="2"/>
      <c r="S121" s="2"/>
    </row>
    <row r="122" spans="1:19">
      <c r="Q122" s="2"/>
      <c r="R122" s="2"/>
      <c r="S122" s="2"/>
    </row>
    <row r="123" spans="1:19">
      <c r="Q123" s="2"/>
      <c r="R123" s="2"/>
      <c r="S123" s="2"/>
    </row>
    <row r="124" spans="1:1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>
      <c r="R127" s="2"/>
      <c r="S127" s="2"/>
    </row>
    <row r="128" spans="1:19">
      <c r="R128" s="2"/>
      <c r="S128" s="2"/>
    </row>
    <row r="129" spans="18:19">
      <c r="R129" s="2"/>
      <c r="S129" s="2"/>
    </row>
    <row r="130" spans="18:19">
      <c r="R130" s="2"/>
      <c r="S130" s="2"/>
    </row>
    <row r="131" spans="18:19">
      <c r="R131" s="2"/>
      <c r="S131" s="2"/>
    </row>
    <row r="132" spans="18:19">
      <c r="R132" s="2"/>
      <c r="S132" s="2"/>
    </row>
    <row r="133" spans="18:19">
      <c r="R133" s="2"/>
      <c r="S133" s="2"/>
    </row>
    <row r="134" spans="18:19">
      <c r="R134" s="2"/>
      <c r="S134" s="2"/>
    </row>
    <row r="135" spans="18:19">
      <c r="R135" s="2"/>
      <c r="S135" s="2"/>
    </row>
    <row r="136" spans="18:19">
      <c r="R136" s="2"/>
      <c r="S136" s="2"/>
    </row>
    <row r="137" spans="18:19">
      <c r="R137" s="2"/>
      <c r="S137" s="2"/>
    </row>
    <row r="138" spans="18:19">
      <c r="R138" s="2"/>
      <c r="S138" s="2"/>
    </row>
    <row r="139" spans="18:19">
      <c r="R139" s="2"/>
      <c r="S139" s="2"/>
    </row>
    <row r="140" spans="18:19">
      <c r="R140" s="2"/>
      <c r="S140" s="2"/>
    </row>
    <row r="141" spans="18:19">
      <c r="R141" s="2"/>
      <c r="S141" s="2"/>
    </row>
    <row r="142" spans="18:19">
      <c r="R142" s="2"/>
      <c r="S142" s="2"/>
    </row>
    <row r="143" spans="18:19">
      <c r="R143" s="2"/>
      <c r="S143" s="2"/>
    </row>
    <row r="144" spans="18:19">
      <c r="R144" s="2"/>
      <c r="S144" s="2"/>
    </row>
    <row r="145" spans="1:19">
      <c r="R145" s="2"/>
      <c r="S145" s="2"/>
    </row>
    <row r="146" spans="1:19">
      <c r="R146" s="2"/>
      <c r="S146" s="2"/>
    </row>
    <row r="147" spans="1:19">
      <c r="R147" s="2"/>
      <c r="S147" s="2"/>
    </row>
    <row r="148" spans="1:19">
      <c r="R148" s="2"/>
      <c r="S148" s="2"/>
    </row>
    <row r="149" spans="1:19">
      <c r="R149" s="2"/>
      <c r="S149" s="2"/>
    </row>
    <row r="150" spans="1:19">
      <c r="R150" s="2"/>
      <c r="S150" s="2"/>
    </row>
    <row r="151" spans="1:19">
      <c r="R151" s="2"/>
      <c r="S151" s="2"/>
    </row>
    <row r="152" spans="1:19">
      <c r="R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>
      <c r="P157" s="2"/>
      <c r="Q157" s="2"/>
      <c r="R157" s="2"/>
      <c r="S157" s="2"/>
    </row>
    <row r="158" spans="1:19">
      <c r="P158" s="2"/>
      <c r="Q158" s="2"/>
      <c r="R158" s="2"/>
      <c r="S158" s="2"/>
    </row>
    <row r="159" spans="1:19">
      <c r="P159" s="2"/>
      <c r="Q159" s="2"/>
      <c r="R159" s="2"/>
      <c r="S159" s="2"/>
    </row>
    <row r="160" spans="1:19">
      <c r="P160" s="2"/>
      <c r="Q160" s="2"/>
      <c r="R160" s="2"/>
      <c r="S160" s="2"/>
    </row>
    <row r="161" spans="16:19">
      <c r="P161" s="2"/>
      <c r="Q161" s="2"/>
      <c r="R161" s="2"/>
      <c r="S161" s="2"/>
    </row>
    <row r="162" spans="16:19">
      <c r="P162" s="2"/>
      <c r="Q162" s="2"/>
      <c r="R162" s="2"/>
      <c r="S162" s="2"/>
    </row>
    <row r="163" spans="16:19">
      <c r="P163" s="2"/>
      <c r="Q163" s="2"/>
      <c r="R163" s="2"/>
      <c r="S163" s="2"/>
    </row>
    <row r="164" spans="16:19">
      <c r="P164" s="2"/>
      <c r="Q164" s="2"/>
      <c r="R164" s="2"/>
      <c r="S164" s="2"/>
    </row>
    <row r="165" spans="16:19">
      <c r="P165" s="2"/>
      <c r="Q165" s="2"/>
      <c r="R165" s="2"/>
      <c r="S165" s="2"/>
    </row>
    <row r="166" spans="16:19">
      <c r="P166" s="2"/>
      <c r="Q166" s="2"/>
      <c r="R166" s="2"/>
      <c r="S166" s="2"/>
    </row>
    <row r="167" spans="16:19">
      <c r="P167" s="2"/>
      <c r="Q167" s="2"/>
      <c r="R167" s="2"/>
      <c r="S167" s="2"/>
    </row>
    <row r="168" spans="16:19">
      <c r="P168" s="2"/>
      <c r="Q168" s="2"/>
      <c r="R168" s="2"/>
      <c r="S168" s="2"/>
    </row>
    <row r="169" spans="16:19">
      <c r="P169" s="2"/>
      <c r="Q169" s="2"/>
      <c r="R169" s="2"/>
      <c r="S169" s="2"/>
    </row>
    <row r="170" spans="16:19">
      <c r="P170" s="2"/>
      <c r="Q170" s="2"/>
      <c r="R170" s="2"/>
      <c r="S170" s="2"/>
    </row>
    <row r="171" spans="16:19">
      <c r="P171" s="2"/>
      <c r="Q171" s="2"/>
      <c r="R171" s="2"/>
      <c r="S171" s="2"/>
    </row>
    <row r="172" spans="16:19">
      <c r="P172" s="2"/>
      <c r="Q172" s="2"/>
      <c r="R172" s="2"/>
      <c r="S172" s="2"/>
    </row>
    <row r="173" spans="16:19">
      <c r="P173" s="2"/>
      <c r="Q173" s="2"/>
      <c r="R173" s="2"/>
      <c r="S173" s="2"/>
    </row>
    <row r="174" spans="16:19">
      <c r="P174" s="2"/>
      <c r="Q174" s="2"/>
      <c r="R174" s="2"/>
      <c r="S174" s="2"/>
    </row>
    <row r="175" spans="16:19">
      <c r="P175" s="2"/>
      <c r="Q175" s="2"/>
      <c r="R175" s="2"/>
      <c r="S175" s="2"/>
    </row>
    <row r="176" spans="16:19">
      <c r="P176" s="2"/>
      <c r="Q176" s="2"/>
      <c r="R176" s="2"/>
      <c r="S176" s="2"/>
    </row>
    <row r="177" spans="1:19">
      <c r="P177" s="2"/>
      <c r="Q177" s="2"/>
      <c r="R177" s="2"/>
      <c r="S177" s="2"/>
    </row>
    <row r="178" spans="1:19">
      <c r="P178" s="2"/>
      <c r="Q178" s="2"/>
      <c r="R178" s="2"/>
      <c r="S178" s="2"/>
    </row>
    <row r="179" spans="1:19">
      <c r="P179" s="2"/>
      <c r="Q179" s="2"/>
      <c r="R179" s="2"/>
      <c r="S179" s="2"/>
    </row>
    <row r="180" spans="1:19">
      <c r="P180" s="2"/>
      <c r="Q180" s="2"/>
      <c r="R180" s="2"/>
      <c r="S180" s="2"/>
    </row>
    <row r="181" spans="1:19">
      <c r="P181" s="2"/>
      <c r="Q181" s="2"/>
      <c r="R181" s="2"/>
      <c r="S181" s="2"/>
    </row>
    <row r="182" spans="1:19">
      <c r="P182" s="2"/>
      <c r="Q182" s="2"/>
      <c r="R182" s="2"/>
      <c r="S182" s="2"/>
    </row>
    <row r="183" spans="1:1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>
      <c r="Q186" s="2"/>
      <c r="R186" s="2"/>
      <c r="S186" s="2"/>
    </row>
    <row r="187" spans="1:19">
      <c r="Q187" s="2"/>
      <c r="R187" s="2"/>
      <c r="S187" s="2"/>
    </row>
    <row r="188" spans="1:19">
      <c r="Q188" s="2"/>
      <c r="R188" s="2"/>
      <c r="S188" s="2"/>
    </row>
    <row r="189" spans="1:19">
      <c r="Q189" s="2"/>
      <c r="R189" s="2"/>
      <c r="S189" s="2"/>
    </row>
    <row r="190" spans="1:19">
      <c r="Q190" s="2"/>
      <c r="R190" s="2"/>
      <c r="S190" s="2"/>
    </row>
    <row r="191" spans="1:19">
      <c r="Q191" s="2"/>
      <c r="R191" s="2"/>
      <c r="S191" s="2"/>
    </row>
    <row r="192" spans="1:19">
      <c r="Q192" s="2"/>
      <c r="R192" s="2"/>
      <c r="S192" s="2"/>
    </row>
    <row r="193" spans="17:19">
      <c r="Q193" s="2"/>
      <c r="R193" s="2"/>
      <c r="S193" s="2"/>
    </row>
    <row r="194" spans="17:19">
      <c r="Q194" s="2"/>
      <c r="R194" s="2"/>
      <c r="S194" s="2"/>
    </row>
    <row r="195" spans="17:19">
      <c r="Q195" s="2"/>
      <c r="R195" s="2"/>
      <c r="S195" s="2"/>
    </row>
    <row r="196" spans="17:19">
      <c r="Q196" s="2"/>
      <c r="R196" s="2"/>
      <c r="S196" s="2"/>
    </row>
    <row r="197" spans="17:19">
      <c r="Q197" s="2"/>
      <c r="R197" s="2"/>
      <c r="S197" s="2"/>
    </row>
    <row r="198" spans="17:19">
      <c r="Q198" s="2"/>
      <c r="R198" s="2"/>
      <c r="S198" s="2"/>
    </row>
    <row r="199" spans="17:19">
      <c r="Q199" s="2"/>
      <c r="R199" s="2"/>
      <c r="S199" s="2"/>
    </row>
    <row r="200" spans="17:19">
      <c r="Q200" s="2"/>
      <c r="R200" s="2"/>
      <c r="S200" s="2"/>
    </row>
    <row r="201" spans="17:19">
      <c r="Q201" s="2"/>
      <c r="R201" s="2"/>
      <c r="S201" s="2"/>
    </row>
    <row r="202" spans="17:19">
      <c r="Q202" s="2"/>
      <c r="R202" s="2"/>
      <c r="S202" s="2"/>
    </row>
    <row r="203" spans="17:19">
      <c r="Q203" s="2"/>
      <c r="R203" s="2"/>
      <c r="S203" s="2"/>
    </row>
    <row r="204" spans="17:19">
      <c r="Q204" s="2"/>
      <c r="R204" s="2"/>
      <c r="S204" s="2"/>
    </row>
    <row r="205" spans="17:19">
      <c r="Q205" s="2"/>
      <c r="R205" s="2"/>
      <c r="S205" s="2"/>
    </row>
    <row r="206" spans="17:19">
      <c r="Q206" s="2"/>
      <c r="R206" s="2"/>
      <c r="S206" s="2"/>
    </row>
    <row r="207" spans="17:19">
      <c r="Q207" s="2"/>
      <c r="R207" s="2"/>
      <c r="S207" s="2"/>
    </row>
    <row r="208" spans="17:19">
      <c r="Q208" s="2"/>
      <c r="R208" s="2"/>
      <c r="S208" s="2"/>
    </row>
    <row r="209" spans="1:19">
      <c r="Q209" s="2"/>
      <c r="R209" s="2"/>
      <c r="S209" s="2"/>
    </row>
    <row r="210" spans="1:19">
      <c r="Q210" s="2"/>
      <c r="R210" s="2"/>
      <c r="S210" s="2"/>
    </row>
    <row r="211" spans="1:19">
      <c r="Q211" s="2"/>
      <c r="R211" s="2"/>
      <c r="S211" s="2"/>
    </row>
    <row r="212" spans="1:19">
      <c r="Q212" s="2"/>
      <c r="R212" s="2"/>
      <c r="S212" s="2"/>
    </row>
    <row r="213" spans="1:19">
      <c r="Q213" s="2"/>
      <c r="R213" s="2"/>
      <c r="S213" s="2"/>
    </row>
    <row r="214" spans="1:19">
      <c r="Q214" s="2"/>
      <c r="R214" s="2"/>
      <c r="S214" s="2"/>
    </row>
    <row r="215" spans="1:19">
      <c r="Q215" s="2"/>
      <c r="R215" s="2"/>
      <c r="S215" s="2"/>
    </row>
    <row r="216" spans="1:19">
      <c r="Q216" s="2"/>
      <c r="R216" s="2"/>
      <c r="S216" s="2"/>
    </row>
    <row r="217" spans="1:19">
      <c r="Q217" s="2"/>
      <c r="R217" s="2"/>
      <c r="S217" s="2"/>
    </row>
    <row r="218" spans="1:1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28"/>
    </sheetView>
  </sheetViews>
  <sheetFormatPr defaultRowHeight="15"/>
  <cols>
    <col min="1" max="1" width="10.28515625" bestFit="1" customWidth="1"/>
    <col min="2" max="2" width="26.85546875" bestFit="1" customWidth="1"/>
    <col min="3" max="3" width="17.2851562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1.42578125" bestFit="1" customWidth="1"/>
    <col min="11" max="11" width="7" bestFit="1" customWidth="1"/>
    <col min="12" max="12" width="7.7109375" bestFit="1" customWidth="1"/>
  </cols>
  <sheetData>
    <row r="1" spans="1:15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N11+I16+J20+I24</f>
        <v>3.9254018400000001</v>
      </c>
      <c r="J1" s="2"/>
      <c r="K1" s="2"/>
      <c r="L1" s="2"/>
      <c r="M1" s="2"/>
      <c r="N1" s="2"/>
      <c r="O1" s="2"/>
    </row>
    <row r="2" spans="1:15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2"/>
      <c r="O2" s="2"/>
    </row>
    <row r="3" spans="1:15">
      <c r="A3" s="1" t="s">
        <v>5</v>
      </c>
      <c r="B3" s="2" t="s">
        <v>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1" t="s">
        <v>12</v>
      </c>
      <c r="B4" s="2" t="s">
        <v>140</v>
      </c>
      <c r="C4" s="2"/>
      <c r="D4" s="2"/>
      <c r="E4" s="2"/>
      <c r="F4" s="2"/>
      <c r="G4" s="2"/>
      <c r="H4" s="1" t="s">
        <v>7</v>
      </c>
      <c r="I4" s="4">
        <f>I1*I2</f>
        <v>3.9254018400000001</v>
      </c>
      <c r="J4" s="2"/>
      <c r="K4" s="2"/>
      <c r="L4" s="2"/>
      <c r="M4" s="2"/>
      <c r="N4" s="2"/>
      <c r="O4" s="2"/>
    </row>
    <row r="5" spans="1:15">
      <c r="A5" s="1" t="s">
        <v>6</v>
      </c>
      <c r="B5" s="57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9" t="s">
        <v>15</v>
      </c>
      <c r="O9" s="22"/>
    </row>
    <row r="10" spans="1:15">
      <c r="A10" s="119">
        <v>10</v>
      </c>
      <c r="B10" s="152" t="s">
        <v>89</v>
      </c>
      <c r="C10" s="120" t="s">
        <v>130</v>
      </c>
      <c r="D10" s="151">
        <v>4.2</v>
      </c>
      <c r="E10" s="120">
        <v>1</v>
      </c>
      <c r="F10" s="120" t="s">
        <v>131</v>
      </c>
      <c r="G10" s="120"/>
      <c r="H10" s="121"/>
      <c r="I10" s="58" t="s">
        <v>158</v>
      </c>
      <c r="J10" s="121">
        <v>0.18229999999999999</v>
      </c>
      <c r="K10" s="121">
        <v>0.4</v>
      </c>
      <c r="L10" s="123">
        <v>2.81</v>
      </c>
      <c r="M10" s="121">
        <v>1</v>
      </c>
      <c r="N10" s="124">
        <f>J10*L10*K10*D10</f>
        <v>0.86060184000000006</v>
      </c>
      <c r="O10" s="2"/>
    </row>
    <row r="11" spans="1:15">
      <c r="A11" s="22"/>
      <c r="B11" s="53"/>
      <c r="C11" s="53"/>
      <c r="D11" s="23"/>
      <c r="E11" s="53"/>
      <c r="F11" s="53"/>
      <c r="G11" s="53"/>
      <c r="H11" s="53"/>
      <c r="I11" s="22"/>
      <c r="J11" s="22"/>
      <c r="K11" s="22"/>
      <c r="L11" s="22"/>
      <c r="M11" s="60" t="s">
        <v>15</v>
      </c>
      <c r="N11" s="15">
        <f>SUM(N10:N10)</f>
        <v>0.86060184000000006</v>
      </c>
      <c r="O11" s="22"/>
    </row>
    <row r="12" spans="1:15">
      <c r="A12" s="2"/>
      <c r="B12" s="54"/>
      <c r="C12" s="54"/>
      <c r="D12" s="5"/>
      <c r="E12" s="54"/>
      <c r="F12" s="54"/>
      <c r="G12" s="54"/>
      <c r="H12" s="54"/>
      <c r="I12" s="2"/>
      <c r="J12" s="2"/>
      <c r="K12" s="2"/>
      <c r="L12" s="2"/>
      <c r="M12" s="2"/>
      <c r="N12" s="2"/>
      <c r="O12" s="2"/>
    </row>
    <row r="13" spans="1:15">
      <c r="A13" s="9" t="s">
        <v>11</v>
      </c>
      <c r="B13" s="24" t="s">
        <v>27</v>
      </c>
      <c r="C13" s="24" t="s">
        <v>17</v>
      </c>
      <c r="D13" s="16" t="s">
        <v>18</v>
      </c>
      <c r="E13" s="24" t="s">
        <v>28</v>
      </c>
      <c r="F13" s="24" t="s">
        <v>14</v>
      </c>
      <c r="G13" s="24" t="s">
        <v>29</v>
      </c>
      <c r="H13" s="24" t="s">
        <v>30</v>
      </c>
      <c r="I13" s="9" t="s">
        <v>15</v>
      </c>
      <c r="J13" s="22"/>
      <c r="K13" s="22"/>
      <c r="L13" s="22"/>
      <c r="M13" s="22"/>
      <c r="N13" s="22"/>
      <c r="O13" s="22"/>
    </row>
    <row r="14" spans="1:15" s="114" customFormat="1">
      <c r="A14" s="119">
        <v>10</v>
      </c>
      <c r="B14" s="145" t="s">
        <v>52</v>
      </c>
      <c r="C14" s="145" t="s">
        <v>128</v>
      </c>
      <c r="D14" s="146">
        <v>0.04</v>
      </c>
      <c r="E14" s="145" t="s">
        <v>53</v>
      </c>
      <c r="F14" s="110">
        <v>41.62</v>
      </c>
      <c r="G14" s="120"/>
      <c r="H14" s="120"/>
      <c r="I14" s="133">
        <f>D14*F14</f>
        <v>1.6647999999999998</v>
      </c>
      <c r="J14" s="110"/>
      <c r="K14" s="110"/>
      <c r="L14" s="110"/>
      <c r="M14" s="110"/>
      <c r="N14" s="110"/>
      <c r="O14" s="109"/>
    </row>
    <row r="15" spans="1:15" s="114" customFormat="1">
      <c r="A15" s="119">
        <v>20</v>
      </c>
      <c r="B15" s="145" t="s">
        <v>90</v>
      </c>
      <c r="C15" s="145" t="s">
        <v>128</v>
      </c>
      <c r="D15" s="146">
        <v>0.35</v>
      </c>
      <c r="E15" s="145" t="s">
        <v>100</v>
      </c>
      <c r="F15" s="120">
        <v>4</v>
      </c>
      <c r="G15" s="120"/>
      <c r="H15" s="120"/>
      <c r="I15" s="133">
        <f>D15*F15</f>
        <v>1.4</v>
      </c>
      <c r="J15" s="110"/>
      <c r="K15" s="110"/>
      <c r="L15" s="110"/>
      <c r="M15" s="110"/>
      <c r="N15" s="110"/>
      <c r="O15" s="109"/>
    </row>
    <row r="16" spans="1:15">
      <c r="A16" s="22"/>
      <c r="B16" s="53"/>
      <c r="C16" s="53"/>
      <c r="D16" s="23"/>
      <c r="E16" s="53"/>
      <c r="F16" s="53"/>
      <c r="G16" s="53"/>
      <c r="H16" s="60" t="s">
        <v>15</v>
      </c>
      <c r="I16" s="16">
        <f>SUM(I14:I15)</f>
        <v>3.0648</v>
      </c>
      <c r="J16" s="22"/>
      <c r="K16" s="22"/>
      <c r="L16" s="22"/>
      <c r="M16" s="22"/>
      <c r="N16" s="22"/>
      <c r="O16" s="22"/>
    </row>
    <row r="17" spans="1:15">
      <c r="A17" s="2"/>
      <c r="B17" s="54"/>
      <c r="C17" s="54"/>
      <c r="D17" s="5"/>
      <c r="E17" s="54"/>
      <c r="F17" s="54"/>
      <c r="G17" s="54"/>
      <c r="H17" s="54"/>
      <c r="I17" s="2"/>
      <c r="J17" s="2"/>
      <c r="K17" s="2"/>
      <c r="L17" s="2"/>
      <c r="M17" s="2"/>
      <c r="N17" s="2"/>
      <c r="O17" s="2"/>
    </row>
    <row r="18" spans="1:15">
      <c r="A18" s="9" t="s">
        <v>11</v>
      </c>
      <c r="B18" s="24" t="s">
        <v>34</v>
      </c>
      <c r="C18" s="24" t="s">
        <v>17</v>
      </c>
      <c r="D18" s="16" t="s">
        <v>18</v>
      </c>
      <c r="E18" s="24" t="s">
        <v>19</v>
      </c>
      <c r="F18" s="24" t="s">
        <v>20</v>
      </c>
      <c r="G18" s="24" t="s">
        <v>21</v>
      </c>
      <c r="H18" s="24" t="s">
        <v>22</v>
      </c>
      <c r="I18" s="9" t="s">
        <v>14</v>
      </c>
      <c r="J18" s="9" t="s">
        <v>15</v>
      </c>
      <c r="K18" s="22"/>
      <c r="L18" s="22"/>
      <c r="M18" s="22"/>
      <c r="N18" s="22"/>
      <c r="O18" s="22"/>
    </row>
    <row r="19" spans="1:15">
      <c r="A19" s="10"/>
      <c r="B19" s="12"/>
      <c r="C19" s="12"/>
      <c r="D19" s="27"/>
      <c r="E19" s="12"/>
      <c r="F19" s="26"/>
      <c r="G19" s="12"/>
      <c r="H19" s="12"/>
      <c r="I19" s="26"/>
      <c r="J19" s="21"/>
      <c r="K19" s="2"/>
      <c r="L19" s="2"/>
      <c r="M19" s="2"/>
      <c r="N19" s="2"/>
      <c r="O19" s="2"/>
    </row>
    <row r="20" spans="1:15">
      <c r="A20" s="22"/>
      <c r="B20" s="53"/>
      <c r="C20" s="53"/>
      <c r="D20" s="23"/>
      <c r="E20" s="53"/>
      <c r="F20" s="53"/>
      <c r="G20" s="53"/>
      <c r="H20" s="53"/>
      <c r="I20" s="61" t="s">
        <v>15</v>
      </c>
      <c r="J20" s="62">
        <f>SUM(J19:J19)</f>
        <v>0</v>
      </c>
      <c r="K20" s="22"/>
      <c r="L20" s="22"/>
      <c r="M20" s="22"/>
      <c r="N20" s="22"/>
      <c r="O20" s="22"/>
    </row>
    <row r="21" spans="1:15">
      <c r="A21" s="2"/>
      <c r="B21" s="54"/>
      <c r="C21" s="54"/>
      <c r="D21" s="5"/>
      <c r="E21" s="54"/>
      <c r="F21" s="54"/>
      <c r="G21" s="54"/>
      <c r="H21" s="55"/>
      <c r="I21" s="5"/>
      <c r="J21" s="2"/>
      <c r="K21" s="2"/>
      <c r="L21" s="2"/>
      <c r="M21" s="2"/>
      <c r="N21" s="2"/>
      <c r="O21" s="2"/>
    </row>
    <row r="22" spans="1:15">
      <c r="A22" s="9" t="s">
        <v>11</v>
      </c>
      <c r="B22" s="24" t="s">
        <v>38</v>
      </c>
      <c r="C22" s="24" t="s">
        <v>17</v>
      </c>
      <c r="D22" s="16" t="s">
        <v>18</v>
      </c>
      <c r="E22" s="24" t="s">
        <v>28</v>
      </c>
      <c r="F22" s="24" t="s">
        <v>14</v>
      </c>
      <c r="G22" s="24" t="s">
        <v>39</v>
      </c>
      <c r="H22" s="24" t="s">
        <v>50</v>
      </c>
      <c r="I22" s="9" t="s">
        <v>15</v>
      </c>
      <c r="J22" s="22"/>
      <c r="K22" s="22"/>
      <c r="L22" s="22"/>
      <c r="M22" s="22"/>
      <c r="N22" s="22"/>
      <c r="O22" s="22"/>
    </row>
    <row r="23" spans="1:15">
      <c r="A23" s="10"/>
      <c r="B23" s="12"/>
      <c r="C23" s="12"/>
      <c r="D23" s="11"/>
      <c r="E23" s="12"/>
      <c r="F23" s="12"/>
      <c r="G23" s="12"/>
      <c r="H23" s="12"/>
      <c r="I23" s="21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14" t="s">
        <v>15</v>
      </c>
      <c r="I24" s="16">
        <f>SUM(I23:I23)</f>
        <v>0</v>
      </c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25"/>
  <sheetViews>
    <sheetView topLeftCell="A5" workbookViewId="0">
      <selection sqref="A1:XFD25"/>
    </sheetView>
  </sheetViews>
  <sheetFormatPr defaultRowHeight="15"/>
  <cols>
    <col min="1" max="1" width="10.28515625" bestFit="1" customWidth="1"/>
    <col min="2" max="2" width="26.85546875" bestFit="1" customWidth="1"/>
    <col min="3" max="3" width="20.5703125" bestFit="1" customWidth="1"/>
    <col min="4" max="4" width="9.14062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8" bestFit="1" customWidth="1"/>
    <col min="11" max="11" width="7" bestFit="1" customWidth="1"/>
    <col min="12" max="12" width="7.7109375" bestFit="1" customWidth="1"/>
  </cols>
  <sheetData>
    <row r="1" spans="1:17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N11+I16+J20+I24</f>
        <v>70.538038</v>
      </c>
      <c r="J1" s="2"/>
      <c r="K1" s="2"/>
      <c r="L1" s="2"/>
      <c r="M1" s="2"/>
      <c r="N1" s="2"/>
      <c r="O1" s="2"/>
      <c r="P1" s="2"/>
      <c r="Q1" s="2"/>
    </row>
    <row r="2" spans="1:17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2"/>
      <c r="O2" s="2"/>
      <c r="P2" s="2"/>
      <c r="Q2" s="2"/>
    </row>
    <row r="3" spans="1:17">
      <c r="A3" s="1" t="s">
        <v>5</v>
      </c>
      <c r="B3" s="2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1" t="s">
        <v>12</v>
      </c>
      <c r="B4" s="7" t="s">
        <v>138</v>
      </c>
      <c r="C4" s="2"/>
      <c r="D4" s="2"/>
      <c r="E4" s="2"/>
      <c r="F4" s="2"/>
      <c r="G4" s="2"/>
      <c r="H4" s="1" t="s">
        <v>7</v>
      </c>
      <c r="I4" s="4">
        <f>I1*I2</f>
        <v>70.538038</v>
      </c>
      <c r="J4" s="2"/>
      <c r="K4" s="2"/>
      <c r="L4" s="2"/>
      <c r="M4" s="2"/>
      <c r="N4" s="2"/>
      <c r="O4" s="2"/>
      <c r="P4" s="2"/>
      <c r="Q4" s="2"/>
    </row>
    <row r="5" spans="1:17">
      <c r="A5" s="1" t="s">
        <v>6</v>
      </c>
      <c r="B5" s="57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9" t="s">
        <v>15</v>
      </c>
      <c r="O9" s="22"/>
      <c r="P9" s="2"/>
      <c r="Q9" s="2"/>
    </row>
    <row r="10" spans="1:17">
      <c r="A10" s="119">
        <v>10</v>
      </c>
      <c r="B10" s="152" t="s">
        <v>89</v>
      </c>
      <c r="C10" s="120" t="s">
        <v>132</v>
      </c>
      <c r="D10" s="151">
        <v>4.2</v>
      </c>
      <c r="E10" s="120">
        <v>1</v>
      </c>
      <c r="F10" s="120" t="s">
        <v>131</v>
      </c>
      <c r="G10" s="120"/>
      <c r="H10" s="121"/>
      <c r="I10" s="122" t="s">
        <v>84</v>
      </c>
      <c r="J10" s="121">
        <v>4.34</v>
      </c>
      <c r="K10" s="121">
        <v>0.35</v>
      </c>
      <c r="L10" s="123">
        <v>2.81</v>
      </c>
      <c r="M10" s="121">
        <v>1</v>
      </c>
      <c r="N10" s="124">
        <f>J10*L10*K10*D10</f>
        <v>17.927237999999999</v>
      </c>
      <c r="O10" s="2"/>
      <c r="P10" s="2"/>
      <c r="Q10" s="2"/>
    </row>
    <row r="11" spans="1:17">
      <c r="A11" s="22"/>
      <c r="B11" s="53"/>
      <c r="C11" s="53"/>
      <c r="D11" s="23"/>
      <c r="E11" s="53"/>
      <c r="F11" s="53"/>
      <c r="G11" s="53"/>
      <c r="H11" s="53"/>
      <c r="I11" s="22"/>
      <c r="J11" s="22"/>
      <c r="K11" s="22"/>
      <c r="L11" s="22"/>
      <c r="M11" s="60" t="s">
        <v>15</v>
      </c>
      <c r="N11" s="16">
        <f>SUM(N10:N10)</f>
        <v>17.927237999999999</v>
      </c>
      <c r="O11" s="22"/>
      <c r="P11" s="2"/>
      <c r="Q11" s="2"/>
    </row>
    <row r="12" spans="1:17">
      <c r="A12" s="2"/>
      <c r="B12" s="54"/>
      <c r="C12" s="54"/>
      <c r="D12" s="5"/>
      <c r="E12" s="54"/>
      <c r="F12" s="54"/>
      <c r="G12" s="54"/>
      <c r="H12" s="54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9" t="s">
        <v>11</v>
      </c>
      <c r="B13" s="24" t="s">
        <v>27</v>
      </c>
      <c r="C13" s="24" t="s">
        <v>17</v>
      </c>
      <c r="D13" s="16" t="s">
        <v>18</v>
      </c>
      <c r="E13" s="24" t="s">
        <v>28</v>
      </c>
      <c r="F13" s="24" t="s">
        <v>14</v>
      </c>
      <c r="G13" s="24" t="s">
        <v>29</v>
      </c>
      <c r="H13" s="24" t="s">
        <v>30</v>
      </c>
      <c r="I13" s="9" t="s">
        <v>15</v>
      </c>
      <c r="J13" s="22"/>
      <c r="K13" s="22"/>
      <c r="L13" s="22"/>
      <c r="M13" s="22"/>
      <c r="N13" s="22"/>
      <c r="O13" s="22"/>
      <c r="P13" s="2"/>
      <c r="Q13" s="2"/>
    </row>
    <row r="14" spans="1:17">
      <c r="A14" s="119">
        <v>10</v>
      </c>
      <c r="B14" s="145" t="s">
        <v>52</v>
      </c>
      <c r="C14" s="145" t="s">
        <v>128</v>
      </c>
      <c r="D14" s="146">
        <v>0.04</v>
      </c>
      <c r="E14" s="148" t="s">
        <v>53</v>
      </c>
      <c r="F14" s="110">
        <v>1245.27</v>
      </c>
      <c r="G14" s="120"/>
      <c r="H14" s="120"/>
      <c r="I14" s="133">
        <f>D14*F14</f>
        <v>49.8108</v>
      </c>
      <c r="J14" s="2"/>
      <c r="K14" s="2"/>
      <c r="L14" s="2"/>
      <c r="M14" s="2"/>
      <c r="N14" s="2"/>
      <c r="O14" s="2"/>
      <c r="P14" s="2"/>
      <c r="Q14" s="2"/>
    </row>
    <row r="15" spans="1:17">
      <c r="A15" s="119">
        <v>20</v>
      </c>
      <c r="B15" s="145" t="s">
        <v>90</v>
      </c>
      <c r="C15" s="145" t="s">
        <v>128</v>
      </c>
      <c r="D15" s="146">
        <v>0.35</v>
      </c>
      <c r="E15" s="145" t="s">
        <v>100</v>
      </c>
      <c r="F15" s="120">
        <v>8</v>
      </c>
      <c r="G15" s="120"/>
      <c r="H15" s="120"/>
      <c r="I15" s="133">
        <f>D15*F15</f>
        <v>2.8</v>
      </c>
      <c r="J15" s="2"/>
      <c r="K15" s="2"/>
      <c r="L15" s="2"/>
      <c r="M15" s="2"/>
      <c r="N15" s="2"/>
      <c r="O15" s="2"/>
      <c r="P15" s="2"/>
      <c r="Q15" s="2"/>
    </row>
    <row r="16" spans="1:17">
      <c r="A16" s="22"/>
      <c r="B16" s="53"/>
      <c r="C16" s="53"/>
      <c r="D16" s="23"/>
      <c r="E16" s="53"/>
      <c r="F16" s="53"/>
      <c r="G16" s="53"/>
      <c r="H16" s="60" t="s">
        <v>15</v>
      </c>
      <c r="I16" s="16">
        <f>SUM(I14:I15)</f>
        <v>52.610799999999998</v>
      </c>
      <c r="J16" s="22"/>
      <c r="K16" s="22"/>
      <c r="L16" s="22"/>
      <c r="M16" s="22"/>
      <c r="N16" s="22"/>
      <c r="O16" s="22"/>
      <c r="P16" s="2"/>
      <c r="Q16" s="2"/>
    </row>
    <row r="17" spans="1:17">
      <c r="A17" s="2"/>
      <c r="B17" s="54"/>
      <c r="C17" s="54"/>
      <c r="D17" s="5"/>
      <c r="E17" s="54"/>
      <c r="F17" s="54"/>
      <c r="G17" s="54"/>
      <c r="H17" s="54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9" t="s">
        <v>11</v>
      </c>
      <c r="B18" s="24" t="s">
        <v>34</v>
      </c>
      <c r="C18" s="24" t="s">
        <v>17</v>
      </c>
      <c r="D18" s="16" t="s">
        <v>18</v>
      </c>
      <c r="E18" s="24" t="s">
        <v>19</v>
      </c>
      <c r="F18" s="24" t="s">
        <v>20</v>
      </c>
      <c r="G18" s="24" t="s">
        <v>21</v>
      </c>
      <c r="H18" s="24" t="s">
        <v>22</v>
      </c>
      <c r="I18" s="9" t="s">
        <v>14</v>
      </c>
      <c r="J18" s="9" t="s">
        <v>15</v>
      </c>
      <c r="K18" s="22"/>
      <c r="L18" s="22"/>
      <c r="M18" s="22"/>
      <c r="N18" s="22"/>
      <c r="O18" s="22"/>
      <c r="P18" s="2"/>
      <c r="Q18" s="2"/>
    </row>
    <row r="19" spans="1:17">
      <c r="A19" s="10"/>
      <c r="B19" s="12"/>
      <c r="C19" s="12"/>
      <c r="D19" s="27"/>
      <c r="E19" s="12"/>
      <c r="F19" s="26"/>
      <c r="G19" s="12"/>
      <c r="H19" s="12"/>
      <c r="I19" s="26"/>
      <c r="J19" s="21"/>
      <c r="K19" s="2"/>
      <c r="L19" s="2"/>
      <c r="M19" s="2"/>
      <c r="N19" s="2"/>
      <c r="O19" s="2"/>
      <c r="P19" s="2"/>
      <c r="Q19" s="2"/>
    </row>
    <row r="20" spans="1:17">
      <c r="A20" s="22"/>
      <c r="B20" s="53"/>
      <c r="C20" s="53"/>
      <c r="D20" s="23"/>
      <c r="E20" s="53"/>
      <c r="F20" s="53"/>
      <c r="G20" s="53"/>
      <c r="H20" s="53"/>
      <c r="I20" s="61" t="s">
        <v>15</v>
      </c>
      <c r="J20" s="62">
        <f>SUM(J19:J19)</f>
        <v>0</v>
      </c>
      <c r="K20" s="22"/>
      <c r="L20" s="22"/>
      <c r="M20" s="22"/>
      <c r="N20" s="22"/>
      <c r="O20" s="22"/>
      <c r="P20" s="2"/>
      <c r="Q20" s="2"/>
    </row>
    <row r="21" spans="1:17">
      <c r="A21" s="2"/>
      <c r="B21" s="54"/>
      <c r="C21" s="54"/>
      <c r="D21" s="5"/>
      <c r="E21" s="54"/>
      <c r="F21" s="54"/>
      <c r="G21" s="54"/>
      <c r="H21" s="55"/>
      <c r="I21" s="5"/>
      <c r="J21" s="2"/>
      <c r="K21" s="2"/>
      <c r="L21" s="2"/>
      <c r="M21" s="2"/>
      <c r="N21" s="2"/>
      <c r="O21" s="2"/>
      <c r="P21" s="2"/>
      <c r="Q21" s="2"/>
    </row>
    <row r="22" spans="1:17">
      <c r="A22" s="9" t="s">
        <v>11</v>
      </c>
      <c r="B22" s="24" t="s">
        <v>38</v>
      </c>
      <c r="C22" s="24" t="s">
        <v>17</v>
      </c>
      <c r="D22" s="16" t="s">
        <v>18</v>
      </c>
      <c r="E22" s="24" t="s">
        <v>28</v>
      </c>
      <c r="F22" s="24" t="s">
        <v>14</v>
      </c>
      <c r="G22" s="24" t="s">
        <v>39</v>
      </c>
      <c r="H22" s="24" t="s">
        <v>50</v>
      </c>
      <c r="I22" s="9" t="s">
        <v>15</v>
      </c>
      <c r="J22" s="22"/>
      <c r="K22" s="22"/>
      <c r="L22" s="22"/>
      <c r="M22" s="22"/>
      <c r="N22" s="22"/>
      <c r="O22" s="22"/>
      <c r="P22" s="2"/>
      <c r="Q22" s="2"/>
    </row>
    <row r="23" spans="1:17">
      <c r="A23" s="10"/>
      <c r="B23" s="12"/>
      <c r="C23" s="12"/>
      <c r="D23" s="11"/>
      <c r="E23" s="12"/>
      <c r="F23" s="12"/>
      <c r="G23" s="12"/>
      <c r="H23" s="12"/>
      <c r="I23" s="21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2"/>
      <c r="F24" s="2"/>
      <c r="G24" s="2"/>
      <c r="H24" s="14" t="s">
        <v>15</v>
      </c>
      <c r="I24" s="16">
        <f>SUM(I23:I23)</f>
        <v>0</v>
      </c>
      <c r="J24" s="2"/>
      <c r="K24" s="2"/>
      <c r="L24" s="2"/>
      <c r="M24" s="2"/>
      <c r="N24" s="2"/>
      <c r="O24" s="2"/>
      <c r="P24" s="2"/>
      <c r="Q24" s="2"/>
    </row>
    <row r="25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5"/>
  <sheetViews>
    <sheetView workbookViewId="0">
      <selection sqref="A1:XFD46"/>
    </sheetView>
  </sheetViews>
  <sheetFormatPr defaultRowHeight="15"/>
  <cols>
    <col min="1" max="1" width="10.28515625" style="64" bestFit="1" customWidth="1"/>
    <col min="2" max="2" width="34" style="64" bestFit="1" customWidth="1"/>
    <col min="3" max="3" width="19.85546875" style="64" bestFit="1" customWidth="1"/>
    <col min="4" max="4" width="8.85546875" style="64" bestFit="1" customWidth="1"/>
    <col min="5" max="5" width="7.42578125" style="64" bestFit="1" customWidth="1"/>
    <col min="6" max="6" width="8.7109375" style="64" bestFit="1" customWidth="1"/>
    <col min="7" max="7" width="10" style="64" bestFit="1" customWidth="1"/>
    <col min="8" max="8" width="9.7109375" style="64" bestFit="1" customWidth="1"/>
    <col min="9" max="9" width="10.85546875" style="64" bestFit="1" customWidth="1"/>
    <col min="10" max="10" width="9.140625" style="64" bestFit="1" customWidth="1"/>
    <col min="11" max="11" width="7" style="64" bestFit="1" customWidth="1"/>
    <col min="12" max="12" width="7.7109375" style="64" bestFit="1" customWidth="1"/>
    <col min="13" max="13" width="13.85546875" style="64" customWidth="1"/>
    <col min="14" max="14" width="9.140625" style="64" bestFit="1" customWidth="1"/>
    <col min="15" max="15" width="9.140625" style="64"/>
    <col min="16" max="16" width="9.42578125" style="64" customWidth="1"/>
    <col min="17" max="18" width="9.140625" style="64"/>
    <col min="19" max="19" width="10.42578125" style="64" customWidth="1"/>
    <col min="20" max="20" width="9.42578125" style="64" customWidth="1"/>
    <col min="21" max="21" width="9.140625" style="64"/>
    <col min="22" max="22" width="9.42578125" style="64" customWidth="1"/>
    <col min="23" max="23" width="9.140625" style="64"/>
    <col min="24" max="25" width="10.140625" style="64" customWidth="1"/>
    <col min="26" max="28" width="9.28515625" style="64" customWidth="1"/>
    <col min="29" max="16384" width="9.140625" style="64"/>
  </cols>
  <sheetData>
    <row r="1" spans="1:14">
      <c r="A1" s="81" t="s">
        <v>0</v>
      </c>
      <c r="B1" s="64" t="s">
        <v>92</v>
      </c>
      <c r="J1" s="90" t="s">
        <v>1</v>
      </c>
      <c r="K1" s="85">
        <v>106</v>
      </c>
      <c r="M1" s="81" t="s">
        <v>13</v>
      </c>
      <c r="N1" s="82">
        <f>N14+I22+J27+I32</f>
        <v>76.307519999999997</v>
      </c>
    </row>
    <row r="2" spans="1:14">
      <c r="A2" s="81" t="s">
        <v>3</v>
      </c>
      <c r="B2" s="2" t="s">
        <v>174</v>
      </c>
      <c r="D2" s="81" t="s">
        <v>99</v>
      </c>
      <c r="M2" s="81" t="s">
        <v>4</v>
      </c>
      <c r="N2" s="84">
        <v>1</v>
      </c>
    </row>
    <row r="3" spans="1:14">
      <c r="A3" s="81" t="s">
        <v>5</v>
      </c>
      <c r="B3" s="2" t="s">
        <v>88</v>
      </c>
      <c r="D3" s="81" t="s">
        <v>98</v>
      </c>
      <c r="J3" s="81" t="s">
        <v>99</v>
      </c>
    </row>
    <row r="4" spans="1:14">
      <c r="A4" s="81" t="s">
        <v>12</v>
      </c>
      <c r="B4" s="83" t="s">
        <v>95</v>
      </c>
      <c r="D4" s="81" t="s">
        <v>96</v>
      </c>
      <c r="J4" s="81" t="s">
        <v>98</v>
      </c>
      <c r="M4" s="81" t="s">
        <v>97</v>
      </c>
      <c r="N4" s="82">
        <f>N1*N2</f>
        <v>76.307519999999997</v>
      </c>
    </row>
    <row r="5" spans="1:14">
      <c r="A5" s="81" t="s">
        <v>6</v>
      </c>
      <c r="B5" s="89">
        <v>7013</v>
      </c>
      <c r="J5" s="81" t="s">
        <v>96</v>
      </c>
    </row>
    <row r="6" spans="1:14">
      <c r="A6" s="81" t="s">
        <v>8</v>
      </c>
      <c r="B6" s="64" t="s">
        <v>9</v>
      </c>
    </row>
    <row r="7" spans="1:14">
      <c r="A7" s="81" t="s">
        <v>10</v>
      </c>
    </row>
    <row r="9" spans="1:14" s="65" customFormat="1">
      <c r="A9" s="66" t="s">
        <v>11</v>
      </c>
      <c r="B9" s="66" t="s">
        <v>16</v>
      </c>
      <c r="C9" s="66" t="s">
        <v>17</v>
      </c>
      <c r="D9" s="66" t="s">
        <v>18</v>
      </c>
      <c r="E9" s="66" t="s">
        <v>19</v>
      </c>
      <c r="F9" s="66" t="s">
        <v>20</v>
      </c>
      <c r="G9" s="66" t="s">
        <v>21</v>
      </c>
      <c r="H9" s="66" t="s">
        <v>22</v>
      </c>
      <c r="I9" s="66" t="s">
        <v>23</v>
      </c>
      <c r="J9" s="66" t="s">
        <v>24</v>
      </c>
      <c r="K9" s="66" t="s">
        <v>25</v>
      </c>
      <c r="L9" s="66" t="s">
        <v>26</v>
      </c>
      <c r="M9" s="66" t="s">
        <v>14</v>
      </c>
      <c r="N9" s="66" t="s">
        <v>15</v>
      </c>
    </row>
    <row r="10" spans="1:14">
      <c r="A10" s="68">
        <v>10</v>
      </c>
      <c r="B10" s="91" t="s">
        <v>89</v>
      </c>
      <c r="C10" s="68" t="s">
        <v>104</v>
      </c>
      <c r="D10" s="173">
        <v>4.2</v>
      </c>
      <c r="E10" s="107">
        <f>J10*K10*L10</f>
        <v>4.0655999999999999</v>
      </c>
      <c r="F10" s="68" t="s">
        <v>57</v>
      </c>
      <c r="G10" s="68"/>
      <c r="H10" s="78"/>
      <c r="I10" s="80" t="s">
        <v>156</v>
      </c>
      <c r="J10" s="79">
        <v>121</v>
      </c>
      <c r="K10" s="78">
        <v>12</v>
      </c>
      <c r="L10">
        <v>2.8E-3</v>
      </c>
      <c r="M10" s="86">
        <v>1</v>
      </c>
      <c r="N10" s="70">
        <f>IF(J10="",D10*M10,D10*J10*K10*L10*M10)</f>
        <v>17.075520000000001</v>
      </c>
    </row>
    <row r="11" spans="1:14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4">
      <c r="A12" s="68"/>
      <c r="B12" s="68"/>
      <c r="C12" s="68"/>
      <c r="D12" s="69"/>
      <c r="E12" s="68"/>
      <c r="F12" s="88"/>
      <c r="G12" s="68"/>
      <c r="H12" s="78"/>
      <c r="I12" s="87"/>
      <c r="J12" s="79"/>
      <c r="K12" s="78"/>
      <c r="L12" s="78"/>
      <c r="M12" s="86"/>
      <c r="N12" s="70">
        <f>IF(J12="",D12*M12,D12*J12*K12*L12*M12)</f>
        <v>0</v>
      </c>
    </row>
    <row r="13" spans="1:14">
      <c r="A13" s="68"/>
      <c r="B13" s="68"/>
      <c r="C13" s="68"/>
      <c r="D13" s="69"/>
      <c r="E13" s="68"/>
      <c r="F13" s="88"/>
      <c r="G13" s="68"/>
      <c r="H13" s="78"/>
      <c r="I13" s="87"/>
      <c r="J13" s="79"/>
      <c r="K13" s="78"/>
      <c r="L13" s="78"/>
      <c r="M13" s="86"/>
      <c r="N13" s="70">
        <f>IF(J13="",D13*M13,D13*J13*K13*L13*M13)</f>
        <v>0</v>
      </c>
    </row>
    <row r="14" spans="1:14" s="65" customFormat="1">
      <c r="M14" s="67" t="s">
        <v>15</v>
      </c>
      <c r="N14" s="73">
        <f>SUM(N10:N13)</f>
        <v>17.075520000000001</v>
      </c>
    </row>
    <row r="16" spans="1:14" s="65" customFormat="1">
      <c r="A16" s="66" t="s">
        <v>11</v>
      </c>
      <c r="B16" s="66" t="s">
        <v>27</v>
      </c>
      <c r="C16" s="66" t="s">
        <v>17</v>
      </c>
      <c r="D16" s="66" t="s">
        <v>18</v>
      </c>
      <c r="E16" s="66" t="s">
        <v>28</v>
      </c>
      <c r="F16" s="66" t="s">
        <v>14</v>
      </c>
      <c r="G16" s="66" t="s">
        <v>29</v>
      </c>
      <c r="H16" s="66" t="s">
        <v>30</v>
      </c>
      <c r="I16" s="66" t="s">
        <v>15</v>
      </c>
    </row>
    <row r="17" spans="1:10">
      <c r="A17" s="68">
        <v>10</v>
      </c>
      <c r="B17" s="75" t="s">
        <v>86</v>
      </c>
      <c r="C17" s="75" t="s">
        <v>102</v>
      </c>
      <c r="D17" s="69">
        <v>1.3</v>
      </c>
      <c r="E17" s="68" t="s">
        <v>51</v>
      </c>
      <c r="F17" s="68">
        <v>1</v>
      </c>
      <c r="G17" s="68"/>
      <c r="H17" s="68"/>
      <c r="I17" s="69">
        <f>D17*F17</f>
        <v>1.3</v>
      </c>
    </row>
    <row r="18" spans="1:10">
      <c r="A18" s="68">
        <v>20</v>
      </c>
      <c r="B18" s="75" t="s">
        <v>52</v>
      </c>
      <c r="C18" s="75" t="s">
        <v>52</v>
      </c>
      <c r="D18" s="69">
        <v>0.04</v>
      </c>
      <c r="E18" s="68" t="s">
        <v>53</v>
      </c>
      <c r="F18" s="68">
        <v>1304.55</v>
      </c>
      <c r="G18" s="68"/>
      <c r="H18" s="68"/>
      <c r="I18" s="69">
        <f t="shared" ref="I18:I21" si="0">D18*F18</f>
        <v>52.182000000000002</v>
      </c>
    </row>
    <row r="19" spans="1:10">
      <c r="A19" s="68">
        <v>30</v>
      </c>
      <c r="B19" s="75" t="s">
        <v>90</v>
      </c>
      <c r="C19" s="75" t="s">
        <v>101</v>
      </c>
      <c r="D19" s="69">
        <v>0.35</v>
      </c>
      <c r="E19" s="68" t="s">
        <v>100</v>
      </c>
      <c r="F19" s="68">
        <v>13</v>
      </c>
      <c r="G19" s="68"/>
      <c r="H19" s="68"/>
      <c r="I19" s="69">
        <f t="shared" si="0"/>
        <v>4.55</v>
      </c>
    </row>
    <row r="20" spans="1:10">
      <c r="A20" s="68">
        <v>40</v>
      </c>
      <c r="B20" s="93" t="s">
        <v>129</v>
      </c>
      <c r="C20" s="75"/>
      <c r="D20" s="69">
        <v>0.7</v>
      </c>
      <c r="E20" s="68" t="s">
        <v>100</v>
      </c>
      <c r="F20" s="68">
        <v>1</v>
      </c>
      <c r="G20" s="68"/>
      <c r="H20" s="68"/>
      <c r="I20" s="69">
        <f t="shared" si="0"/>
        <v>0.7</v>
      </c>
    </row>
    <row r="21" spans="1:10">
      <c r="A21" s="68">
        <v>50</v>
      </c>
      <c r="B21" s="169" t="s">
        <v>157</v>
      </c>
      <c r="C21" s="75"/>
      <c r="D21" s="172">
        <v>0.5</v>
      </c>
      <c r="E21" s="169" t="s">
        <v>59</v>
      </c>
      <c r="F21" s="68">
        <v>1</v>
      </c>
      <c r="G21" s="68"/>
      <c r="H21" s="68"/>
      <c r="I21" s="69">
        <f t="shared" si="0"/>
        <v>0.5</v>
      </c>
    </row>
    <row r="22" spans="1:10">
      <c r="B22" s="65"/>
      <c r="C22" s="65"/>
      <c r="D22" s="65"/>
      <c r="E22" s="65"/>
      <c r="F22" s="65"/>
      <c r="G22" s="65"/>
      <c r="H22" s="67" t="s">
        <v>15</v>
      </c>
      <c r="I22" s="73">
        <f>SUM(I17:I21)</f>
        <v>59.231999999999999</v>
      </c>
    </row>
    <row r="24" spans="1:10" s="65" customFormat="1">
      <c r="A24" s="66" t="s">
        <v>11</v>
      </c>
      <c r="B24" s="66" t="s">
        <v>34</v>
      </c>
      <c r="C24" s="66" t="s">
        <v>17</v>
      </c>
      <c r="D24" s="66" t="s">
        <v>18</v>
      </c>
      <c r="E24" s="66" t="s">
        <v>19</v>
      </c>
      <c r="F24" s="66" t="s">
        <v>20</v>
      </c>
      <c r="G24" s="66" t="s">
        <v>21</v>
      </c>
      <c r="H24" s="66" t="s">
        <v>22</v>
      </c>
      <c r="I24" s="66" t="s">
        <v>14</v>
      </c>
      <c r="J24" s="66" t="s">
        <v>15</v>
      </c>
    </row>
    <row r="25" spans="1:10">
      <c r="A25" s="68"/>
      <c r="B25" s="68"/>
      <c r="C25" s="68"/>
      <c r="D25" s="68"/>
      <c r="E25" s="68"/>
      <c r="F25" s="76"/>
      <c r="G25" s="68"/>
      <c r="H25" s="75"/>
      <c r="I25" s="74"/>
      <c r="J25" s="69">
        <f t="shared" ref="J25:J26" si="1">D25*I25</f>
        <v>0</v>
      </c>
    </row>
    <row r="26" spans="1:10">
      <c r="A26" s="68"/>
      <c r="B26" s="68"/>
      <c r="C26" s="68"/>
      <c r="D26" s="68"/>
      <c r="E26" s="68"/>
      <c r="F26" s="76"/>
      <c r="G26" s="68"/>
      <c r="H26" s="75"/>
      <c r="I26" s="74"/>
      <c r="J26" s="69">
        <f t="shared" si="1"/>
        <v>0</v>
      </c>
    </row>
    <row r="27" spans="1:10">
      <c r="A27" s="65"/>
      <c r="B27" s="65"/>
      <c r="C27" s="65"/>
      <c r="D27" s="65"/>
      <c r="E27" s="65"/>
      <c r="F27" s="65"/>
      <c r="G27" s="65"/>
      <c r="H27" s="65"/>
      <c r="I27" s="67" t="s">
        <v>15</v>
      </c>
      <c r="J27" s="73">
        <f>SUM(J26:J26)</f>
        <v>0</v>
      </c>
    </row>
    <row r="28" spans="1:10">
      <c r="H28" s="72"/>
      <c r="I28" s="71"/>
    </row>
    <row r="29" spans="1:10" s="65" customFormat="1">
      <c r="A29" s="66" t="s">
        <v>11</v>
      </c>
      <c r="B29" s="66" t="s">
        <v>38</v>
      </c>
      <c r="C29" s="66" t="s">
        <v>17</v>
      </c>
      <c r="D29" s="66" t="s">
        <v>18</v>
      </c>
      <c r="E29" s="66" t="s">
        <v>28</v>
      </c>
      <c r="F29" s="66" t="s">
        <v>14</v>
      </c>
      <c r="G29" s="66" t="s">
        <v>39</v>
      </c>
      <c r="H29" s="66" t="s">
        <v>50</v>
      </c>
      <c r="I29" s="66" t="s">
        <v>15</v>
      </c>
    </row>
    <row r="30" spans="1:10">
      <c r="A30" s="68"/>
      <c r="B30" s="68"/>
      <c r="C30" s="68"/>
      <c r="D30" s="69"/>
      <c r="E30" s="68"/>
      <c r="F30" s="68"/>
      <c r="G30" s="68"/>
      <c r="H30" s="68"/>
      <c r="I30" s="69" t="str">
        <f>IF('Front Hub'!$G30&lt;&gt;"",D30*F30/G30*H30,"")</f>
        <v/>
      </c>
    </row>
    <row r="31" spans="1:10" s="65" customFormat="1">
      <c r="A31" s="68"/>
      <c r="B31" s="68"/>
      <c r="C31" s="68"/>
      <c r="D31" s="68"/>
      <c r="E31" s="68"/>
      <c r="F31" s="69"/>
      <c r="G31" s="68"/>
      <c r="H31" s="68"/>
      <c r="I31" s="69" t="str">
        <f>IF('Front Hub'!$G31&lt;&gt;"",D31*F31/G31*H31,"")</f>
        <v/>
      </c>
    </row>
    <row r="32" spans="1:10">
      <c r="B32" s="65"/>
      <c r="C32" s="65"/>
      <c r="D32" s="65"/>
      <c r="E32" s="65"/>
      <c r="F32" s="65"/>
      <c r="G32" s="65"/>
      <c r="H32" s="67" t="s">
        <v>15</v>
      </c>
      <c r="I32" s="66">
        <f>SUM(I30:I31)</f>
        <v>0</v>
      </c>
    </row>
    <row r="33" spans="2:9">
      <c r="H33" s="72"/>
      <c r="I33" s="71"/>
    </row>
    <row r="34" spans="2:9" s="65" customFormat="1">
      <c r="B34" s="64"/>
      <c r="C34" s="64"/>
      <c r="D34" s="64"/>
      <c r="E34" s="64"/>
      <c r="F34" s="64"/>
      <c r="G34" s="64"/>
      <c r="H34" s="64"/>
      <c r="I34" s="64"/>
    </row>
    <row r="86" spans="1:8">
      <c r="B86" s="64" t="e">
        <f>#REF!</f>
        <v>#REF!</v>
      </c>
      <c r="C86" s="64" t="e">
        <f>#REF!</f>
        <v>#REF!</v>
      </c>
      <c r="D86" s="64" t="e">
        <f>#REF!</f>
        <v>#REF!</v>
      </c>
      <c r="E86" s="64" t="e">
        <f>#REF!</f>
        <v>#REF!</v>
      </c>
      <c r="F86" s="64" t="e">
        <f>#REF!</f>
        <v>#REF!</v>
      </c>
      <c r="G86" s="64" t="e">
        <f>#REF!</f>
        <v>#REF!</v>
      </c>
      <c r="H86" s="64" t="e">
        <f>#REF!</f>
        <v>#REF!</v>
      </c>
    </row>
    <row r="87" spans="1:8">
      <c r="B87" s="64" t="e">
        <f>#REF!</f>
        <v>#REF!</v>
      </c>
      <c r="C87" s="64" t="e">
        <f>#REF!</f>
        <v>#REF!</v>
      </c>
      <c r="D87" s="64" t="e">
        <f>#REF!</f>
        <v>#REF!</v>
      </c>
      <c r="E87" s="64" t="e">
        <f>#REF!</f>
        <v>#REF!</v>
      </c>
      <c r="F87" s="64" t="e">
        <f>#REF!</f>
        <v>#REF!</v>
      </c>
      <c r="G87" s="64" t="e">
        <f>#REF!</f>
        <v>#REF!</v>
      </c>
      <c r="H87" s="64" t="e">
        <f>#REF!</f>
        <v>#REF!</v>
      </c>
    </row>
    <row r="88" spans="1:8">
      <c r="A88" s="64" t="e">
        <f>#REF!</f>
        <v>#REF!</v>
      </c>
      <c r="B88" s="64" t="e">
        <f>#REF!</f>
        <v>#REF!</v>
      </c>
      <c r="C88" s="64" t="e">
        <f>#REF!</f>
        <v>#REF!</v>
      </c>
      <c r="D88" s="64" t="e">
        <f>#REF!</f>
        <v>#REF!</v>
      </c>
      <c r="E88" s="64" t="e">
        <f>#REF!</f>
        <v>#REF!</v>
      </c>
      <c r="F88" s="64" t="e">
        <f>#REF!</f>
        <v>#REF!</v>
      </c>
      <c r="G88" s="64" t="e">
        <f>#REF!</f>
        <v>#REF!</v>
      </c>
      <c r="H88" s="64" t="e">
        <f>#REF!</f>
        <v>#REF!</v>
      </c>
    </row>
    <row r="89" spans="1:8">
      <c r="A89" s="64" t="e">
        <f>#REF!</f>
        <v>#REF!</v>
      </c>
      <c r="B89" s="64" t="e">
        <f>#REF!</f>
        <v>#REF!</v>
      </c>
      <c r="C89" s="64" t="e">
        <f>#REF!</f>
        <v>#REF!</v>
      </c>
      <c r="D89" s="64" t="e">
        <f>#REF!</f>
        <v>#REF!</v>
      </c>
      <c r="E89" s="64" t="e">
        <f>#REF!</f>
        <v>#REF!</v>
      </c>
      <c r="F89" s="64" t="e">
        <f>#REF!</f>
        <v>#REF!</v>
      </c>
      <c r="G89" s="64" t="e">
        <f>#REF!</f>
        <v>#REF!</v>
      </c>
      <c r="H89" s="64" t="e">
        <f>#REF!</f>
        <v>#REF!</v>
      </c>
    </row>
    <row r="90" spans="1:8">
      <c r="A90" s="64" t="e">
        <f>#REF!</f>
        <v>#REF!</v>
      </c>
      <c r="B90" s="64" t="e">
        <f>#REF!</f>
        <v>#REF!</v>
      </c>
      <c r="C90" s="64" t="e">
        <f>#REF!</f>
        <v>#REF!</v>
      </c>
      <c r="D90" s="64" t="e">
        <f>#REF!</f>
        <v>#REF!</v>
      </c>
      <c r="E90" s="64" t="e">
        <f>#REF!</f>
        <v>#REF!</v>
      </c>
      <c r="F90" s="64" t="e">
        <f>#REF!</f>
        <v>#REF!</v>
      </c>
      <c r="G90" s="64" t="e">
        <f>#REF!</f>
        <v>#REF!</v>
      </c>
      <c r="H90" s="64" t="e">
        <f>#REF!</f>
        <v>#REF!</v>
      </c>
    </row>
    <row r="91" spans="1:8">
      <c r="A91" s="64" t="e">
        <f>#REF!</f>
        <v>#REF!</v>
      </c>
      <c r="B91" s="64" t="e">
        <f>#REF!</f>
        <v>#REF!</v>
      </c>
      <c r="C91" s="64" t="e">
        <f>#REF!</f>
        <v>#REF!</v>
      </c>
      <c r="D91" s="64" t="e">
        <f>#REF!</f>
        <v>#REF!</v>
      </c>
      <c r="E91" s="64" t="e">
        <f>#REF!</f>
        <v>#REF!</v>
      </c>
      <c r="F91" s="64" t="e">
        <f>#REF!</f>
        <v>#REF!</v>
      </c>
      <c r="G91" s="64" t="e">
        <f>#REF!</f>
        <v>#REF!</v>
      </c>
      <c r="H91" s="64" t="e">
        <f>#REF!</f>
        <v>#REF!</v>
      </c>
    </row>
    <row r="92" spans="1:8">
      <c r="A92" s="64" t="e">
        <f>#REF!</f>
        <v>#REF!</v>
      </c>
      <c r="B92" s="64" t="e">
        <f>#REF!</f>
        <v>#REF!</v>
      </c>
      <c r="C92" s="64" t="e">
        <f>#REF!</f>
        <v>#REF!</v>
      </c>
      <c r="D92" s="64" t="e">
        <f>#REF!</f>
        <v>#REF!</v>
      </c>
      <c r="E92" s="64" t="e">
        <f>#REF!</f>
        <v>#REF!</v>
      </c>
      <c r="F92" s="64" t="e">
        <f>#REF!</f>
        <v>#REF!</v>
      </c>
      <c r="G92" s="64" t="e">
        <f>#REF!</f>
        <v>#REF!</v>
      </c>
      <c r="H92" s="64" t="e">
        <f>#REF!</f>
        <v>#REF!</v>
      </c>
    </row>
    <row r="93" spans="1:8">
      <c r="A93" s="64" t="e">
        <f>#REF!</f>
        <v>#REF!</v>
      </c>
      <c r="B93" s="64" t="e">
        <f>#REF!</f>
        <v>#REF!</v>
      </c>
      <c r="C93" s="64" t="e">
        <f>#REF!</f>
        <v>#REF!</v>
      </c>
      <c r="D93" s="64" t="e">
        <f>#REF!</f>
        <v>#REF!</v>
      </c>
      <c r="E93" s="64" t="e">
        <f>#REF!</f>
        <v>#REF!</v>
      </c>
      <c r="F93" s="64" t="e">
        <f>#REF!</f>
        <v>#REF!</v>
      </c>
      <c r="G93" s="64" t="e">
        <f>#REF!</f>
        <v>#REF!</v>
      </c>
      <c r="H93" s="64" t="e">
        <f>#REF!</f>
        <v>#REF!</v>
      </c>
    </row>
    <row r="94" spans="1:8">
      <c r="A94" s="64" t="e">
        <f>#REF!</f>
        <v>#REF!</v>
      </c>
      <c r="B94" s="64" t="e">
        <f>#REF!</f>
        <v>#REF!</v>
      </c>
      <c r="C94" s="64" t="e">
        <f>#REF!</f>
        <v>#REF!</v>
      </c>
      <c r="D94" s="64" t="e">
        <f>#REF!</f>
        <v>#REF!</v>
      </c>
      <c r="E94" s="64" t="e">
        <f>#REF!</f>
        <v>#REF!</v>
      </c>
      <c r="F94" s="64" t="e">
        <f>#REF!</f>
        <v>#REF!</v>
      </c>
      <c r="G94" s="64" t="e">
        <f>#REF!</f>
        <v>#REF!</v>
      </c>
      <c r="H94" s="64" t="e">
        <f>#REF!</f>
        <v>#REF!</v>
      </c>
    </row>
    <row r="95" spans="1:8">
      <c r="A95" s="64" t="e">
        <f>#REF!</f>
        <v>#REF!</v>
      </c>
      <c r="B95" s="64" t="e">
        <f>#REF!</f>
        <v>#REF!</v>
      </c>
      <c r="C95" s="64" t="e">
        <f>#REF!</f>
        <v>#REF!</v>
      </c>
      <c r="D95" s="64" t="e">
        <f>#REF!</f>
        <v>#REF!</v>
      </c>
      <c r="E95" s="64" t="e">
        <f>#REF!</f>
        <v>#REF!</v>
      </c>
      <c r="F95" s="64" t="e">
        <f>#REF!</f>
        <v>#REF!</v>
      </c>
      <c r="G95" s="64" t="e">
        <f>#REF!</f>
        <v>#REF!</v>
      </c>
      <c r="H95" s="64" t="e">
        <f>#REF!</f>
        <v>#REF!</v>
      </c>
    </row>
    <row r="96" spans="1:8">
      <c r="A96" s="64" t="e">
        <f>#REF!</f>
        <v>#REF!</v>
      </c>
      <c r="B96" s="64" t="e">
        <f>#REF!</f>
        <v>#REF!</v>
      </c>
      <c r="C96" s="64" t="e">
        <f>#REF!</f>
        <v>#REF!</v>
      </c>
      <c r="D96" s="64" t="e">
        <f>#REF!</f>
        <v>#REF!</v>
      </c>
      <c r="E96" s="64" t="e">
        <f>#REF!</f>
        <v>#REF!</v>
      </c>
      <c r="F96" s="64" t="e">
        <f>#REF!</f>
        <v>#REF!</v>
      </c>
      <c r="G96" s="64" t="e">
        <f>#REF!</f>
        <v>#REF!</v>
      </c>
      <c r="H96" s="64" t="e">
        <f>#REF!</f>
        <v>#REF!</v>
      </c>
    </row>
    <row r="97" spans="1:8">
      <c r="A97" s="64" t="e">
        <f>#REF!</f>
        <v>#REF!</v>
      </c>
      <c r="B97" s="64" t="e">
        <f>#REF!</f>
        <v>#REF!</v>
      </c>
      <c r="C97" s="64" t="e">
        <f>#REF!</f>
        <v>#REF!</v>
      </c>
      <c r="D97" s="64" t="e">
        <f>#REF!</f>
        <v>#REF!</v>
      </c>
      <c r="E97" s="64" t="e">
        <f>#REF!</f>
        <v>#REF!</v>
      </c>
      <c r="F97" s="64" t="e">
        <f>#REF!</f>
        <v>#REF!</v>
      </c>
      <c r="G97" s="64" t="e">
        <f>#REF!</f>
        <v>#REF!</v>
      </c>
      <c r="H97" s="64" t="e">
        <f>#REF!</f>
        <v>#REF!</v>
      </c>
    </row>
    <row r="98" spans="1:8">
      <c r="A98" s="64" t="e">
        <f>#REF!</f>
        <v>#REF!</v>
      </c>
      <c r="B98" s="64" t="e">
        <f>#REF!</f>
        <v>#REF!</v>
      </c>
      <c r="C98" s="64" t="e">
        <f>#REF!</f>
        <v>#REF!</v>
      </c>
      <c r="D98" s="64" t="e">
        <f>#REF!</f>
        <v>#REF!</v>
      </c>
      <c r="E98" s="64" t="e">
        <f>#REF!</f>
        <v>#REF!</v>
      </c>
      <c r="F98" s="64" t="e">
        <f>#REF!</f>
        <v>#REF!</v>
      </c>
      <c r="G98" s="64" t="e">
        <f>#REF!</f>
        <v>#REF!</v>
      </c>
      <c r="H98" s="64" t="e">
        <f>#REF!</f>
        <v>#REF!</v>
      </c>
    </row>
    <row r="99" spans="1:8">
      <c r="A99" s="64" t="e">
        <f>#REF!</f>
        <v>#REF!</v>
      </c>
      <c r="B99" s="64" t="e">
        <f>#REF!</f>
        <v>#REF!</v>
      </c>
      <c r="C99" s="64" t="e">
        <f>#REF!</f>
        <v>#REF!</v>
      </c>
      <c r="D99" s="64" t="e">
        <f>#REF!</f>
        <v>#REF!</v>
      </c>
      <c r="E99" s="64" t="e">
        <f>#REF!</f>
        <v>#REF!</v>
      </c>
      <c r="F99" s="64" t="e">
        <f>#REF!</f>
        <v>#REF!</v>
      </c>
      <c r="G99" s="64" t="e">
        <f>#REF!</f>
        <v>#REF!</v>
      </c>
      <c r="H99" s="64" t="e">
        <f>#REF!</f>
        <v>#REF!</v>
      </c>
    </row>
    <row r="100" spans="1:8">
      <c r="A100" s="64" t="e">
        <f>#REF!</f>
        <v>#REF!</v>
      </c>
      <c r="B100" s="64" t="e">
        <f>#REF!</f>
        <v>#REF!</v>
      </c>
      <c r="C100" s="64" t="e">
        <f>#REF!</f>
        <v>#REF!</v>
      </c>
      <c r="D100" s="64" t="e">
        <f>#REF!</f>
        <v>#REF!</v>
      </c>
      <c r="E100" s="64" t="e">
        <f>#REF!</f>
        <v>#REF!</v>
      </c>
      <c r="F100" s="64" t="e">
        <f>#REF!</f>
        <v>#REF!</v>
      </c>
      <c r="G100" s="64" t="e">
        <f>#REF!</f>
        <v>#REF!</v>
      </c>
      <c r="H100" s="64" t="e">
        <f>#REF!</f>
        <v>#REF!</v>
      </c>
    </row>
    <row r="101" spans="1:8">
      <c r="A101" s="64" t="e">
        <f>#REF!</f>
        <v>#REF!</v>
      </c>
      <c r="B101" s="64" t="e">
        <f>#REF!</f>
        <v>#REF!</v>
      </c>
      <c r="C101" s="64" t="e">
        <f>#REF!</f>
        <v>#REF!</v>
      </c>
      <c r="D101" s="64" t="e">
        <f>#REF!</f>
        <v>#REF!</v>
      </c>
      <c r="E101" s="64" t="e">
        <f>#REF!</f>
        <v>#REF!</v>
      </c>
      <c r="F101" s="64" t="e">
        <f>#REF!</f>
        <v>#REF!</v>
      </c>
      <c r="G101" s="64" t="e">
        <f>#REF!</f>
        <v>#REF!</v>
      </c>
      <c r="H101" s="64" t="e">
        <f>#REF!</f>
        <v>#REF!</v>
      </c>
    </row>
    <row r="102" spans="1:8">
      <c r="A102" s="64" t="e">
        <f>#REF!</f>
        <v>#REF!</v>
      </c>
      <c r="B102" s="64" t="e">
        <f>#REF!</f>
        <v>#REF!</v>
      </c>
      <c r="C102" s="64" t="e">
        <f>#REF!</f>
        <v>#REF!</v>
      </c>
      <c r="D102" s="64" t="e">
        <f>#REF!</f>
        <v>#REF!</v>
      </c>
      <c r="E102" s="64" t="e">
        <f>#REF!</f>
        <v>#REF!</v>
      </c>
      <c r="F102" s="64" t="e">
        <f>#REF!</f>
        <v>#REF!</v>
      </c>
      <c r="G102" s="64" t="e">
        <f>#REF!</f>
        <v>#REF!</v>
      </c>
      <c r="H102" s="64" t="e">
        <f>#REF!</f>
        <v>#REF!</v>
      </c>
    </row>
    <row r="103" spans="1:8">
      <c r="A103" s="64" t="e">
        <f>#REF!</f>
        <v>#REF!</v>
      </c>
      <c r="B103" s="64" t="e">
        <f>#REF!</f>
        <v>#REF!</v>
      </c>
      <c r="C103" s="64" t="e">
        <f>#REF!</f>
        <v>#REF!</v>
      </c>
      <c r="D103" s="64" t="e">
        <f>#REF!</f>
        <v>#REF!</v>
      </c>
      <c r="E103" s="64" t="e">
        <f>#REF!</f>
        <v>#REF!</v>
      </c>
      <c r="F103" s="64" t="e">
        <f>#REF!</f>
        <v>#REF!</v>
      </c>
      <c r="G103" s="64" t="e">
        <f>#REF!</f>
        <v>#REF!</v>
      </c>
      <c r="H103" s="64" t="e">
        <f>#REF!</f>
        <v>#REF!</v>
      </c>
    </row>
    <row r="104" spans="1:8">
      <c r="A104" s="64" t="e">
        <f>#REF!</f>
        <v>#REF!</v>
      </c>
      <c r="B104" s="64" t="e">
        <f>#REF!</f>
        <v>#REF!</v>
      </c>
      <c r="C104" s="64" t="e">
        <f>#REF!</f>
        <v>#REF!</v>
      </c>
      <c r="D104" s="64" t="e">
        <f>#REF!</f>
        <v>#REF!</v>
      </c>
      <c r="E104" s="64" t="e">
        <f>#REF!</f>
        <v>#REF!</v>
      </c>
      <c r="F104" s="64" t="e">
        <f>#REF!</f>
        <v>#REF!</v>
      </c>
      <c r="G104" s="64" t="e">
        <f>#REF!</f>
        <v>#REF!</v>
      </c>
      <c r="H104" s="64" t="e">
        <f>#REF!</f>
        <v>#REF!</v>
      </c>
    </row>
    <row r="105" spans="1:8">
      <c r="A105" s="64" t="e">
        <f>#REF!</f>
        <v>#REF!</v>
      </c>
      <c r="B105" s="64" t="e">
        <f>#REF!</f>
        <v>#REF!</v>
      </c>
      <c r="C105" s="64" t="e">
        <f>#REF!</f>
        <v>#REF!</v>
      </c>
      <c r="D105" s="64" t="e">
        <f>#REF!</f>
        <v>#REF!</v>
      </c>
      <c r="E105" s="64" t="e">
        <f>#REF!</f>
        <v>#REF!</v>
      </c>
      <c r="F105" s="64" t="e">
        <f>#REF!</f>
        <v>#REF!</v>
      </c>
      <c r="G105" s="64" t="e">
        <f>#REF!</f>
        <v>#REF!</v>
      </c>
      <c r="H105" s="64" t="e">
        <f>#REF!</f>
        <v>#REF!</v>
      </c>
    </row>
    <row r="106" spans="1:8">
      <c r="A106" s="64" t="e">
        <f>#REF!</f>
        <v>#REF!</v>
      </c>
      <c r="B106" s="64" t="e">
        <f>#REF!</f>
        <v>#REF!</v>
      </c>
      <c r="C106" s="64" t="e">
        <f>#REF!</f>
        <v>#REF!</v>
      </c>
      <c r="D106" s="64" t="e">
        <f>#REF!</f>
        <v>#REF!</v>
      </c>
      <c r="E106" s="64" t="e">
        <f>#REF!</f>
        <v>#REF!</v>
      </c>
      <c r="F106" s="64" t="e">
        <f>#REF!</f>
        <v>#REF!</v>
      </c>
      <c r="G106" s="64" t="e">
        <f>#REF!</f>
        <v>#REF!</v>
      </c>
      <c r="H106" s="64" t="e">
        <f>#REF!</f>
        <v>#REF!</v>
      </c>
    </row>
    <row r="107" spans="1:8">
      <c r="A107" s="64" t="e">
        <f>#REF!</f>
        <v>#REF!</v>
      </c>
      <c r="B107" s="64" t="e">
        <f>#REF!</f>
        <v>#REF!</v>
      </c>
      <c r="C107" s="64" t="e">
        <f>#REF!</f>
        <v>#REF!</v>
      </c>
      <c r="D107" s="64" t="e">
        <f>#REF!</f>
        <v>#REF!</v>
      </c>
      <c r="E107" s="64" t="e">
        <f>#REF!</f>
        <v>#REF!</v>
      </c>
      <c r="F107" s="64" t="e">
        <f>#REF!</f>
        <v>#REF!</v>
      </c>
      <c r="G107" s="64" t="e">
        <f>#REF!</f>
        <v>#REF!</v>
      </c>
      <c r="H107" s="64" t="e">
        <f>#REF!</f>
        <v>#REF!</v>
      </c>
    </row>
    <row r="108" spans="1:8">
      <c r="A108" s="64" t="e">
        <f>#REF!</f>
        <v>#REF!</v>
      </c>
      <c r="B108" s="64" t="e">
        <f>#REF!</f>
        <v>#REF!</v>
      </c>
      <c r="C108" s="64" t="e">
        <f>#REF!</f>
        <v>#REF!</v>
      </c>
      <c r="D108" s="64" t="e">
        <f>#REF!</f>
        <v>#REF!</v>
      </c>
      <c r="E108" s="64" t="e">
        <f>#REF!</f>
        <v>#REF!</v>
      </c>
      <c r="F108" s="64" t="e">
        <f>#REF!</f>
        <v>#REF!</v>
      </c>
      <c r="G108" s="64" t="e">
        <f>#REF!</f>
        <v>#REF!</v>
      </c>
      <c r="H108" s="64" t="e">
        <f>#REF!</f>
        <v>#REF!</v>
      </c>
    </row>
    <row r="109" spans="1:8">
      <c r="A109" s="64" t="e">
        <f>#REF!</f>
        <v>#REF!</v>
      </c>
      <c r="B109" s="64" t="e">
        <f>#REF!</f>
        <v>#REF!</v>
      </c>
      <c r="C109" s="64" t="e">
        <f>#REF!</f>
        <v>#REF!</v>
      </c>
      <c r="D109" s="64" t="e">
        <f>#REF!</f>
        <v>#REF!</v>
      </c>
      <c r="E109" s="64" t="e">
        <f>#REF!</f>
        <v>#REF!</v>
      </c>
      <c r="F109" s="64" t="e">
        <f>#REF!</f>
        <v>#REF!</v>
      </c>
      <c r="G109" s="64" t="e">
        <f>#REF!</f>
        <v>#REF!</v>
      </c>
      <c r="H109" s="64" t="e">
        <f>#REF!</f>
        <v>#REF!</v>
      </c>
    </row>
    <row r="110" spans="1:8">
      <c r="A110" s="64" t="e">
        <f>#REF!</f>
        <v>#REF!</v>
      </c>
      <c r="B110" s="64" t="e">
        <f>#REF!</f>
        <v>#REF!</v>
      </c>
      <c r="C110" s="64" t="e">
        <f>#REF!</f>
        <v>#REF!</v>
      </c>
      <c r="D110" s="64" t="e">
        <f>#REF!</f>
        <v>#REF!</v>
      </c>
      <c r="E110" s="64" t="e">
        <f>#REF!</f>
        <v>#REF!</v>
      </c>
      <c r="F110" s="64" t="e">
        <f>#REF!</f>
        <v>#REF!</v>
      </c>
      <c r="G110" s="64" t="e">
        <f>#REF!</f>
        <v>#REF!</v>
      </c>
      <c r="H110" s="64" t="e">
        <f>#REF!</f>
        <v>#REF!</v>
      </c>
    </row>
    <row r="111" spans="1:8">
      <c r="A111" s="64" t="e">
        <f>#REF!</f>
        <v>#REF!</v>
      </c>
      <c r="B111" s="64" t="e">
        <f>#REF!</f>
        <v>#REF!</v>
      </c>
      <c r="C111" s="64" t="e">
        <f>#REF!</f>
        <v>#REF!</v>
      </c>
      <c r="D111" s="64" t="e">
        <f>#REF!</f>
        <v>#REF!</v>
      </c>
      <c r="E111" s="64" t="e">
        <f>#REF!</f>
        <v>#REF!</v>
      </c>
      <c r="F111" s="64" t="e">
        <f>#REF!</f>
        <v>#REF!</v>
      </c>
      <c r="G111" s="64" t="e">
        <f>#REF!</f>
        <v>#REF!</v>
      </c>
      <c r="H111" s="64" t="e">
        <f>#REF!</f>
        <v>#REF!</v>
      </c>
    </row>
    <row r="112" spans="1:8">
      <c r="A112" s="64" t="e">
        <f>#REF!</f>
        <v>#REF!</v>
      </c>
      <c r="B112" s="64" t="e">
        <f>#REF!</f>
        <v>#REF!</v>
      </c>
      <c r="C112" s="64" t="e">
        <f>#REF!</f>
        <v>#REF!</v>
      </c>
      <c r="D112" s="64" t="e">
        <f>#REF!</f>
        <v>#REF!</v>
      </c>
      <c r="E112" s="64" t="e">
        <f>#REF!</f>
        <v>#REF!</v>
      </c>
      <c r="F112" s="64" t="e">
        <f>#REF!</f>
        <v>#REF!</v>
      </c>
      <c r="G112" s="64" t="e">
        <f>#REF!</f>
        <v>#REF!</v>
      </c>
      <c r="H112" s="64" t="e">
        <f>#REF!</f>
        <v>#REF!</v>
      </c>
    </row>
    <row r="113" spans="1:8">
      <c r="A113" s="64" t="e">
        <f>#REF!</f>
        <v>#REF!</v>
      </c>
      <c r="B113" s="64" t="e">
        <f>#REF!</f>
        <v>#REF!</v>
      </c>
      <c r="C113" s="64" t="e">
        <f>#REF!</f>
        <v>#REF!</v>
      </c>
      <c r="D113" s="64" t="e">
        <f>#REF!</f>
        <v>#REF!</v>
      </c>
      <c r="E113" s="64" t="e">
        <f>#REF!</f>
        <v>#REF!</v>
      </c>
      <c r="F113" s="64" t="e">
        <f>#REF!</f>
        <v>#REF!</v>
      </c>
      <c r="G113" s="64" t="e">
        <f>#REF!</f>
        <v>#REF!</v>
      </c>
      <c r="H113" s="64" t="e">
        <f>#REF!</f>
        <v>#REF!</v>
      </c>
    </row>
    <row r="114" spans="1:8">
      <c r="A114" s="64" t="e">
        <f>#REF!</f>
        <v>#REF!</v>
      </c>
      <c r="B114" s="64" t="e">
        <f>#REF!</f>
        <v>#REF!</v>
      </c>
      <c r="C114" s="64" t="e">
        <f>#REF!</f>
        <v>#REF!</v>
      </c>
      <c r="D114" s="64" t="e">
        <f>#REF!</f>
        <v>#REF!</v>
      </c>
      <c r="E114" s="64" t="e">
        <f>#REF!</f>
        <v>#REF!</v>
      </c>
      <c r="F114" s="64" t="e">
        <f>#REF!</f>
        <v>#REF!</v>
      </c>
      <c r="G114" s="64" t="e">
        <f>#REF!</f>
        <v>#REF!</v>
      </c>
      <c r="H114" s="64" t="e">
        <f>#REF!</f>
        <v>#REF!</v>
      </c>
    </row>
    <row r="115" spans="1:8">
      <c r="A115" s="64" t="e">
        <f>#REF!</f>
        <v>#REF!</v>
      </c>
      <c r="B115" s="64" t="e">
        <f>#REF!</f>
        <v>#REF!</v>
      </c>
      <c r="C115" s="64" t="e">
        <f>#REF!</f>
        <v>#REF!</v>
      </c>
      <c r="D115" s="64" t="e">
        <f>#REF!</f>
        <v>#REF!</v>
      </c>
      <c r="E115" s="64" t="e">
        <f>#REF!</f>
        <v>#REF!</v>
      </c>
      <c r="F115" s="64" t="e">
        <f>#REF!</f>
        <v>#REF!</v>
      </c>
      <c r="G115" s="64" t="e">
        <f>#REF!</f>
        <v>#REF!</v>
      </c>
      <c r="H115" s="64" t="e">
        <f>#REF!</f>
        <v>#REF!</v>
      </c>
    </row>
    <row r="116" spans="1:8">
      <c r="A116" s="64" t="e">
        <f>#REF!</f>
        <v>#REF!</v>
      </c>
      <c r="B116" s="64" t="e">
        <f>#REF!</f>
        <v>#REF!</v>
      </c>
      <c r="C116" s="64" t="e">
        <f>#REF!</f>
        <v>#REF!</v>
      </c>
      <c r="D116" s="64" t="e">
        <f>#REF!</f>
        <v>#REF!</v>
      </c>
      <c r="E116" s="64" t="e">
        <f>#REF!</f>
        <v>#REF!</v>
      </c>
      <c r="F116" s="64" t="e">
        <f>#REF!</f>
        <v>#REF!</v>
      </c>
      <c r="G116" s="64" t="e">
        <f>#REF!</f>
        <v>#REF!</v>
      </c>
      <c r="H116" s="64" t="e">
        <f>#REF!</f>
        <v>#REF!</v>
      </c>
    </row>
    <row r="117" spans="1:8">
      <c r="A117" s="64" t="e">
        <f>#REF!</f>
        <v>#REF!</v>
      </c>
      <c r="B117" s="64" t="e">
        <f>#REF!</f>
        <v>#REF!</v>
      </c>
      <c r="C117" s="64" t="e">
        <f>#REF!</f>
        <v>#REF!</v>
      </c>
      <c r="D117" s="64" t="e">
        <f>#REF!</f>
        <v>#REF!</v>
      </c>
      <c r="E117" s="64" t="e">
        <f>#REF!</f>
        <v>#REF!</v>
      </c>
      <c r="F117" s="64" t="e">
        <f>#REF!</f>
        <v>#REF!</v>
      </c>
      <c r="G117" s="64" t="e">
        <f>#REF!</f>
        <v>#REF!</v>
      </c>
      <c r="H117" s="64" t="e">
        <f>#REF!</f>
        <v>#REF!</v>
      </c>
    </row>
    <row r="118" spans="1:8">
      <c r="A118" s="64" t="e">
        <f>#REF!</f>
        <v>#REF!</v>
      </c>
      <c r="B118" s="64" t="e">
        <f>#REF!</f>
        <v>#REF!</v>
      </c>
      <c r="C118" s="64" t="e">
        <f>#REF!</f>
        <v>#REF!</v>
      </c>
      <c r="D118" s="64" t="e">
        <f>#REF!</f>
        <v>#REF!</v>
      </c>
      <c r="E118" s="64" t="e">
        <f>#REF!</f>
        <v>#REF!</v>
      </c>
      <c r="F118" s="64" t="e">
        <f>#REF!</f>
        <v>#REF!</v>
      </c>
      <c r="G118" s="64" t="e">
        <f>#REF!</f>
        <v>#REF!</v>
      </c>
      <c r="H118" s="64" t="e">
        <f>#REF!</f>
        <v>#REF!</v>
      </c>
    </row>
    <row r="119" spans="1:8">
      <c r="A119" s="64" t="e">
        <f>#REF!</f>
        <v>#REF!</v>
      </c>
      <c r="B119" s="64" t="e">
        <f>#REF!</f>
        <v>#REF!</v>
      </c>
      <c r="C119" s="64" t="e">
        <f>#REF!</f>
        <v>#REF!</v>
      </c>
      <c r="D119" s="64" t="e">
        <f>#REF!</f>
        <v>#REF!</v>
      </c>
      <c r="E119" s="64" t="e">
        <f>#REF!</f>
        <v>#REF!</v>
      </c>
      <c r="F119" s="64" t="e">
        <f>#REF!</f>
        <v>#REF!</v>
      </c>
      <c r="G119" s="64" t="e">
        <f>#REF!</f>
        <v>#REF!</v>
      </c>
      <c r="H119" s="64" t="e">
        <f>#REF!</f>
        <v>#REF!</v>
      </c>
    </row>
    <row r="120" spans="1:8">
      <c r="A120" s="64" t="e">
        <f>#REF!</f>
        <v>#REF!</v>
      </c>
      <c r="B120" s="64" t="e">
        <f>#REF!</f>
        <v>#REF!</v>
      </c>
      <c r="C120" s="64" t="e">
        <f>#REF!</f>
        <v>#REF!</v>
      </c>
      <c r="D120" s="64" t="e">
        <f>#REF!</f>
        <v>#REF!</v>
      </c>
      <c r="E120" s="64" t="e">
        <f>#REF!</f>
        <v>#REF!</v>
      </c>
      <c r="F120" s="64" t="e">
        <f>#REF!</f>
        <v>#REF!</v>
      </c>
      <c r="G120" s="64" t="e">
        <f>#REF!</f>
        <v>#REF!</v>
      </c>
      <c r="H120" s="64" t="e">
        <f>#REF!</f>
        <v>#REF!</v>
      </c>
    </row>
    <row r="121" spans="1:8">
      <c r="A121" s="64" t="e">
        <f>#REF!</f>
        <v>#REF!</v>
      </c>
      <c r="B121" s="64" t="e">
        <f>#REF!</f>
        <v>#REF!</v>
      </c>
      <c r="C121" s="64" t="e">
        <f>#REF!</f>
        <v>#REF!</v>
      </c>
      <c r="D121" s="64" t="e">
        <f>#REF!</f>
        <v>#REF!</v>
      </c>
      <c r="E121" s="64" t="e">
        <f>#REF!</f>
        <v>#REF!</v>
      </c>
      <c r="F121" s="64" t="e">
        <f>#REF!</f>
        <v>#REF!</v>
      </c>
      <c r="G121" s="64" t="e">
        <f>#REF!</f>
        <v>#REF!</v>
      </c>
      <c r="H121" s="64" t="e">
        <f>#REF!</f>
        <v>#REF!</v>
      </c>
    </row>
    <row r="122" spans="1:8">
      <c r="A122" s="64" t="e">
        <f>#REF!</f>
        <v>#REF!</v>
      </c>
      <c r="B122" s="64" t="e">
        <f>#REF!</f>
        <v>#REF!</v>
      </c>
      <c r="C122" s="64" t="e">
        <f>#REF!</f>
        <v>#REF!</v>
      </c>
      <c r="D122" s="64" t="e">
        <f>#REF!</f>
        <v>#REF!</v>
      </c>
      <c r="E122" s="64" t="e">
        <f>#REF!</f>
        <v>#REF!</v>
      </c>
      <c r="F122" s="64" t="e">
        <f>#REF!</f>
        <v>#REF!</v>
      </c>
      <c r="G122" s="64" t="e">
        <f>#REF!</f>
        <v>#REF!</v>
      </c>
      <c r="H122" s="64" t="e">
        <f>#REF!</f>
        <v>#REF!</v>
      </c>
    </row>
    <row r="123" spans="1:8">
      <c r="A123" s="64" t="e">
        <f>#REF!</f>
        <v>#REF!</v>
      </c>
      <c r="B123" s="64" t="e">
        <f>#REF!</f>
        <v>#REF!</v>
      </c>
      <c r="C123" s="64" t="e">
        <f>#REF!</f>
        <v>#REF!</v>
      </c>
      <c r="D123" s="64" t="e">
        <f>#REF!</f>
        <v>#REF!</v>
      </c>
      <c r="E123" s="64" t="e">
        <f>#REF!</f>
        <v>#REF!</v>
      </c>
      <c r="F123" s="64" t="e">
        <f>#REF!</f>
        <v>#REF!</v>
      </c>
      <c r="G123" s="64" t="e">
        <f>#REF!</f>
        <v>#REF!</v>
      </c>
      <c r="H123" s="64" t="e">
        <f>#REF!</f>
        <v>#REF!</v>
      </c>
    </row>
    <row r="124" spans="1:8">
      <c r="A124" s="64" t="e">
        <f>#REF!</f>
        <v>#REF!</v>
      </c>
      <c r="B124" s="64" t="e">
        <f>#REF!</f>
        <v>#REF!</v>
      </c>
      <c r="C124" s="64" t="e">
        <f>#REF!</f>
        <v>#REF!</v>
      </c>
      <c r="D124" s="64" t="e">
        <f>#REF!</f>
        <v>#REF!</v>
      </c>
      <c r="E124" s="64" t="e">
        <f>#REF!</f>
        <v>#REF!</v>
      </c>
      <c r="F124" s="64" t="e">
        <f>#REF!</f>
        <v>#REF!</v>
      </c>
      <c r="G124" s="64" t="e">
        <f>#REF!</f>
        <v>#REF!</v>
      </c>
      <c r="H124" s="64" t="e">
        <f>#REF!</f>
        <v>#REF!</v>
      </c>
    </row>
    <row r="125" spans="1:8">
      <c r="A125" s="64" t="e">
        <f>#REF!</f>
        <v>#REF!</v>
      </c>
      <c r="B125" s="64" t="e">
        <f>#REF!</f>
        <v>#REF!</v>
      </c>
      <c r="C125" s="64" t="e">
        <f>#REF!</f>
        <v>#REF!</v>
      </c>
      <c r="D125" s="64" t="e">
        <f>#REF!</f>
        <v>#REF!</v>
      </c>
      <c r="E125" s="64" t="e">
        <f>#REF!</f>
        <v>#REF!</v>
      </c>
      <c r="F125" s="64" t="e">
        <f>#REF!</f>
        <v>#REF!</v>
      </c>
      <c r="G125" s="64" t="e">
        <f>#REF!</f>
        <v>#REF!</v>
      </c>
      <c r="H125" s="64" t="e">
        <f>#REF!</f>
        <v>#REF!</v>
      </c>
    </row>
    <row r="126" spans="1:8">
      <c r="A126" s="64" t="e">
        <f>#REF!</f>
        <v>#REF!</v>
      </c>
      <c r="B126" s="64" t="e">
        <f>#REF!</f>
        <v>#REF!</v>
      </c>
      <c r="C126" s="64" t="e">
        <f>#REF!</f>
        <v>#REF!</v>
      </c>
      <c r="D126" s="64" t="e">
        <f>#REF!</f>
        <v>#REF!</v>
      </c>
      <c r="E126" s="64" t="e">
        <f>#REF!</f>
        <v>#REF!</v>
      </c>
      <c r="F126" s="64" t="e">
        <f>#REF!</f>
        <v>#REF!</v>
      </c>
      <c r="G126" s="64" t="e">
        <f>#REF!</f>
        <v>#REF!</v>
      </c>
      <c r="H126" s="64" t="e">
        <f>#REF!</f>
        <v>#REF!</v>
      </c>
    </row>
    <row r="127" spans="1:8">
      <c r="A127" s="64" t="e">
        <f>#REF!</f>
        <v>#REF!</v>
      </c>
      <c r="B127" s="64" t="e">
        <f>#REF!</f>
        <v>#REF!</v>
      </c>
      <c r="C127" s="64" t="e">
        <f>#REF!</f>
        <v>#REF!</v>
      </c>
      <c r="D127" s="64" t="e">
        <f>#REF!</f>
        <v>#REF!</v>
      </c>
      <c r="E127" s="64" t="e">
        <f>#REF!</f>
        <v>#REF!</v>
      </c>
      <c r="F127" s="64" t="e">
        <f>#REF!</f>
        <v>#REF!</v>
      </c>
      <c r="G127" s="64" t="e">
        <f>#REF!</f>
        <v>#REF!</v>
      </c>
      <c r="H127" s="64" t="e">
        <f>#REF!</f>
        <v>#REF!</v>
      </c>
    </row>
    <row r="128" spans="1:8">
      <c r="A128" s="64" t="e">
        <f>#REF!</f>
        <v>#REF!</v>
      </c>
      <c r="B128" s="64" t="e">
        <f>#REF!</f>
        <v>#REF!</v>
      </c>
      <c r="C128" s="64" t="e">
        <f>#REF!</f>
        <v>#REF!</v>
      </c>
      <c r="D128" s="64" t="e">
        <f>#REF!</f>
        <v>#REF!</v>
      </c>
      <c r="E128" s="64" t="e">
        <f>#REF!</f>
        <v>#REF!</v>
      </c>
      <c r="F128" s="64" t="e">
        <f>#REF!</f>
        <v>#REF!</v>
      </c>
      <c r="G128" s="64" t="e">
        <f>#REF!</f>
        <v>#REF!</v>
      </c>
      <c r="H128" s="64" t="e">
        <f>#REF!</f>
        <v>#REF!</v>
      </c>
    </row>
    <row r="129" spans="1:8">
      <c r="A129" s="64" t="e">
        <f>#REF!</f>
        <v>#REF!</v>
      </c>
      <c r="B129" s="64" t="e">
        <f>#REF!</f>
        <v>#REF!</v>
      </c>
      <c r="C129" s="64" t="e">
        <f>#REF!</f>
        <v>#REF!</v>
      </c>
      <c r="D129" s="64" t="e">
        <f>#REF!</f>
        <v>#REF!</v>
      </c>
      <c r="E129" s="64" t="e">
        <f>#REF!</f>
        <v>#REF!</v>
      </c>
      <c r="F129" s="64" t="e">
        <f>#REF!</f>
        <v>#REF!</v>
      </c>
      <c r="G129" s="64" t="e">
        <f>#REF!</f>
        <v>#REF!</v>
      </c>
      <c r="H129" s="64" t="e">
        <f>#REF!</f>
        <v>#REF!</v>
      </c>
    </row>
    <row r="130" spans="1:8">
      <c r="A130" s="64" t="e">
        <f>#REF!</f>
        <v>#REF!</v>
      </c>
      <c r="B130" s="64" t="e">
        <f>#REF!</f>
        <v>#REF!</v>
      </c>
      <c r="C130" s="64" t="e">
        <f>#REF!</f>
        <v>#REF!</v>
      </c>
      <c r="D130" s="64" t="e">
        <f>#REF!</f>
        <v>#REF!</v>
      </c>
      <c r="E130" s="64" t="e">
        <f>#REF!</f>
        <v>#REF!</v>
      </c>
      <c r="F130" s="64" t="e">
        <f>#REF!</f>
        <v>#REF!</v>
      </c>
      <c r="G130" s="64" t="e">
        <f>#REF!</f>
        <v>#REF!</v>
      </c>
      <c r="H130" s="64" t="e">
        <f>#REF!</f>
        <v>#REF!</v>
      </c>
    </row>
    <row r="131" spans="1:8">
      <c r="A131" s="64" t="e">
        <f>#REF!</f>
        <v>#REF!</v>
      </c>
      <c r="B131" s="64" t="e">
        <f>#REF!</f>
        <v>#REF!</v>
      </c>
      <c r="C131" s="64" t="e">
        <f>#REF!</f>
        <v>#REF!</v>
      </c>
      <c r="D131" s="64" t="e">
        <f>#REF!</f>
        <v>#REF!</v>
      </c>
      <c r="E131" s="64" t="e">
        <f>#REF!</f>
        <v>#REF!</v>
      </c>
      <c r="F131" s="64" t="e">
        <f>#REF!</f>
        <v>#REF!</v>
      </c>
      <c r="G131" s="64" t="e">
        <f>#REF!</f>
        <v>#REF!</v>
      </c>
      <c r="H131" s="64" t="e">
        <f>#REF!</f>
        <v>#REF!</v>
      </c>
    </row>
    <row r="132" spans="1:8">
      <c r="A132" s="64" t="e">
        <f>#REF!</f>
        <v>#REF!</v>
      </c>
      <c r="B132" s="64" t="e">
        <f>#REF!</f>
        <v>#REF!</v>
      </c>
      <c r="C132" s="64" t="e">
        <f>#REF!</f>
        <v>#REF!</v>
      </c>
      <c r="D132" s="64" t="e">
        <f>#REF!</f>
        <v>#REF!</v>
      </c>
      <c r="E132" s="64" t="e">
        <f>#REF!</f>
        <v>#REF!</v>
      </c>
      <c r="F132" s="64" t="e">
        <f>#REF!</f>
        <v>#REF!</v>
      </c>
      <c r="G132" s="64" t="e">
        <f>#REF!</f>
        <v>#REF!</v>
      </c>
      <c r="H132" s="64" t="e">
        <f>#REF!</f>
        <v>#REF!</v>
      </c>
    </row>
    <row r="133" spans="1:8">
      <c r="A133" s="64" t="e">
        <f>#REF!</f>
        <v>#REF!</v>
      </c>
      <c r="B133" s="64" t="e">
        <f>#REF!</f>
        <v>#REF!</v>
      </c>
      <c r="C133" s="64" t="e">
        <f>#REF!</f>
        <v>#REF!</v>
      </c>
      <c r="D133" s="64" t="e">
        <f>#REF!</f>
        <v>#REF!</v>
      </c>
      <c r="E133" s="64" t="e">
        <f>#REF!</f>
        <v>#REF!</v>
      </c>
      <c r="F133" s="64" t="e">
        <f>#REF!</f>
        <v>#REF!</v>
      </c>
      <c r="G133" s="64" t="e">
        <f>#REF!</f>
        <v>#REF!</v>
      </c>
      <c r="H133" s="64" t="e">
        <f>#REF!</f>
        <v>#REF!</v>
      </c>
    </row>
    <row r="134" spans="1:8">
      <c r="A134" s="64" t="e">
        <f>#REF!</f>
        <v>#REF!</v>
      </c>
      <c r="B134" s="64" t="e">
        <f>#REF!</f>
        <v>#REF!</v>
      </c>
      <c r="C134" s="64" t="e">
        <f>#REF!</f>
        <v>#REF!</v>
      </c>
      <c r="D134" s="64" t="e">
        <f>#REF!</f>
        <v>#REF!</v>
      </c>
      <c r="E134" s="64" t="e">
        <f>#REF!</f>
        <v>#REF!</v>
      </c>
      <c r="F134" s="64" t="e">
        <f>#REF!</f>
        <v>#REF!</v>
      </c>
      <c r="G134" s="64" t="e">
        <f>#REF!</f>
        <v>#REF!</v>
      </c>
      <c r="H134" s="64" t="e">
        <f>#REF!</f>
        <v>#REF!</v>
      </c>
    </row>
    <row r="135" spans="1:8">
      <c r="A135" s="64" t="e">
        <f>#REF!</f>
        <v>#REF!</v>
      </c>
      <c r="B135" s="64" t="e">
        <f>#REF!</f>
        <v>#REF!</v>
      </c>
      <c r="C135" s="64" t="e">
        <f>#REF!</f>
        <v>#REF!</v>
      </c>
      <c r="D135" s="64" t="e">
        <f>#REF!</f>
        <v>#REF!</v>
      </c>
      <c r="E135" s="64" t="e">
        <f>#REF!</f>
        <v>#REF!</v>
      </c>
      <c r="F135" s="64" t="e">
        <f>#REF!</f>
        <v>#REF!</v>
      </c>
      <c r="G135" s="64" t="e">
        <f>#REF!</f>
        <v>#REF!</v>
      </c>
      <c r="H135" s="64" t="e">
        <f>#REF!</f>
        <v>#REF!</v>
      </c>
    </row>
    <row r="136" spans="1:8">
      <c r="A136" s="64" t="e">
        <f>#REF!</f>
        <v>#REF!</v>
      </c>
      <c r="B136" s="64" t="e">
        <f>#REF!</f>
        <v>#REF!</v>
      </c>
      <c r="C136" s="64" t="e">
        <f>#REF!</f>
        <v>#REF!</v>
      </c>
      <c r="D136" s="64" t="e">
        <f>#REF!</f>
        <v>#REF!</v>
      </c>
      <c r="E136" s="64" t="e">
        <f>#REF!</f>
        <v>#REF!</v>
      </c>
      <c r="F136" s="64" t="e">
        <f>#REF!</f>
        <v>#REF!</v>
      </c>
      <c r="G136" s="64" t="e">
        <f>#REF!</f>
        <v>#REF!</v>
      </c>
      <c r="H136" s="64" t="e">
        <f>#REF!</f>
        <v>#REF!</v>
      </c>
    </row>
    <row r="137" spans="1:8">
      <c r="A137" s="64" t="e">
        <f>#REF!</f>
        <v>#REF!</v>
      </c>
      <c r="B137" s="64" t="e">
        <f>#REF!</f>
        <v>#REF!</v>
      </c>
      <c r="C137" s="64" t="e">
        <f>#REF!</f>
        <v>#REF!</v>
      </c>
      <c r="D137" s="64" t="e">
        <f>#REF!</f>
        <v>#REF!</v>
      </c>
      <c r="E137" s="64" t="e">
        <f>#REF!</f>
        <v>#REF!</v>
      </c>
      <c r="F137" s="64" t="e">
        <f>#REF!</f>
        <v>#REF!</v>
      </c>
      <c r="G137" s="64" t="e">
        <f>#REF!</f>
        <v>#REF!</v>
      </c>
      <c r="H137" s="64" t="e">
        <f>#REF!</f>
        <v>#REF!</v>
      </c>
    </row>
    <row r="138" spans="1:8">
      <c r="A138" s="64" t="e">
        <f>#REF!</f>
        <v>#REF!</v>
      </c>
      <c r="B138" s="64" t="e">
        <f>#REF!</f>
        <v>#REF!</v>
      </c>
      <c r="C138" s="64" t="e">
        <f>#REF!</f>
        <v>#REF!</v>
      </c>
      <c r="D138" s="64" t="e">
        <f>#REF!</f>
        <v>#REF!</v>
      </c>
      <c r="E138" s="64" t="e">
        <f>#REF!</f>
        <v>#REF!</v>
      </c>
      <c r="F138" s="64" t="e">
        <f>#REF!</f>
        <v>#REF!</v>
      </c>
      <c r="G138" s="64" t="e">
        <f>#REF!</f>
        <v>#REF!</v>
      </c>
      <c r="H138" s="64" t="e">
        <f>#REF!</f>
        <v>#REF!</v>
      </c>
    </row>
    <row r="139" spans="1:8">
      <c r="A139" s="64" t="e">
        <f>#REF!</f>
        <v>#REF!</v>
      </c>
      <c r="B139" s="64" t="e">
        <f>#REF!</f>
        <v>#REF!</v>
      </c>
      <c r="C139" s="64" t="e">
        <f>#REF!</f>
        <v>#REF!</v>
      </c>
      <c r="D139" s="64" t="e">
        <f>#REF!</f>
        <v>#REF!</v>
      </c>
      <c r="E139" s="64" t="e">
        <f>#REF!</f>
        <v>#REF!</v>
      </c>
      <c r="F139" s="64" t="e">
        <f>#REF!</f>
        <v>#REF!</v>
      </c>
      <c r="G139" s="64" t="e">
        <f>#REF!</f>
        <v>#REF!</v>
      </c>
      <c r="H139" s="64" t="e">
        <f>#REF!</f>
        <v>#REF!</v>
      </c>
    </row>
    <row r="140" spans="1:8">
      <c r="A140" s="64" t="e">
        <f>#REF!</f>
        <v>#REF!</v>
      </c>
      <c r="B140" s="64" t="e">
        <f>#REF!</f>
        <v>#REF!</v>
      </c>
      <c r="C140" s="64" t="e">
        <f>#REF!</f>
        <v>#REF!</v>
      </c>
      <c r="D140" s="64" t="e">
        <f>#REF!</f>
        <v>#REF!</v>
      </c>
      <c r="E140" s="64" t="e">
        <f>#REF!</f>
        <v>#REF!</v>
      </c>
      <c r="F140" s="64" t="e">
        <f>#REF!</f>
        <v>#REF!</v>
      </c>
      <c r="G140" s="64" t="e">
        <f>#REF!</f>
        <v>#REF!</v>
      </c>
      <c r="H140" s="64" t="e">
        <f>#REF!</f>
        <v>#REF!</v>
      </c>
    </row>
    <row r="141" spans="1:8">
      <c r="A141" s="64" t="e">
        <f>#REF!</f>
        <v>#REF!</v>
      </c>
      <c r="B141" s="64" t="e">
        <f>#REF!</f>
        <v>#REF!</v>
      </c>
      <c r="C141" s="64" t="e">
        <f>#REF!</f>
        <v>#REF!</v>
      </c>
      <c r="D141" s="64" t="e">
        <f>#REF!</f>
        <v>#REF!</v>
      </c>
      <c r="E141" s="64" t="e">
        <f>#REF!</f>
        <v>#REF!</v>
      </c>
      <c r="F141" s="64" t="e">
        <f>#REF!</f>
        <v>#REF!</v>
      </c>
      <c r="G141" s="64" t="e">
        <f>#REF!</f>
        <v>#REF!</v>
      </c>
      <c r="H141" s="64" t="e">
        <f>#REF!</f>
        <v>#REF!</v>
      </c>
    </row>
    <row r="142" spans="1:8">
      <c r="A142" s="64" t="e">
        <f>#REF!</f>
        <v>#REF!</v>
      </c>
      <c r="B142" s="64" t="e">
        <f>#REF!</f>
        <v>#REF!</v>
      </c>
      <c r="C142" s="64" t="e">
        <f>#REF!</f>
        <v>#REF!</v>
      </c>
      <c r="D142" s="64" t="e">
        <f>#REF!</f>
        <v>#REF!</v>
      </c>
      <c r="E142" s="64" t="e">
        <f>#REF!</f>
        <v>#REF!</v>
      </c>
      <c r="F142" s="64" t="e">
        <f>#REF!</f>
        <v>#REF!</v>
      </c>
      <c r="G142" s="64" t="e">
        <f>#REF!</f>
        <v>#REF!</v>
      </c>
      <c r="H142" s="64" t="e">
        <f>#REF!</f>
        <v>#REF!</v>
      </c>
    </row>
    <row r="143" spans="1:8">
      <c r="A143" s="64" t="e">
        <f>#REF!</f>
        <v>#REF!</v>
      </c>
      <c r="B143" s="64" t="e">
        <f>#REF!</f>
        <v>#REF!</v>
      </c>
      <c r="C143" s="64" t="e">
        <f>#REF!</f>
        <v>#REF!</v>
      </c>
      <c r="D143" s="64" t="e">
        <f>#REF!</f>
        <v>#REF!</v>
      </c>
      <c r="E143" s="64" t="e">
        <f>#REF!</f>
        <v>#REF!</v>
      </c>
      <c r="F143" s="64" t="e">
        <f>#REF!</f>
        <v>#REF!</v>
      </c>
      <c r="G143" s="64" t="e">
        <f>#REF!</f>
        <v>#REF!</v>
      </c>
      <c r="H143" s="64" t="e">
        <f>#REF!</f>
        <v>#REF!</v>
      </c>
    </row>
    <row r="144" spans="1:8">
      <c r="A144" s="64" t="e">
        <f>#REF!</f>
        <v>#REF!</v>
      </c>
      <c r="B144" s="64" t="e">
        <f>#REF!</f>
        <v>#REF!</v>
      </c>
      <c r="C144" s="64" t="e">
        <f>#REF!</f>
        <v>#REF!</v>
      </c>
      <c r="D144" s="64" t="e">
        <f>#REF!</f>
        <v>#REF!</v>
      </c>
      <c r="E144" s="64" t="e">
        <f>#REF!</f>
        <v>#REF!</v>
      </c>
      <c r="F144" s="64" t="e">
        <f>#REF!</f>
        <v>#REF!</v>
      </c>
      <c r="G144" s="64" t="e">
        <f>#REF!</f>
        <v>#REF!</v>
      </c>
      <c r="H144" s="64" t="e">
        <f>#REF!</f>
        <v>#REF!</v>
      </c>
    </row>
    <row r="145" spans="1:8">
      <c r="A145" s="64" t="e">
        <f>#REF!</f>
        <v>#REF!</v>
      </c>
      <c r="B145" s="64" t="e">
        <f>#REF!</f>
        <v>#REF!</v>
      </c>
      <c r="C145" s="64" t="e">
        <f>#REF!</f>
        <v>#REF!</v>
      </c>
      <c r="D145" s="64" t="e">
        <f>#REF!</f>
        <v>#REF!</v>
      </c>
      <c r="E145" s="64" t="e">
        <f>#REF!</f>
        <v>#REF!</v>
      </c>
      <c r="F145" s="64" t="e">
        <f>#REF!</f>
        <v>#REF!</v>
      </c>
      <c r="G145" s="64" t="e">
        <f>#REF!</f>
        <v>#REF!</v>
      </c>
      <c r="H145" s="64" t="e">
        <f>#REF!</f>
        <v>#REF!</v>
      </c>
    </row>
    <row r="146" spans="1:8">
      <c r="A146" s="64" t="e">
        <f>#REF!</f>
        <v>#REF!</v>
      </c>
      <c r="B146" s="64" t="e">
        <f>#REF!</f>
        <v>#REF!</v>
      </c>
      <c r="C146" s="64" t="e">
        <f>#REF!</f>
        <v>#REF!</v>
      </c>
      <c r="D146" s="64" t="e">
        <f>#REF!</f>
        <v>#REF!</v>
      </c>
      <c r="E146" s="64" t="e">
        <f>#REF!</f>
        <v>#REF!</v>
      </c>
      <c r="F146" s="64" t="e">
        <f>#REF!</f>
        <v>#REF!</v>
      </c>
      <c r="G146" s="64" t="e">
        <f>#REF!</f>
        <v>#REF!</v>
      </c>
      <c r="H146" s="64" t="e">
        <f>#REF!</f>
        <v>#REF!</v>
      </c>
    </row>
    <row r="147" spans="1:8">
      <c r="A147" s="64" t="e">
        <f>#REF!</f>
        <v>#REF!</v>
      </c>
      <c r="B147" s="64" t="e">
        <f>#REF!</f>
        <v>#REF!</v>
      </c>
      <c r="C147" s="64" t="e">
        <f>#REF!</f>
        <v>#REF!</v>
      </c>
      <c r="D147" s="64" t="e">
        <f>#REF!</f>
        <v>#REF!</v>
      </c>
      <c r="E147" s="64" t="e">
        <f>#REF!</f>
        <v>#REF!</v>
      </c>
      <c r="F147" s="64" t="e">
        <f>#REF!</f>
        <v>#REF!</v>
      </c>
      <c r="G147" s="64" t="e">
        <f>#REF!</f>
        <v>#REF!</v>
      </c>
      <c r="H147" s="64" t="e">
        <f>#REF!</f>
        <v>#REF!</v>
      </c>
    </row>
    <row r="148" spans="1:8">
      <c r="A148" s="64" t="e">
        <f>#REF!</f>
        <v>#REF!</v>
      </c>
      <c r="B148" s="64" t="e">
        <f>#REF!</f>
        <v>#REF!</v>
      </c>
      <c r="C148" s="64" t="e">
        <f>#REF!</f>
        <v>#REF!</v>
      </c>
      <c r="D148" s="64" t="e">
        <f>#REF!</f>
        <v>#REF!</v>
      </c>
      <c r="E148" s="64" t="e">
        <f>#REF!</f>
        <v>#REF!</v>
      </c>
      <c r="F148" s="64" t="e">
        <f>#REF!</f>
        <v>#REF!</v>
      </c>
      <c r="G148" s="64" t="e">
        <f>#REF!</f>
        <v>#REF!</v>
      </c>
      <c r="H148" s="64" t="e">
        <f>#REF!</f>
        <v>#REF!</v>
      </c>
    </row>
    <row r="149" spans="1:8">
      <c r="A149" s="64" t="e">
        <f>#REF!</f>
        <v>#REF!</v>
      </c>
      <c r="B149" s="64" t="e">
        <f>#REF!</f>
        <v>#REF!</v>
      </c>
      <c r="C149" s="64" t="e">
        <f>#REF!</f>
        <v>#REF!</v>
      </c>
      <c r="D149" s="64" t="e">
        <f>#REF!</f>
        <v>#REF!</v>
      </c>
      <c r="E149" s="64" t="e">
        <f>#REF!</f>
        <v>#REF!</v>
      </c>
      <c r="F149" s="64" t="e">
        <f>#REF!</f>
        <v>#REF!</v>
      </c>
      <c r="G149" s="64" t="e">
        <f>#REF!</f>
        <v>#REF!</v>
      </c>
      <c r="H149" s="64" t="e">
        <f>#REF!</f>
        <v>#REF!</v>
      </c>
    </row>
    <row r="150" spans="1:8">
      <c r="A150" s="64" t="e">
        <f>#REF!</f>
        <v>#REF!</v>
      </c>
      <c r="B150" s="64" t="e">
        <f>#REF!</f>
        <v>#REF!</v>
      </c>
      <c r="C150" s="64" t="e">
        <f>#REF!</f>
        <v>#REF!</v>
      </c>
      <c r="D150" s="64" t="e">
        <f>#REF!</f>
        <v>#REF!</v>
      </c>
      <c r="E150" s="64" t="e">
        <f>#REF!</f>
        <v>#REF!</v>
      </c>
      <c r="F150" s="64" t="e">
        <f>#REF!</f>
        <v>#REF!</v>
      </c>
      <c r="G150" s="64" t="e">
        <f>#REF!</f>
        <v>#REF!</v>
      </c>
      <c r="H150" s="64" t="e">
        <f>#REF!</f>
        <v>#REF!</v>
      </c>
    </row>
    <row r="151" spans="1:8">
      <c r="A151" s="64" t="e">
        <f>#REF!</f>
        <v>#REF!</v>
      </c>
      <c r="B151" s="64" t="e">
        <f>#REF!</f>
        <v>#REF!</v>
      </c>
      <c r="C151" s="64" t="e">
        <f>#REF!</f>
        <v>#REF!</v>
      </c>
      <c r="D151" s="64" t="e">
        <f>#REF!</f>
        <v>#REF!</v>
      </c>
      <c r="E151" s="64" t="e">
        <f>#REF!</f>
        <v>#REF!</v>
      </c>
      <c r="F151" s="64" t="e">
        <f>#REF!</f>
        <v>#REF!</v>
      </c>
      <c r="G151" s="64" t="e">
        <f>#REF!</f>
        <v>#REF!</v>
      </c>
      <c r="H151" s="64" t="e">
        <f>#REF!</f>
        <v>#REF!</v>
      </c>
    </row>
    <row r="152" spans="1:8">
      <c r="A152" s="64" t="e">
        <f>#REF!</f>
        <v>#REF!</v>
      </c>
      <c r="B152" s="64" t="e">
        <f>#REF!</f>
        <v>#REF!</v>
      </c>
      <c r="C152" s="64" t="e">
        <f>#REF!</f>
        <v>#REF!</v>
      </c>
      <c r="D152" s="64" t="e">
        <f>#REF!</f>
        <v>#REF!</v>
      </c>
      <c r="E152" s="64" t="e">
        <f>#REF!</f>
        <v>#REF!</v>
      </c>
      <c r="F152" s="64" t="e">
        <f>#REF!</f>
        <v>#REF!</v>
      </c>
      <c r="G152" s="64" t="e">
        <f>#REF!</f>
        <v>#REF!</v>
      </c>
      <c r="H152" s="64" t="e">
        <f>#REF!</f>
        <v>#REF!</v>
      </c>
    </row>
    <row r="153" spans="1:8">
      <c r="A153" s="64" t="e">
        <f>#REF!</f>
        <v>#REF!</v>
      </c>
      <c r="B153" s="64" t="e">
        <f>#REF!</f>
        <v>#REF!</v>
      </c>
      <c r="C153" s="64" t="e">
        <f>#REF!</f>
        <v>#REF!</v>
      </c>
      <c r="D153" s="64" t="e">
        <f>#REF!</f>
        <v>#REF!</v>
      </c>
      <c r="E153" s="64" t="e">
        <f>#REF!</f>
        <v>#REF!</v>
      </c>
      <c r="F153" s="64" t="e">
        <f>#REF!</f>
        <v>#REF!</v>
      </c>
      <c r="G153" s="64" t="e">
        <f>#REF!</f>
        <v>#REF!</v>
      </c>
      <c r="H153" s="64" t="e">
        <f>#REF!</f>
        <v>#REF!</v>
      </c>
    </row>
    <row r="154" spans="1:8">
      <c r="A154" s="64" t="e">
        <f>#REF!</f>
        <v>#REF!</v>
      </c>
      <c r="B154" s="64" t="e">
        <f>#REF!</f>
        <v>#REF!</v>
      </c>
      <c r="C154" s="64" t="e">
        <f>#REF!</f>
        <v>#REF!</v>
      </c>
      <c r="D154" s="64" t="e">
        <f>#REF!</f>
        <v>#REF!</v>
      </c>
      <c r="E154" s="64" t="e">
        <f>#REF!</f>
        <v>#REF!</v>
      </c>
      <c r="F154" s="64" t="e">
        <f>#REF!</f>
        <v>#REF!</v>
      </c>
      <c r="G154" s="64" t="e">
        <f>#REF!</f>
        <v>#REF!</v>
      </c>
      <c r="H154" s="64" t="e">
        <f>#REF!</f>
        <v>#REF!</v>
      </c>
    </row>
    <row r="155" spans="1:8">
      <c r="A155" s="64" t="e">
        <f>#REF!</f>
        <v>#REF!</v>
      </c>
      <c r="B155" s="64" t="e">
        <f>#REF!</f>
        <v>#REF!</v>
      </c>
      <c r="C155" s="64" t="e">
        <f>#REF!</f>
        <v>#REF!</v>
      </c>
      <c r="D155" s="64" t="e">
        <f>#REF!</f>
        <v>#REF!</v>
      </c>
      <c r="E155" s="64" t="e">
        <f>#REF!</f>
        <v>#REF!</v>
      </c>
      <c r="F155" s="64" t="e">
        <f>#REF!</f>
        <v>#REF!</v>
      </c>
      <c r="G155" s="64" t="e">
        <f>#REF!</f>
        <v>#REF!</v>
      </c>
      <c r="H155" s="64" t="e">
        <f>#REF!</f>
        <v>#REF!</v>
      </c>
    </row>
    <row r="156" spans="1:8">
      <c r="A156" s="64" t="e">
        <f>#REF!</f>
        <v>#REF!</v>
      </c>
      <c r="B156" s="64" t="e">
        <f>#REF!</f>
        <v>#REF!</v>
      </c>
      <c r="C156" s="64" t="e">
        <f>#REF!</f>
        <v>#REF!</v>
      </c>
      <c r="D156" s="64" t="e">
        <f>#REF!</f>
        <v>#REF!</v>
      </c>
      <c r="E156" s="64" t="e">
        <f>#REF!</f>
        <v>#REF!</v>
      </c>
      <c r="F156" s="64" t="e">
        <f>#REF!</f>
        <v>#REF!</v>
      </c>
      <c r="G156" s="64" t="e">
        <f>#REF!</f>
        <v>#REF!</v>
      </c>
      <c r="H156" s="64" t="e">
        <f>#REF!</f>
        <v>#REF!</v>
      </c>
    </row>
    <row r="157" spans="1:8">
      <c r="A157" s="64" t="e">
        <f>#REF!</f>
        <v>#REF!</v>
      </c>
      <c r="B157" s="64" t="e">
        <f>#REF!</f>
        <v>#REF!</v>
      </c>
      <c r="C157" s="64" t="e">
        <f>#REF!</f>
        <v>#REF!</v>
      </c>
      <c r="D157" s="64" t="e">
        <f>#REF!</f>
        <v>#REF!</v>
      </c>
      <c r="E157" s="64" t="e">
        <f>#REF!</f>
        <v>#REF!</v>
      </c>
      <c r="F157" s="64" t="e">
        <f>#REF!</f>
        <v>#REF!</v>
      </c>
      <c r="G157" s="64" t="e">
        <f>#REF!</f>
        <v>#REF!</v>
      </c>
      <c r="H157" s="64" t="e">
        <f>#REF!</f>
        <v>#REF!</v>
      </c>
    </row>
    <row r="158" spans="1:8">
      <c r="A158" s="64" t="e">
        <f>#REF!</f>
        <v>#REF!</v>
      </c>
      <c r="B158" s="64" t="e">
        <f>#REF!</f>
        <v>#REF!</v>
      </c>
      <c r="C158" s="64" t="e">
        <f>#REF!</f>
        <v>#REF!</v>
      </c>
      <c r="D158" s="64" t="e">
        <f>#REF!</f>
        <v>#REF!</v>
      </c>
      <c r="E158" s="64" t="e">
        <f>#REF!</f>
        <v>#REF!</v>
      </c>
      <c r="F158" s="64" t="e">
        <f>#REF!</f>
        <v>#REF!</v>
      </c>
      <c r="G158" s="64" t="e">
        <f>#REF!</f>
        <v>#REF!</v>
      </c>
      <c r="H158" s="64" t="e">
        <f>#REF!</f>
        <v>#REF!</v>
      </c>
    </row>
    <row r="159" spans="1:8">
      <c r="A159" s="64" t="e">
        <f>#REF!</f>
        <v>#REF!</v>
      </c>
      <c r="B159" s="64" t="e">
        <f>#REF!</f>
        <v>#REF!</v>
      </c>
      <c r="C159" s="64" t="e">
        <f>#REF!</f>
        <v>#REF!</v>
      </c>
      <c r="D159" s="64" t="e">
        <f>#REF!</f>
        <v>#REF!</v>
      </c>
      <c r="E159" s="64" t="e">
        <f>#REF!</f>
        <v>#REF!</v>
      </c>
      <c r="F159" s="64" t="e">
        <f>#REF!</f>
        <v>#REF!</v>
      </c>
      <c r="G159" s="64" t="e">
        <f>#REF!</f>
        <v>#REF!</v>
      </c>
      <c r="H159" s="64" t="e">
        <f>#REF!</f>
        <v>#REF!</v>
      </c>
    </row>
    <row r="160" spans="1:8">
      <c r="A160" s="64" t="e">
        <f>#REF!</f>
        <v>#REF!</v>
      </c>
      <c r="B160" s="64" t="e">
        <f>#REF!</f>
        <v>#REF!</v>
      </c>
      <c r="C160" s="64" t="e">
        <f>#REF!</f>
        <v>#REF!</v>
      </c>
      <c r="D160" s="64" t="e">
        <f>#REF!</f>
        <v>#REF!</v>
      </c>
      <c r="E160" s="64" t="e">
        <f>#REF!</f>
        <v>#REF!</v>
      </c>
      <c r="F160" s="64" t="e">
        <f>#REF!</f>
        <v>#REF!</v>
      </c>
      <c r="G160" s="64" t="e">
        <f>#REF!</f>
        <v>#REF!</v>
      </c>
      <c r="H160" s="64" t="e">
        <f>#REF!</f>
        <v>#REF!</v>
      </c>
    </row>
    <row r="161" spans="1:8">
      <c r="A161" s="64" t="e">
        <f>#REF!</f>
        <v>#REF!</v>
      </c>
      <c r="B161" s="64" t="e">
        <f>#REF!</f>
        <v>#REF!</v>
      </c>
      <c r="C161" s="64" t="e">
        <f>#REF!</f>
        <v>#REF!</v>
      </c>
      <c r="D161" s="64" t="e">
        <f>#REF!</f>
        <v>#REF!</v>
      </c>
      <c r="E161" s="64" t="e">
        <f>#REF!</f>
        <v>#REF!</v>
      </c>
      <c r="F161" s="64" t="e">
        <f>#REF!</f>
        <v>#REF!</v>
      </c>
      <c r="G161" s="64" t="e">
        <f>#REF!</f>
        <v>#REF!</v>
      </c>
      <c r="H161" s="64" t="e">
        <f>#REF!</f>
        <v>#REF!</v>
      </c>
    </row>
    <row r="162" spans="1:8">
      <c r="A162" s="64" t="e">
        <f>#REF!</f>
        <v>#REF!</v>
      </c>
      <c r="B162" s="64" t="e">
        <f>#REF!</f>
        <v>#REF!</v>
      </c>
      <c r="C162" s="64" t="e">
        <f>#REF!</f>
        <v>#REF!</v>
      </c>
      <c r="D162" s="64" t="e">
        <f>#REF!</f>
        <v>#REF!</v>
      </c>
      <c r="E162" s="64" t="e">
        <f>#REF!</f>
        <v>#REF!</v>
      </c>
      <c r="F162" s="64" t="e">
        <f>#REF!</f>
        <v>#REF!</v>
      </c>
      <c r="G162" s="64" t="e">
        <f>#REF!</f>
        <v>#REF!</v>
      </c>
      <c r="H162" s="64" t="e">
        <f>#REF!</f>
        <v>#REF!</v>
      </c>
    </row>
    <row r="163" spans="1:8">
      <c r="A163" s="64" t="e">
        <f>#REF!</f>
        <v>#REF!</v>
      </c>
      <c r="B163" s="64" t="e">
        <f>#REF!</f>
        <v>#REF!</v>
      </c>
      <c r="C163" s="64" t="e">
        <f>#REF!</f>
        <v>#REF!</v>
      </c>
      <c r="D163" s="64" t="e">
        <f>#REF!</f>
        <v>#REF!</v>
      </c>
      <c r="E163" s="64" t="e">
        <f>#REF!</f>
        <v>#REF!</v>
      </c>
      <c r="F163" s="64" t="e">
        <f>#REF!</f>
        <v>#REF!</v>
      </c>
      <c r="G163" s="64" t="e">
        <f>#REF!</f>
        <v>#REF!</v>
      </c>
      <c r="H163" s="64" t="e">
        <f>#REF!</f>
        <v>#REF!</v>
      </c>
    </row>
    <row r="164" spans="1:8">
      <c r="A164" s="64" t="e">
        <f>#REF!</f>
        <v>#REF!</v>
      </c>
      <c r="B164" s="64" t="e">
        <f>#REF!</f>
        <v>#REF!</v>
      </c>
      <c r="C164" s="64" t="e">
        <f>#REF!</f>
        <v>#REF!</v>
      </c>
      <c r="D164" s="64" t="e">
        <f>#REF!</f>
        <v>#REF!</v>
      </c>
      <c r="E164" s="64" t="e">
        <f>#REF!</f>
        <v>#REF!</v>
      </c>
      <c r="F164" s="64" t="e">
        <f>#REF!</f>
        <v>#REF!</v>
      </c>
      <c r="G164" s="64" t="e">
        <f>#REF!</f>
        <v>#REF!</v>
      </c>
      <c r="H164" s="64" t="e">
        <f>#REF!</f>
        <v>#REF!</v>
      </c>
    </row>
    <row r="165" spans="1:8">
      <c r="A165" s="64" t="e">
        <f>#REF!</f>
        <v>#REF!</v>
      </c>
      <c r="B165" s="64" t="e">
        <f>#REF!</f>
        <v>#REF!</v>
      </c>
      <c r="C165" s="64" t="e">
        <f>#REF!</f>
        <v>#REF!</v>
      </c>
      <c r="D165" s="64" t="e">
        <f>#REF!</f>
        <v>#REF!</v>
      </c>
      <c r="E165" s="64" t="e">
        <f>#REF!</f>
        <v>#REF!</v>
      </c>
      <c r="F165" s="64" t="e">
        <f>#REF!</f>
        <v>#REF!</v>
      </c>
      <c r="G165" s="64" t="e">
        <f>#REF!</f>
        <v>#REF!</v>
      </c>
      <c r="H165" s="64" t="e">
        <f>#REF!</f>
        <v>#REF!</v>
      </c>
    </row>
    <row r="166" spans="1:8">
      <c r="A166" s="64" t="e">
        <f>#REF!</f>
        <v>#REF!</v>
      </c>
      <c r="B166" s="64" t="e">
        <f>#REF!</f>
        <v>#REF!</v>
      </c>
      <c r="C166" s="64" t="e">
        <f>#REF!</f>
        <v>#REF!</v>
      </c>
      <c r="D166" s="64" t="e">
        <f>#REF!</f>
        <v>#REF!</v>
      </c>
      <c r="E166" s="64" t="e">
        <f>#REF!</f>
        <v>#REF!</v>
      </c>
      <c r="F166" s="64" t="e">
        <f>#REF!</f>
        <v>#REF!</v>
      </c>
      <c r="G166" s="64" t="e">
        <f>#REF!</f>
        <v>#REF!</v>
      </c>
      <c r="H166" s="64" t="e">
        <f>#REF!</f>
        <v>#REF!</v>
      </c>
    </row>
    <row r="167" spans="1:8">
      <c r="A167" s="64" t="e">
        <f>#REF!</f>
        <v>#REF!</v>
      </c>
      <c r="B167" s="64" t="e">
        <f>#REF!</f>
        <v>#REF!</v>
      </c>
      <c r="C167" s="64" t="e">
        <f>#REF!</f>
        <v>#REF!</v>
      </c>
      <c r="D167" s="64" t="e">
        <f>#REF!</f>
        <v>#REF!</v>
      </c>
      <c r="E167" s="64" t="e">
        <f>#REF!</f>
        <v>#REF!</v>
      </c>
      <c r="F167" s="64" t="e">
        <f>#REF!</f>
        <v>#REF!</v>
      </c>
      <c r="G167" s="64" t="e">
        <f>#REF!</f>
        <v>#REF!</v>
      </c>
      <c r="H167" s="64" t="e">
        <f>#REF!</f>
        <v>#REF!</v>
      </c>
    </row>
    <row r="168" spans="1:8">
      <c r="A168" s="64" t="e">
        <f>#REF!</f>
        <v>#REF!</v>
      </c>
      <c r="B168" s="64" t="e">
        <f>#REF!</f>
        <v>#REF!</v>
      </c>
      <c r="C168" s="64" t="e">
        <f>#REF!</f>
        <v>#REF!</v>
      </c>
      <c r="D168" s="64" t="e">
        <f>#REF!</f>
        <v>#REF!</v>
      </c>
      <c r="E168" s="64" t="e">
        <f>#REF!</f>
        <v>#REF!</v>
      </c>
      <c r="F168" s="64" t="e">
        <f>#REF!</f>
        <v>#REF!</v>
      </c>
      <c r="G168" s="64" t="e">
        <f>#REF!</f>
        <v>#REF!</v>
      </c>
      <c r="H168" s="64" t="e">
        <f>#REF!</f>
        <v>#REF!</v>
      </c>
    </row>
    <row r="169" spans="1:8">
      <c r="A169" s="64" t="e">
        <f>#REF!</f>
        <v>#REF!</v>
      </c>
      <c r="B169" s="64" t="e">
        <f>#REF!</f>
        <v>#REF!</v>
      </c>
      <c r="C169" s="64" t="e">
        <f>#REF!</f>
        <v>#REF!</v>
      </c>
      <c r="D169" s="64" t="e">
        <f>#REF!</f>
        <v>#REF!</v>
      </c>
      <c r="E169" s="64" t="e">
        <f>#REF!</f>
        <v>#REF!</v>
      </c>
      <c r="F169" s="64" t="e">
        <f>#REF!</f>
        <v>#REF!</v>
      </c>
      <c r="G169" s="64" t="e">
        <f>#REF!</f>
        <v>#REF!</v>
      </c>
      <c r="H169" s="64" t="e">
        <f>#REF!</f>
        <v>#REF!</v>
      </c>
    </row>
    <row r="170" spans="1:8">
      <c r="A170" s="64" t="e">
        <f>#REF!</f>
        <v>#REF!</v>
      </c>
      <c r="B170" s="64" t="e">
        <f>#REF!</f>
        <v>#REF!</v>
      </c>
      <c r="C170" s="64" t="e">
        <f>#REF!</f>
        <v>#REF!</v>
      </c>
      <c r="D170" s="64" t="e">
        <f>#REF!</f>
        <v>#REF!</v>
      </c>
      <c r="E170" s="64" t="e">
        <f>#REF!</f>
        <v>#REF!</v>
      </c>
      <c r="F170" s="64" t="e">
        <f>#REF!</f>
        <v>#REF!</v>
      </c>
      <c r="G170" s="64" t="e">
        <f>#REF!</f>
        <v>#REF!</v>
      </c>
      <c r="H170" s="64" t="e">
        <f>#REF!</f>
        <v>#REF!</v>
      </c>
    </row>
    <row r="171" spans="1:8">
      <c r="A171" s="64" t="e">
        <f>#REF!</f>
        <v>#REF!</v>
      </c>
      <c r="B171" s="64" t="e">
        <f>#REF!</f>
        <v>#REF!</v>
      </c>
      <c r="C171" s="64" t="e">
        <f>#REF!</f>
        <v>#REF!</v>
      </c>
      <c r="D171" s="64" t="e">
        <f>#REF!</f>
        <v>#REF!</v>
      </c>
      <c r="E171" s="64" t="e">
        <f>#REF!</f>
        <v>#REF!</v>
      </c>
      <c r="F171" s="64" t="e">
        <f>#REF!</f>
        <v>#REF!</v>
      </c>
      <c r="G171" s="64" t="e">
        <f>#REF!</f>
        <v>#REF!</v>
      </c>
      <c r="H171" s="64" t="e">
        <f>#REF!</f>
        <v>#REF!</v>
      </c>
    </row>
    <row r="172" spans="1:8">
      <c r="A172" s="64" t="e">
        <f>#REF!</f>
        <v>#REF!</v>
      </c>
      <c r="B172" s="64" t="e">
        <f>#REF!</f>
        <v>#REF!</v>
      </c>
      <c r="C172" s="64" t="e">
        <f>#REF!</f>
        <v>#REF!</v>
      </c>
      <c r="D172" s="64" t="e">
        <f>#REF!</f>
        <v>#REF!</v>
      </c>
      <c r="E172" s="64" t="e">
        <f>#REF!</f>
        <v>#REF!</v>
      </c>
      <c r="F172" s="64" t="e">
        <f>#REF!</f>
        <v>#REF!</v>
      </c>
      <c r="G172" s="64" t="e">
        <f>#REF!</f>
        <v>#REF!</v>
      </c>
      <c r="H172" s="64" t="e">
        <f>#REF!</f>
        <v>#REF!</v>
      </c>
    </row>
    <row r="173" spans="1:8">
      <c r="A173" s="64" t="e">
        <f>#REF!</f>
        <v>#REF!</v>
      </c>
      <c r="B173" s="64" t="e">
        <f>#REF!</f>
        <v>#REF!</v>
      </c>
      <c r="C173" s="64" t="e">
        <f>#REF!</f>
        <v>#REF!</v>
      </c>
      <c r="D173" s="64" t="e">
        <f>#REF!</f>
        <v>#REF!</v>
      </c>
      <c r="E173" s="64" t="e">
        <f>#REF!</f>
        <v>#REF!</v>
      </c>
      <c r="F173" s="64" t="e">
        <f>#REF!</f>
        <v>#REF!</v>
      </c>
      <c r="G173" s="64" t="e">
        <f>#REF!</f>
        <v>#REF!</v>
      </c>
      <c r="H173" s="64" t="e">
        <f>#REF!</f>
        <v>#REF!</v>
      </c>
    </row>
    <row r="174" spans="1:8">
      <c r="A174" s="64" t="e">
        <f>#REF!</f>
        <v>#REF!</v>
      </c>
      <c r="B174" s="64" t="e">
        <f>#REF!</f>
        <v>#REF!</v>
      </c>
      <c r="C174" s="64" t="e">
        <f>#REF!</f>
        <v>#REF!</v>
      </c>
      <c r="D174" s="64" t="e">
        <f>#REF!</f>
        <v>#REF!</v>
      </c>
      <c r="E174" s="64" t="e">
        <f>#REF!</f>
        <v>#REF!</v>
      </c>
      <c r="F174" s="64" t="e">
        <f>#REF!</f>
        <v>#REF!</v>
      </c>
      <c r="G174" s="64" t="e">
        <f>#REF!</f>
        <v>#REF!</v>
      </c>
      <c r="H174" s="64" t="e">
        <f>#REF!</f>
        <v>#REF!</v>
      </c>
    </row>
    <row r="175" spans="1:8">
      <c r="A175" s="64" t="e">
        <f>#REF!</f>
        <v>#REF!</v>
      </c>
      <c r="B175" s="64" t="e">
        <f>#REF!</f>
        <v>#REF!</v>
      </c>
      <c r="C175" s="64" t="e">
        <f>#REF!</f>
        <v>#REF!</v>
      </c>
      <c r="D175" s="64" t="e">
        <f>#REF!</f>
        <v>#REF!</v>
      </c>
      <c r="E175" s="64" t="e">
        <f>#REF!</f>
        <v>#REF!</v>
      </c>
      <c r="F175" s="64" t="e">
        <f>#REF!</f>
        <v>#REF!</v>
      </c>
      <c r="G175" s="64" t="e">
        <f>#REF!</f>
        <v>#REF!</v>
      </c>
      <c r="H175" s="64" t="e">
        <f>#REF!</f>
        <v>#REF!</v>
      </c>
    </row>
    <row r="176" spans="1:8">
      <c r="A176" s="64" t="e">
        <f>#REF!</f>
        <v>#REF!</v>
      </c>
      <c r="B176" s="64" t="e">
        <f>#REF!</f>
        <v>#REF!</v>
      </c>
      <c r="C176" s="64" t="e">
        <f>#REF!</f>
        <v>#REF!</v>
      </c>
      <c r="D176" s="64" t="e">
        <f>#REF!</f>
        <v>#REF!</v>
      </c>
      <c r="E176" s="64" t="e">
        <f>#REF!</f>
        <v>#REF!</v>
      </c>
      <c r="F176" s="64" t="e">
        <f>#REF!</f>
        <v>#REF!</v>
      </c>
      <c r="G176" s="64" t="e">
        <f>#REF!</f>
        <v>#REF!</v>
      </c>
      <c r="H176" s="64" t="e">
        <f>#REF!</f>
        <v>#REF!</v>
      </c>
    </row>
    <row r="177" spans="1:8">
      <c r="A177" s="64" t="e">
        <f>#REF!</f>
        <v>#REF!</v>
      </c>
      <c r="B177" s="64" t="e">
        <f>#REF!</f>
        <v>#REF!</v>
      </c>
      <c r="C177" s="64" t="e">
        <f>#REF!</f>
        <v>#REF!</v>
      </c>
      <c r="D177" s="64" t="e">
        <f>#REF!</f>
        <v>#REF!</v>
      </c>
      <c r="E177" s="64" t="e">
        <f>#REF!</f>
        <v>#REF!</v>
      </c>
      <c r="F177" s="64" t="e">
        <f>#REF!</f>
        <v>#REF!</v>
      </c>
      <c r="G177" s="64" t="e">
        <f>#REF!</f>
        <v>#REF!</v>
      </c>
      <c r="H177" s="64" t="e">
        <f>#REF!</f>
        <v>#REF!</v>
      </c>
    </row>
    <row r="178" spans="1:8">
      <c r="A178" s="64" t="e">
        <f>#REF!</f>
        <v>#REF!</v>
      </c>
      <c r="B178" s="64" t="e">
        <f>#REF!</f>
        <v>#REF!</v>
      </c>
      <c r="C178" s="64" t="e">
        <f>#REF!</f>
        <v>#REF!</v>
      </c>
      <c r="D178" s="64" t="e">
        <f>#REF!</f>
        <v>#REF!</v>
      </c>
      <c r="E178" s="64" t="e">
        <f>#REF!</f>
        <v>#REF!</v>
      </c>
      <c r="F178" s="64" t="e">
        <f>#REF!</f>
        <v>#REF!</v>
      </c>
      <c r="G178" s="64" t="e">
        <f>#REF!</f>
        <v>#REF!</v>
      </c>
      <c r="H178" s="64" t="e">
        <f>#REF!</f>
        <v>#REF!</v>
      </c>
    </row>
    <row r="179" spans="1:8">
      <c r="A179" s="64" t="e">
        <f>#REF!</f>
        <v>#REF!</v>
      </c>
      <c r="B179" s="64" t="e">
        <f>#REF!</f>
        <v>#REF!</v>
      </c>
      <c r="C179" s="64" t="e">
        <f>#REF!</f>
        <v>#REF!</v>
      </c>
      <c r="D179" s="64" t="e">
        <f>#REF!</f>
        <v>#REF!</v>
      </c>
      <c r="E179" s="64" t="e">
        <f>#REF!</f>
        <v>#REF!</v>
      </c>
      <c r="F179" s="64" t="e">
        <f>#REF!</f>
        <v>#REF!</v>
      </c>
      <c r="G179" s="64" t="e">
        <f>#REF!</f>
        <v>#REF!</v>
      </c>
      <c r="H179" s="64" t="e">
        <f>#REF!</f>
        <v>#REF!</v>
      </c>
    </row>
    <row r="180" spans="1:8">
      <c r="A180" s="64" t="e">
        <f>#REF!</f>
        <v>#REF!</v>
      </c>
      <c r="B180" s="64" t="e">
        <f>#REF!</f>
        <v>#REF!</v>
      </c>
      <c r="C180" s="64" t="e">
        <f>#REF!</f>
        <v>#REF!</v>
      </c>
      <c r="D180" s="64" t="e">
        <f>#REF!</f>
        <v>#REF!</v>
      </c>
      <c r="E180" s="64" t="e">
        <f>#REF!</f>
        <v>#REF!</v>
      </c>
      <c r="F180" s="64" t="e">
        <f>#REF!</f>
        <v>#REF!</v>
      </c>
      <c r="G180" s="64" t="e">
        <f>#REF!</f>
        <v>#REF!</v>
      </c>
      <c r="H180" s="64" t="e">
        <f>#REF!</f>
        <v>#REF!</v>
      </c>
    </row>
    <row r="181" spans="1:8">
      <c r="A181" s="64" t="e">
        <f>#REF!</f>
        <v>#REF!</v>
      </c>
      <c r="B181" s="64" t="e">
        <f>#REF!</f>
        <v>#REF!</v>
      </c>
      <c r="C181" s="64" t="e">
        <f>#REF!</f>
        <v>#REF!</v>
      </c>
      <c r="D181" s="64" t="e">
        <f>#REF!</f>
        <v>#REF!</v>
      </c>
      <c r="E181" s="64" t="e">
        <f>#REF!</f>
        <v>#REF!</v>
      </c>
      <c r="F181" s="64" t="e">
        <f>#REF!</f>
        <v>#REF!</v>
      </c>
      <c r="G181" s="64" t="e">
        <f>#REF!</f>
        <v>#REF!</v>
      </c>
      <c r="H181" s="64" t="e">
        <f>#REF!</f>
        <v>#REF!</v>
      </c>
    </row>
    <row r="182" spans="1:8">
      <c r="A182" s="64" t="e">
        <f>#REF!</f>
        <v>#REF!</v>
      </c>
      <c r="B182" s="64" t="e">
        <f>#REF!</f>
        <v>#REF!</v>
      </c>
      <c r="C182" s="64" t="e">
        <f>#REF!</f>
        <v>#REF!</v>
      </c>
      <c r="D182" s="64" t="e">
        <f>#REF!</f>
        <v>#REF!</v>
      </c>
      <c r="E182" s="64" t="e">
        <f>#REF!</f>
        <v>#REF!</v>
      </c>
      <c r="F182" s="64" t="e">
        <f>#REF!</f>
        <v>#REF!</v>
      </c>
      <c r="G182" s="64" t="e">
        <f>#REF!</f>
        <v>#REF!</v>
      </c>
      <c r="H182" s="64" t="e">
        <f>#REF!</f>
        <v>#REF!</v>
      </c>
    </row>
    <row r="183" spans="1:8">
      <c r="A183" s="64" t="e">
        <f>#REF!</f>
        <v>#REF!</v>
      </c>
      <c r="B183" s="64" t="e">
        <f>#REF!</f>
        <v>#REF!</v>
      </c>
      <c r="C183" s="64" t="e">
        <f>#REF!</f>
        <v>#REF!</v>
      </c>
      <c r="D183" s="64" t="e">
        <f>#REF!</f>
        <v>#REF!</v>
      </c>
      <c r="E183" s="64" t="e">
        <f>#REF!</f>
        <v>#REF!</v>
      </c>
      <c r="F183" s="64" t="e">
        <f>#REF!</f>
        <v>#REF!</v>
      </c>
      <c r="G183" s="64" t="e">
        <f>#REF!</f>
        <v>#REF!</v>
      </c>
      <c r="H183" s="64" t="e">
        <f>#REF!</f>
        <v>#REF!</v>
      </c>
    </row>
    <row r="184" spans="1:8">
      <c r="A184" s="64" t="e">
        <f>#REF!</f>
        <v>#REF!</v>
      </c>
      <c r="B184" s="64" t="e">
        <f>#REF!</f>
        <v>#REF!</v>
      </c>
      <c r="C184" s="64" t="e">
        <f>#REF!</f>
        <v>#REF!</v>
      </c>
      <c r="D184" s="64" t="e">
        <f>#REF!</f>
        <v>#REF!</v>
      </c>
      <c r="E184" s="64" t="e">
        <f>#REF!</f>
        <v>#REF!</v>
      </c>
      <c r="F184" s="64" t="e">
        <f>#REF!</f>
        <v>#REF!</v>
      </c>
      <c r="G184" s="64" t="e">
        <f>#REF!</f>
        <v>#REF!</v>
      </c>
      <c r="H184" s="64" t="e">
        <f>#REF!</f>
        <v>#REF!</v>
      </c>
    </row>
    <row r="185" spans="1:8">
      <c r="A185" s="64" t="e">
        <f>#REF!</f>
        <v>#REF!</v>
      </c>
      <c r="B185" s="64" t="e">
        <f>#REF!</f>
        <v>#REF!</v>
      </c>
      <c r="C185" s="64" t="e">
        <f>#REF!</f>
        <v>#REF!</v>
      </c>
      <c r="D185" s="64" t="e">
        <f>#REF!</f>
        <v>#REF!</v>
      </c>
      <c r="E185" s="64" t="e">
        <f>#REF!</f>
        <v>#REF!</v>
      </c>
      <c r="F185" s="64" t="e">
        <f>#REF!</f>
        <v>#REF!</v>
      </c>
      <c r="G185" s="64" t="e">
        <f>#REF!</f>
        <v>#REF!</v>
      </c>
      <c r="H185" s="64" t="e">
        <f>#REF!</f>
        <v>#REF!</v>
      </c>
    </row>
    <row r="186" spans="1:8">
      <c r="A186" s="64" t="e">
        <f>#REF!</f>
        <v>#REF!</v>
      </c>
      <c r="B186" s="64" t="e">
        <f>#REF!</f>
        <v>#REF!</v>
      </c>
      <c r="C186" s="64" t="e">
        <f>#REF!</f>
        <v>#REF!</v>
      </c>
      <c r="D186" s="64" t="e">
        <f>#REF!</f>
        <v>#REF!</v>
      </c>
      <c r="E186" s="64" t="e">
        <f>#REF!</f>
        <v>#REF!</v>
      </c>
      <c r="F186" s="64" t="e">
        <f>#REF!</f>
        <v>#REF!</v>
      </c>
      <c r="G186" s="64" t="e">
        <f>#REF!</f>
        <v>#REF!</v>
      </c>
      <c r="H186" s="64" t="e">
        <f>#REF!</f>
        <v>#REF!</v>
      </c>
    </row>
    <row r="187" spans="1:8">
      <c r="A187" s="64" t="e">
        <f>#REF!</f>
        <v>#REF!</v>
      </c>
      <c r="B187" s="64" t="e">
        <f>#REF!</f>
        <v>#REF!</v>
      </c>
      <c r="C187" s="64" t="e">
        <f>#REF!</f>
        <v>#REF!</v>
      </c>
      <c r="D187" s="64" t="e">
        <f>#REF!</f>
        <v>#REF!</v>
      </c>
      <c r="E187" s="64" t="e">
        <f>#REF!</f>
        <v>#REF!</v>
      </c>
      <c r="F187" s="64" t="e">
        <f>#REF!</f>
        <v>#REF!</v>
      </c>
      <c r="G187" s="64" t="e">
        <f>#REF!</f>
        <v>#REF!</v>
      </c>
      <c r="H187" s="64" t="e">
        <f>#REF!</f>
        <v>#REF!</v>
      </c>
    </row>
    <row r="188" spans="1:8">
      <c r="A188" s="64" t="e">
        <f>#REF!</f>
        <v>#REF!</v>
      </c>
      <c r="B188" s="64" t="e">
        <f>#REF!</f>
        <v>#REF!</v>
      </c>
      <c r="C188" s="64" t="e">
        <f>#REF!</f>
        <v>#REF!</v>
      </c>
      <c r="D188" s="64" t="e">
        <f>#REF!</f>
        <v>#REF!</v>
      </c>
      <c r="E188" s="64" t="e">
        <f>#REF!</f>
        <v>#REF!</v>
      </c>
      <c r="F188" s="64" t="e">
        <f>#REF!</f>
        <v>#REF!</v>
      </c>
      <c r="G188" s="64" t="e">
        <f>#REF!</f>
        <v>#REF!</v>
      </c>
      <c r="H188" s="64" t="e">
        <f>#REF!</f>
        <v>#REF!</v>
      </c>
    </row>
    <row r="189" spans="1:8">
      <c r="A189" s="64" t="e">
        <f>#REF!</f>
        <v>#REF!</v>
      </c>
      <c r="B189" s="64" t="e">
        <f>#REF!</f>
        <v>#REF!</v>
      </c>
      <c r="C189" s="64" t="e">
        <f>#REF!</f>
        <v>#REF!</v>
      </c>
      <c r="D189" s="64" t="e">
        <f>#REF!</f>
        <v>#REF!</v>
      </c>
      <c r="E189" s="64" t="e">
        <f>#REF!</f>
        <v>#REF!</v>
      </c>
      <c r="F189" s="64" t="e">
        <f>#REF!</f>
        <v>#REF!</v>
      </c>
      <c r="G189" s="64" t="e">
        <f>#REF!</f>
        <v>#REF!</v>
      </c>
      <c r="H189" s="64" t="e">
        <f>#REF!</f>
        <v>#REF!</v>
      </c>
    </row>
    <row r="190" spans="1:8">
      <c r="A190" s="64" t="e">
        <f>#REF!</f>
        <v>#REF!</v>
      </c>
      <c r="B190" s="64" t="e">
        <f>#REF!</f>
        <v>#REF!</v>
      </c>
      <c r="C190" s="64" t="e">
        <f>#REF!</f>
        <v>#REF!</v>
      </c>
      <c r="D190" s="64" t="e">
        <f>#REF!</f>
        <v>#REF!</v>
      </c>
      <c r="E190" s="64" t="e">
        <f>#REF!</f>
        <v>#REF!</v>
      </c>
      <c r="F190" s="64" t="e">
        <f>#REF!</f>
        <v>#REF!</v>
      </c>
      <c r="G190" s="64" t="e">
        <f>#REF!</f>
        <v>#REF!</v>
      </c>
      <c r="H190" s="64" t="e">
        <f>#REF!</f>
        <v>#REF!</v>
      </c>
    </row>
    <row r="191" spans="1:8">
      <c r="A191" s="64" t="e">
        <f>#REF!</f>
        <v>#REF!</v>
      </c>
      <c r="B191" s="64" t="e">
        <f>#REF!</f>
        <v>#REF!</v>
      </c>
      <c r="C191" s="64" t="e">
        <f>#REF!</f>
        <v>#REF!</v>
      </c>
      <c r="D191" s="64" t="e">
        <f>#REF!</f>
        <v>#REF!</v>
      </c>
      <c r="E191" s="64" t="e">
        <f>#REF!</f>
        <v>#REF!</v>
      </c>
      <c r="F191" s="64" t="e">
        <f>#REF!</f>
        <v>#REF!</v>
      </c>
      <c r="G191" s="64" t="e">
        <f>#REF!</f>
        <v>#REF!</v>
      </c>
      <c r="H191" s="64" t="e">
        <f>#REF!</f>
        <v>#REF!</v>
      </c>
    </row>
    <row r="192" spans="1:8">
      <c r="A192" s="64" t="e">
        <f>#REF!</f>
        <v>#REF!</v>
      </c>
      <c r="B192" s="64" t="e">
        <f>#REF!</f>
        <v>#REF!</v>
      </c>
      <c r="C192" s="64" t="e">
        <f>#REF!</f>
        <v>#REF!</v>
      </c>
      <c r="D192" s="64" t="e">
        <f>#REF!</f>
        <v>#REF!</v>
      </c>
      <c r="E192" s="64" t="e">
        <f>#REF!</f>
        <v>#REF!</v>
      </c>
      <c r="F192" s="64" t="e">
        <f>#REF!</f>
        <v>#REF!</v>
      </c>
      <c r="G192" s="64" t="e">
        <f>#REF!</f>
        <v>#REF!</v>
      </c>
      <c r="H192" s="64" t="e">
        <f>#REF!</f>
        <v>#REF!</v>
      </c>
    </row>
    <row r="193" spans="1:8">
      <c r="A193" s="64" t="e">
        <f>#REF!</f>
        <v>#REF!</v>
      </c>
      <c r="B193" s="64" t="e">
        <f>#REF!</f>
        <v>#REF!</v>
      </c>
      <c r="C193" s="64" t="e">
        <f>#REF!</f>
        <v>#REF!</v>
      </c>
      <c r="D193" s="64" t="e">
        <f>#REF!</f>
        <v>#REF!</v>
      </c>
      <c r="E193" s="64" t="e">
        <f>#REF!</f>
        <v>#REF!</v>
      </c>
      <c r="F193" s="64" t="e">
        <f>#REF!</f>
        <v>#REF!</v>
      </c>
      <c r="G193" s="64" t="e">
        <f>#REF!</f>
        <v>#REF!</v>
      </c>
      <c r="H193" s="64" t="e">
        <f>#REF!</f>
        <v>#REF!</v>
      </c>
    </row>
    <row r="194" spans="1:8">
      <c r="A194" s="64" t="e">
        <f>#REF!</f>
        <v>#REF!</v>
      </c>
      <c r="B194" s="64" t="e">
        <f>#REF!</f>
        <v>#REF!</v>
      </c>
      <c r="C194" s="64" t="e">
        <f>#REF!</f>
        <v>#REF!</v>
      </c>
      <c r="D194" s="64" t="e">
        <f>#REF!</f>
        <v>#REF!</v>
      </c>
      <c r="E194" s="64" t="e">
        <f>#REF!</f>
        <v>#REF!</v>
      </c>
      <c r="F194" s="64" t="e">
        <f>#REF!</f>
        <v>#REF!</v>
      </c>
      <c r="G194" s="64" t="e">
        <f>#REF!</f>
        <v>#REF!</v>
      </c>
      <c r="H194" s="64" t="e">
        <f>#REF!</f>
        <v>#REF!</v>
      </c>
    </row>
    <row r="195" spans="1:8">
      <c r="A195" s="64" t="e">
        <f>#REF!</f>
        <v>#REF!</v>
      </c>
      <c r="B195" s="64" t="e">
        <f>#REF!</f>
        <v>#REF!</v>
      </c>
      <c r="C195" s="64" t="e">
        <f>#REF!</f>
        <v>#REF!</v>
      </c>
      <c r="D195" s="64" t="e">
        <f>#REF!</f>
        <v>#REF!</v>
      </c>
      <c r="E195" s="64" t="e">
        <f>#REF!</f>
        <v>#REF!</v>
      </c>
      <c r="F195" s="64" t="e">
        <f>#REF!</f>
        <v>#REF!</v>
      </c>
      <c r="G195" s="64" t="e">
        <f>#REF!</f>
        <v>#REF!</v>
      </c>
      <c r="H195" s="64" t="e">
        <f>#REF!</f>
        <v>#REF!</v>
      </c>
    </row>
    <row r="196" spans="1:8">
      <c r="A196" s="64" t="e">
        <f>#REF!</f>
        <v>#REF!</v>
      </c>
      <c r="B196" s="64" t="e">
        <f>#REF!</f>
        <v>#REF!</v>
      </c>
      <c r="C196" s="64" t="e">
        <f>#REF!</f>
        <v>#REF!</v>
      </c>
      <c r="D196" s="64" t="e">
        <f>#REF!</f>
        <v>#REF!</v>
      </c>
      <c r="E196" s="64" t="e">
        <f>#REF!</f>
        <v>#REF!</v>
      </c>
      <c r="F196" s="64" t="e">
        <f>#REF!</f>
        <v>#REF!</v>
      </c>
      <c r="G196" s="64" t="e">
        <f>#REF!</f>
        <v>#REF!</v>
      </c>
      <c r="H196" s="64" t="e">
        <f>#REF!</f>
        <v>#REF!</v>
      </c>
    </row>
    <row r="197" spans="1:8">
      <c r="A197" s="64" t="e">
        <f>#REF!</f>
        <v>#REF!</v>
      </c>
      <c r="B197" s="64" t="e">
        <f>#REF!</f>
        <v>#REF!</v>
      </c>
      <c r="C197" s="64" t="e">
        <f>#REF!</f>
        <v>#REF!</v>
      </c>
      <c r="D197" s="64" t="e">
        <f>#REF!</f>
        <v>#REF!</v>
      </c>
      <c r="E197" s="64" t="e">
        <f>#REF!</f>
        <v>#REF!</v>
      </c>
      <c r="F197" s="64" t="e">
        <f>#REF!</f>
        <v>#REF!</v>
      </c>
      <c r="G197" s="64" t="e">
        <f>#REF!</f>
        <v>#REF!</v>
      </c>
      <c r="H197" s="64" t="e">
        <f>#REF!</f>
        <v>#REF!</v>
      </c>
    </row>
    <row r="198" spans="1:8">
      <c r="A198" s="64" t="e">
        <f>#REF!</f>
        <v>#REF!</v>
      </c>
      <c r="B198" s="64" t="e">
        <f>#REF!</f>
        <v>#REF!</v>
      </c>
      <c r="C198" s="64" t="e">
        <f>#REF!</f>
        <v>#REF!</v>
      </c>
      <c r="D198" s="64" t="e">
        <f>#REF!</f>
        <v>#REF!</v>
      </c>
      <c r="E198" s="64" t="e">
        <f>#REF!</f>
        <v>#REF!</v>
      </c>
      <c r="F198" s="64" t="e">
        <f>#REF!</f>
        <v>#REF!</v>
      </c>
      <c r="G198" s="64" t="e">
        <f>#REF!</f>
        <v>#REF!</v>
      </c>
      <c r="H198" s="64" t="e">
        <f>#REF!</f>
        <v>#REF!</v>
      </c>
    </row>
    <row r="199" spans="1:8">
      <c r="A199" s="64" t="e">
        <f>#REF!</f>
        <v>#REF!</v>
      </c>
      <c r="B199" s="64" t="e">
        <f>#REF!</f>
        <v>#REF!</v>
      </c>
      <c r="C199" s="64" t="e">
        <f>#REF!</f>
        <v>#REF!</v>
      </c>
      <c r="D199" s="64" t="e">
        <f>#REF!</f>
        <v>#REF!</v>
      </c>
      <c r="E199" s="64" t="e">
        <f>#REF!</f>
        <v>#REF!</v>
      </c>
      <c r="F199" s="64" t="e">
        <f>#REF!</f>
        <v>#REF!</v>
      </c>
      <c r="G199" s="64" t="e">
        <f>#REF!</f>
        <v>#REF!</v>
      </c>
      <c r="H199" s="64" t="e">
        <f>#REF!</f>
        <v>#REF!</v>
      </c>
    </row>
    <row r="200" spans="1:8">
      <c r="A200" s="64" t="e">
        <f>#REF!</f>
        <v>#REF!</v>
      </c>
      <c r="B200" s="64" t="e">
        <f>#REF!</f>
        <v>#REF!</v>
      </c>
      <c r="C200" s="64" t="e">
        <f>#REF!</f>
        <v>#REF!</v>
      </c>
      <c r="D200" s="64" t="e">
        <f>#REF!</f>
        <v>#REF!</v>
      </c>
      <c r="E200" s="64" t="e">
        <f>#REF!</f>
        <v>#REF!</v>
      </c>
      <c r="F200" s="64" t="e">
        <f>#REF!</f>
        <v>#REF!</v>
      </c>
      <c r="G200" s="64" t="e">
        <f>#REF!</f>
        <v>#REF!</v>
      </c>
      <c r="H200" s="64" t="e">
        <f>#REF!</f>
        <v>#REF!</v>
      </c>
    </row>
    <row r="201" spans="1:8">
      <c r="A201" s="64" t="e">
        <f>#REF!</f>
        <v>#REF!</v>
      </c>
      <c r="B201" s="64" t="e">
        <f>#REF!</f>
        <v>#REF!</v>
      </c>
      <c r="C201" s="64" t="e">
        <f>#REF!</f>
        <v>#REF!</v>
      </c>
      <c r="D201" s="64" t="e">
        <f>#REF!</f>
        <v>#REF!</v>
      </c>
      <c r="E201" s="64" t="e">
        <f>#REF!</f>
        <v>#REF!</v>
      </c>
      <c r="F201" s="64" t="e">
        <f>#REF!</f>
        <v>#REF!</v>
      </c>
      <c r="G201" s="64" t="e">
        <f>#REF!</f>
        <v>#REF!</v>
      </c>
      <c r="H201" s="64" t="e">
        <f>#REF!</f>
        <v>#REF!</v>
      </c>
    </row>
    <row r="202" spans="1:8">
      <c r="A202" s="64" t="e">
        <f>#REF!</f>
        <v>#REF!</v>
      </c>
      <c r="B202" s="64" t="e">
        <f>#REF!</f>
        <v>#REF!</v>
      </c>
      <c r="C202" s="64" t="e">
        <f>#REF!</f>
        <v>#REF!</v>
      </c>
      <c r="D202" s="64" t="e">
        <f>#REF!</f>
        <v>#REF!</v>
      </c>
      <c r="E202" s="64" t="e">
        <f>#REF!</f>
        <v>#REF!</v>
      </c>
      <c r="F202" s="64" t="e">
        <f>#REF!</f>
        <v>#REF!</v>
      </c>
      <c r="G202" s="64" t="e">
        <f>#REF!</f>
        <v>#REF!</v>
      </c>
      <c r="H202" s="64" t="e">
        <f>#REF!</f>
        <v>#REF!</v>
      </c>
    </row>
    <row r="203" spans="1:8">
      <c r="A203" s="64" t="e">
        <f>#REF!</f>
        <v>#REF!</v>
      </c>
      <c r="B203" s="64" t="e">
        <f>#REF!</f>
        <v>#REF!</v>
      </c>
      <c r="C203" s="64" t="e">
        <f>#REF!</f>
        <v>#REF!</v>
      </c>
      <c r="D203" s="64" t="e">
        <f>#REF!</f>
        <v>#REF!</v>
      </c>
      <c r="E203" s="64" t="e">
        <f>#REF!</f>
        <v>#REF!</v>
      </c>
      <c r="F203" s="64" t="e">
        <f>#REF!</f>
        <v>#REF!</v>
      </c>
      <c r="G203" s="64" t="e">
        <f>#REF!</f>
        <v>#REF!</v>
      </c>
      <c r="H203" s="64" t="e">
        <f>#REF!</f>
        <v>#REF!</v>
      </c>
    </row>
    <row r="204" spans="1:8">
      <c r="A204" s="64" t="e">
        <f>#REF!</f>
        <v>#REF!</v>
      </c>
      <c r="B204" s="64" t="e">
        <f>#REF!</f>
        <v>#REF!</v>
      </c>
      <c r="C204" s="64" t="e">
        <f>#REF!</f>
        <v>#REF!</v>
      </c>
      <c r="D204" s="64" t="e">
        <f>#REF!</f>
        <v>#REF!</v>
      </c>
      <c r="E204" s="64" t="e">
        <f>#REF!</f>
        <v>#REF!</v>
      </c>
      <c r="F204" s="64" t="e">
        <f>#REF!</f>
        <v>#REF!</v>
      </c>
      <c r="G204" s="64" t="e">
        <f>#REF!</f>
        <v>#REF!</v>
      </c>
      <c r="H204" s="64" t="e">
        <f>#REF!</f>
        <v>#REF!</v>
      </c>
    </row>
    <row r="205" spans="1:8">
      <c r="A205" s="64" t="e">
        <f>#REF!</f>
        <v>#REF!</v>
      </c>
      <c r="B205" s="64" t="e">
        <f>#REF!</f>
        <v>#REF!</v>
      </c>
      <c r="C205" s="64" t="e">
        <f>#REF!</f>
        <v>#REF!</v>
      </c>
      <c r="D205" s="64" t="e">
        <f>#REF!</f>
        <v>#REF!</v>
      </c>
      <c r="E205" s="64" t="e">
        <f>#REF!</f>
        <v>#REF!</v>
      </c>
      <c r="F205" s="64" t="e">
        <f>#REF!</f>
        <v>#REF!</v>
      </c>
      <c r="G205" s="64" t="e">
        <f>#REF!</f>
        <v>#REF!</v>
      </c>
      <c r="H205" s="64" t="e">
        <f>#REF!</f>
        <v>#REF!</v>
      </c>
    </row>
    <row r="206" spans="1:8">
      <c r="A206" s="64" t="e">
        <f>#REF!</f>
        <v>#REF!</v>
      </c>
      <c r="B206" s="64" t="e">
        <f>#REF!</f>
        <v>#REF!</v>
      </c>
      <c r="C206" s="64" t="e">
        <f>#REF!</f>
        <v>#REF!</v>
      </c>
      <c r="D206" s="64" t="e">
        <f>#REF!</f>
        <v>#REF!</v>
      </c>
      <c r="E206" s="64" t="e">
        <f>#REF!</f>
        <v>#REF!</v>
      </c>
      <c r="F206" s="64" t="e">
        <f>#REF!</f>
        <v>#REF!</v>
      </c>
      <c r="G206" s="64" t="e">
        <f>#REF!</f>
        <v>#REF!</v>
      </c>
      <c r="H206" s="64" t="e">
        <f>#REF!</f>
        <v>#REF!</v>
      </c>
    </row>
    <row r="207" spans="1:8">
      <c r="A207" s="64" t="e">
        <f>#REF!</f>
        <v>#REF!</v>
      </c>
      <c r="B207" s="64" t="e">
        <f>#REF!</f>
        <v>#REF!</v>
      </c>
      <c r="C207" s="64" t="e">
        <f>#REF!</f>
        <v>#REF!</v>
      </c>
      <c r="D207" s="64" t="e">
        <f>#REF!</f>
        <v>#REF!</v>
      </c>
      <c r="E207" s="64" t="e">
        <f>#REF!</f>
        <v>#REF!</v>
      </c>
      <c r="F207" s="64" t="e">
        <f>#REF!</f>
        <v>#REF!</v>
      </c>
      <c r="G207" s="64" t="e">
        <f>#REF!</f>
        <v>#REF!</v>
      </c>
      <c r="H207" s="64" t="e">
        <f>#REF!</f>
        <v>#REF!</v>
      </c>
    </row>
    <row r="208" spans="1:8">
      <c r="A208" s="64" t="e">
        <f>#REF!</f>
        <v>#REF!</v>
      </c>
      <c r="B208" s="64" t="e">
        <f>#REF!</f>
        <v>#REF!</v>
      </c>
      <c r="C208" s="64" t="e">
        <f>#REF!</f>
        <v>#REF!</v>
      </c>
      <c r="D208" s="64" t="e">
        <f>#REF!</f>
        <v>#REF!</v>
      </c>
      <c r="E208" s="64" t="e">
        <f>#REF!</f>
        <v>#REF!</v>
      </c>
      <c r="F208" s="64" t="e">
        <f>#REF!</f>
        <v>#REF!</v>
      </c>
      <c r="G208" s="64" t="e">
        <f>#REF!</f>
        <v>#REF!</v>
      </c>
      <c r="H208" s="64" t="e">
        <f>#REF!</f>
        <v>#REF!</v>
      </c>
    </row>
    <row r="209" spans="1:8">
      <c r="A209" s="64" t="e">
        <f>#REF!</f>
        <v>#REF!</v>
      </c>
      <c r="B209" s="64" t="e">
        <f>#REF!</f>
        <v>#REF!</v>
      </c>
      <c r="C209" s="64" t="e">
        <f>#REF!</f>
        <v>#REF!</v>
      </c>
      <c r="D209" s="64" t="e">
        <f>#REF!</f>
        <v>#REF!</v>
      </c>
      <c r="E209" s="64" t="e">
        <f>#REF!</f>
        <v>#REF!</v>
      </c>
      <c r="F209" s="64" t="e">
        <f>#REF!</f>
        <v>#REF!</v>
      </c>
      <c r="G209" s="64" t="e">
        <f>#REF!</f>
        <v>#REF!</v>
      </c>
      <c r="H209" s="64" t="e">
        <f>#REF!</f>
        <v>#REF!</v>
      </c>
    </row>
    <row r="210" spans="1:8">
      <c r="A210" s="64" t="e">
        <f>#REF!</f>
        <v>#REF!</v>
      </c>
      <c r="B210" s="64" t="e">
        <f>#REF!</f>
        <v>#REF!</v>
      </c>
      <c r="C210" s="64" t="e">
        <f>#REF!</f>
        <v>#REF!</v>
      </c>
      <c r="D210" s="64" t="e">
        <f>#REF!</f>
        <v>#REF!</v>
      </c>
      <c r="E210" s="64" t="e">
        <f>#REF!</f>
        <v>#REF!</v>
      </c>
      <c r="F210" s="64" t="e">
        <f>#REF!</f>
        <v>#REF!</v>
      </c>
      <c r="G210" s="64" t="e">
        <f>#REF!</f>
        <v>#REF!</v>
      </c>
      <c r="H210" s="64" t="e">
        <f>#REF!</f>
        <v>#REF!</v>
      </c>
    </row>
    <row r="211" spans="1:8">
      <c r="A211" s="64" t="e">
        <f>#REF!</f>
        <v>#REF!</v>
      </c>
      <c r="B211" s="64" t="e">
        <f>#REF!</f>
        <v>#REF!</v>
      </c>
      <c r="C211" s="64" t="e">
        <f>#REF!</f>
        <v>#REF!</v>
      </c>
      <c r="D211" s="64" t="e">
        <f>#REF!</f>
        <v>#REF!</v>
      </c>
      <c r="E211" s="64" t="e">
        <f>#REF!</f>
        <v>#REF!</v>
      </c>
      <c r="F211" s="64" t="e">
        <f>#REF!</f>
        <v>#REF!</v>
      </c>
      <c r="G211" s="64" t="e">
        <f>#REF!</f>
        <v>#REF!</v>
      </c>
      <c r="H211" s="64" t="e">
        <f>#REF!</f>
        <v>#REF!</v>
      </c>
    </row>
    <row r="212" spans="1:8">
      <c r="A212" s="64" t="e">
        <f>#REF!</f>
        <v>#REF!</v>
      </c>
      <c r="B212" s="64" t="e">
        <f>#REF!</f>
        <v>#REF!</v>
      </c>
      <c r="C212" s="64" t="e">
        <f>#REF!</f>
        <v>#REF!</v>
      </c>
      <c r="D212" s="64" t="e">
        <f>#REF!</f>
        <v>#REF!</v>
      </c>
      <c r="E212" s="64" t="e">
        <f>#REF!</f>
        <v>#REF!</v>
      </c>
      <c r="F212" s="64" t="e">
        <f>#REF!</f>
        <v>#REF!</v>
      </c>
      <c r="G212" s="64" t="e">
        <f>#REF!</f>
        <v>#REF!</v>
      </c>
      <c r="H212" s="64" t="e">
        <f>#REF!</f>
        <v>#REF!</v>
      </c>
    </row>
    <row r="213" spans="1:8">
      <c r="A213" s="64" t="e">
        <f>#REF!</f>
        <v>#REF!</v>
      </c>
      <c r="B213" s="64" t="e">
        <f>#REF!</f>
        <v>#REF!</v>
      </c>
      <c r="C213" s="64" t="e">
        <f>#REF!</f>
        <v>#REF!</v>
      </c>
      <c r="D213" s="64" t="e">
        <f>#REF!</f>
        <v>#REF!</v>
      </c>
      <c r="E213" s="64" t="e">
        <f>#REF!</f>
        <v>#REF!</v>
      </c>
      <c r="F213" s="64" t="e">
        <f>#REF!</f>
        <v>#REF!</v>
      </c>
      <c r="G213" s="64" t="e">
        <f>#REF!</f>
        <v>#REF!</v>
      </c>
      <c r="H213" s="64" t="e">
        <f>#REF!</f>
        <v>#REF!</v>
      </c>
    </row>
    <row r="214" spans="1:8">
      <c r="A214" s="64" t="e">
        <f>#REF!</f>
        <v>#REF!</v>
      </c>
      <c r="B214" s="64" t="e">
        <f>#REF!</f>
        <v>#REF!</v>
      </c>
      <c r="C214" s="64" t="e">
        <f>#REF!</f>
        <v>#REF!</v>
      </c>
      <c r="D214" s="64" t="e">
        <f>#REF!</f>
        <v>#REF!</v>
      </c>
      <c r="E214" s="64" t="e">
        <f>#REF!</f>
        <v>#REF!</v>
      </c>
      <c r="F214" s="64" t="e">
        <f>#REF!</f>
        <v>#REF!</v>
      </c>
      <c r="G214" s="64" t="e">
        <f>#REF!</f>
        <v>#REF!</v>
      </c>
      <c r="H214" s="64" t="e">
        <f>#REF!</f>
        <v>#REF!</v>
      </c>
    </row>
    <row r="215" spans="1:8">
      <c r="A215" s="64" t="e">
        <f>#REF!</f>
        <v>#REF!</v>
      </c>
      <c r="B215" s="64" t="e">
        <f>#REF!</f>
        <v>#REF!</v>
      </c>
      <c r="C215" s="64" t="e">
        <f>#REF!</f>
        <v>#REF!</v>
      </c>
      <c r="D215" s="64" t="e">
        <f>#REF!</f>
        <v>#REF!</v>
      </c>
      <c r="E215" s="64" t="e">
        <f>#REF!</f>
        <v>#REF!</v>
      </c>
      <c r="F215" s="64" t="e">
        <f>#REF!</f>
        <v>#REF!</v>
      </c>
      <c r="G215" s="64" t="e">
        <f>#REF!</f>
        <v>#REF!</v>
      </c>
      <c r="H215" s="64" t="e">
        <f>#REF!</f>
        <v>#REF!</v>
      </c>
    </row>
    <row r="216" spans="1:8">
      <c r="A216" s="64" t="e">
        <f>#REF!</f>
        <v>#REF!</v>
      </c>
      <c r="B216" s="64" t="e">
        <f>#REF!</f>
        <v>#REF!</v>
      </c>
      <c r="C216" s="64" t="e">
        <f>#REF!</f>
        <v>#REF!</v>
      </c>
      <c r="D216" s="64" t="e">
        <f>#REF!</f>
        <v>#REF!</v>
      </c>
      <c r="E216" s="64" t="e">
        <f>#REF!</f>
        <v>#REF!</v>
      </c>
      <c r="F216" s="64" t="e">
        <f>#REF!</f>
        <v>#REF!</v>
      </c>
      <c r="G216" s="64" t="e">
        <f>#REF!</f>
        <v>#REF!</v>
      </c>
      <c r="H216" s="64" t="e">
        <f>#REF!</f>
        <v>#REF!</v>
      </c>
    </row>
    <row r="217" spans="1:8">
      <c r="A217" s="64" t="e">
        <f>#REF!</f>
        <v>#REF!</v>
      </c>
      <c r="B217" s="64" t="e">
        <f>#REF!</f>
        <v>#REF!</v>
      </c>
      <c r="C217" s="64" t="e">
        <f>#REF!</f>
        <v>#REF!</v>
      </c>
      <c r="D217" s="64" t="e">
        <f>#REF!</f>
        <v>#REF!</v>
      </c>
      <c r="E217" s="64" t="e">
        <f>#REF!</f>
        <v>#REF!</v>
      </c>
      <c r="F217" s="64" t="e">
        <f>#REF!</f>
        <v>#REF!</v>
      </c>
      <c r="G217" s="64" t="e">
        <f>#REF!</f>
        <v>#REF!</v>
      </c>
      <c r="H217" s="64" t="e">
        <f>#REF!</f>
        <v>#REF!</v>
      </c>
    </row>
    <row r="218" spans="1:8">
      <c r="A218" s="64" t="e">
        <f>#REF!</f>
        <v>#REF!</v>
      </c>
      <c r="B218" s="64" t="e">
        <f>#REF!</f>
        <v>#REF!</v>
      </c>
      <c r="C218" s="64" t="e">
        <f>#REF!</f>
        <v>#REF!</v>
      </c>
      <c r="D218" s="64" t="e">
        <f>#REF!</f>
        <v>#REF!</v>
      </c>
      <c r="E218" s="64" t="e">
        <f>#REF!</f>
        <v>#REF!</v>
      </c>
      <c r="F218" s="64" t="e">
        <f>#REF!</f>
        <v>#REF!</v>
      </c>
      <c r="G218" s="64" t="e">
        <f>#REF!</f>
        <v>#REF!</v>
      </c>
      <c r="H218" s="64" t="e">
        <f>#REF!</f>
        <v>#REF!</v>
      </c>
    </row>
    <row r="219" spans="1:8">
      <c r="A219" s="64" t="e">
        <f>#REF!</f>
        <v>#REF!</v>
      </c>
      <c r="B219" s="64" t="e">
        <f>#REF!</f>
        <v>#REF!</v>
      </c>
      <c r="C219" s="64" t="e">
        <f>#REF!</f>
        <v>#REF!</v>
      </c>
      <c r="D219" s="64" t="e">
        <f>#REF!</f>
        <v>#REF!</v>
      </c>
      <c r="E219" s="64" t="e">
        <f>#REF!</f>
        <v>#REF!</v>
      </c>
      <c r="F219" s="64" t="e">
        <f>#REF!</f>
        <v>#REF!</v>
      </c>
      <c r="G219" s="64" t="e">
        <f>#REF!</f>
        <v>#REF!</v>
      </c>
      <c r="H219" s="64" t="e">
        <f>#REF!</f>
        <v>#REF!</v>
      </c>
    </row>
    <row r="220" spans="1:8">
      <c r="A220" s="64" t="e">
        <f>#REF!</f>
        <v>#REF!</v>
      </c>
      <c r="B220" s="64" t="e">
        <f>#REF!</f>
        <v>#REF!</v>
      </c>
      <c r="C220" s="64" t="e">
        <f>#REF!</f>
        <v>#REF!</v>
      </c>
      <c r="D220" s="64" t="e">
        <f>#REF!</f>
        <v>#REF!</v>
      </c>
      <c r="E220" s="64" t="e">
        <f>#REF!</f>
        <v>#REF!</v>
      </c>
      <c r="F220" s="64" t="e">
        <f>#REF!</f>
        <v>#REF!</v>
      </c>
      <c r="G220" s="64" t="e">
        <f>#REF!</f>
        <v>#REF!</v>
      </c>
      <c r="H220" s="64" t="e">
        <f>#REF!</f>
        <v>#REF!</v>
      </c>
    </row>
    <row r="221" spans="1:8">
      <c r="A221" s="64" t="e">
        <f>#REF!</f>
        <v>#REF!</v>
      </c>
      <c r="B221" s="64" t="e">
        <f>#REF!</f>
        <v>#REF!</v>
      </c>
      <c r="C221" s="64" t="e">
        <f>#REF!</f>
        <v>#REF!</v>
      </c>
      <c r="D221" s="64" t="e">
        <f>#REF!</f>
        <v>#REF!</v>
      </c>
      <c r="E221" s="64" t="e">
        <f>#REF!</f>
        <v>#REF!</v>
      </c>
      <c r="F221" s="64" t="e">
        <f>#REF!</f>
        <v>#REF!</v>
      </c>
      <c r="G221" s="64" t="e">
        <f>#REF!</f>
        <v>#REF!</v>
      </c>
      <c r="H221" s="64" t="e">
        <f>#REF!</f>
        <v>#REF!</v>
      </c>
    </row>
    <row r="222" spans="1:8">
      <c r="A222" s="64" t="e">
        <f>#REF!</f>
        <v>#REF!</v>
      </c>
      <c r="B222" s="64" t="e">
        <f>#REF!</f>
        <v>#REF!</v>
      </c>
      <c r="C222" s="64" t="e">
        <f>#REF!</f>
        <v>#REF!</v>
      </c>
      <c r="D222" s="64" t="e">
        <f>#REF!</f>
        <v>#REF!</v>
      </c>
      <c r="E222" s="64" t="e">
        <f>#REF!</f>
        <v>#REF!</v>
      </c>
      <c r="F222" s="64" t="e">
        <f>#REF!</f>
        <v>#REF!</v>
      </c>
      <c r="G222" s="64" t="e">
        <f>#REF!</f>
        <v>#REF!</v>
      </c>
      <c r="H222" s="64" t="e">
        <f>#REF!</f>
        <v>#REF!</v>
      </c>
    </row>
    <row r="223" spans="1:8">
      <c r="A223" s="64" t="e">
        <f>#REF!</f>
        <v>#REF!</v>
      </c>
      <c r="B223" s="64" t="e">
        <f>#REF!</f>
        <v>#REF!</v>
      </c>
      <c r="C223" s="64" t="e">
        <f>#REF!</f>
        <v>#REF!</v>
      </c>
      <c r="D223" s="64" t="e">
        <f>#REF!</f>
        <v>#REF!</v>
      </c>
      <c r="E223" s="64" t="e">
        <f>#REF!</f>
        <v>#REF!</v>
      </c>
      <c r="F223" s="64" t="e">
        <f>#REF!</f>
        <v>#REF!</v>
      </c>
      <c r="G223" s="64" t="e">
        <f>#REF!</f>
        <v>#REF!</v>
      </c>
      <c r="H223" s="64" t="e">
        <f>#REF!</f>
        <v>#REF!</v>
      </c>
    </row>
    <row r="224" spans="1:8">
      <c r="A224" s="64" t="e">
        <f>#REF!</f>
        <v>#REF!</v>
      </c>
    </row>
    <row r="225" spans="1:1">
      <c r="A225" s="64" t="e">
        <f>#REF!</f>
        <v>#REF!</v>
      </c>
    </row>
  </sheetData>
  <pageMargins left="0.5" right="0.5" top="0.75" bottom="0.75" header="0.3" footer="0.3"/>
  <pageSetup scale="68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84"/>
  <sheetViews>
    <sheetView workbookViewId="0">
      <selection sqref="A1:XFD58"/>
    </sheetView>
  </sheetViews>
  <sheetFormatPr defaultRowHeight="15"/>
  <cols>
    <col min="1" max="1" width="10.28515625" bestFit="1" customWidth="1"/>
    <col min="2" max="2" width="26.85546875" bestFit="1" customWidth="1"/>
    <col min="3" max="3" width="32.28515625" bestFit="1" customWidth="1"/>
    <col min="4" max="4" width="9.140625" bestFit="1" customWidth="1"/>
    <col min="5" max="5" width="9.42578125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1" max="11" width="7" bestFit="1" customWidth="1"/>
    <col min="12" max="12" width="7.7109375" bestFit="1" customWidth="1"/>
    <col min="14" max="14" width="9.140625" bestFit="1" customWidth="1"/>
  </cols>
  <sheetData>
    <row r="1" spans="1:14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E13+N17+I23+J30+I34</f>
        <v>213.52540184</v>
      </c>
      <c r="J1" s="2"/>
      <c r="K1" s="2"/>
      <c r="L1" s="2"/>
      <c r="M1" s="2"/>
      <c r="N1" s="2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2</v>
      </c>
      <c r="J2" s="2"/>
      <c r="K2" s="2"/>
      <c r="L2" s="2"/>
      <c r="M2" s="2"/>
      <c r="N2" s="2"/>
    </row>
    <row r="3" spans="1:14">
      <c r="A3" s="1" t="s">
        <v>5</v>
      </c>
      <c r="B3" s="2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1" t="s">
        <v>6</v>
      </c>
      <c r="B4" s="7" t="s">
        <v>188</v>
      </c>
      <c r="C4" s="2"/>
      <c r="D4" s="2"/>
      <c r="E4" s="2"/>
      <c r="F4" s="2"/>
      <c r="G4" s="2"/>
      <c r="H4" s="8" t="s">
        <v>7</v>
      </c>
      <c r="I4" s="4">
        <f>I1*I2</f>
        <v>427.05080368</v>
      </c>
      <c r="J4" s="2"/>
      <c r="K4" s="2"/>
      <c r="L4" s="2"/>
      <c r="M4" s="2"/>
      <c r="N4" s="2"/>
    </row>
    <row r="5" spans="1:14">
      <c r="A5" s="1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9" t="s">
        <v>11</v>
      </c>
      <c r="B8" s="9" t="s">
        <v>12</v>
      </c>
      <c r="C8" s="9" t="s">
        <v>13</v>
      </c>
      <c r="D8" s="9" t="s">
        <v>14</v>
      </c>
      <c r="E8" s="9" t="s">
        <v>15</v>
      </c>
      <c r="F8" s="2"/>
      <c r="G8" s="2"/>
      <c r="H8" s="2"/>
      <c r="I8" s="2"/>
      <c r="J8" s="2"/>
      <c r="K8" s="2"/>
      <c r="L8" s="2"/>
      <c r="M8" s="2"/>
      <c r="N8" s="2"/>
    </row>
    <row r="9" spans="1:14">
      <c r="A9" s="10">
        <v>10</v>
      </c>
      <c r="B9" s="2" t="s">
        <v>141</v>
      </c>
      <c r="C9" s="11">
        <f>'Front Upper Clevis'!I4</f>
        <v>3.9254018400000001</v>
      </c>
      <c r="D9" s="12">
        <v>1</v>
      </c>
      <c r="E9" s="13">
        <f>C9*D9</f>
        <v>3.9254018400000001</v>
      </c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0">
        <v>20</v>
      </c>
      <c r="B10" s="10" t="s">
        <v>139</v>
      </c>
      <c r="C10" s="11">
        <v>77.790000000000006</v>
      </c>
      <c r="D10" s="12">
        <v>1</v>
      </c>
      <c r="E10" s="13">
        <f>C10*D10</f>
        <v>77.790000000000006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10">
        <v>30</v>
      </c>
      <c r="B11" s="10" t="s">
        <v>94</v>
      </c>
      <c r="C11" s="11">
        <v>96.48</v>
      </c>
      <c r="D11" s="12">
        <v>1</v>
      </c>
      <c r="E11" s="13">
        <f>C11*D11</f>
        <v>96.48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10"/>
      <c r="B12" s="10"/>
      <c r="C12" s="11"/>
      <c r="D12" s="12"/>
      <c r="E12" s="13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14" t="s">
        <v>15</v>
      </c>
      <c r="E13" s="15">
        <f>SUM(E9:E12)</f>
        <v>178.19540184000002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9" t="s">
        <v>11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  <c r="H15" s="9" t="s">
        <v>22</v>
      </c>
      <c r="I15" s="9" t="s">
        <v>23</v>
      </c>
      <c r="J15" s="9" t="s">
        <v>24</v>
      </c>
      <c r="K15" s="9" t="s">
        <v>25</v>
      </c>
      <c r="L15" s="9" t="s">
        <v>26</v>
      </c>
      <c r="M15" s="9" t="s">
        <v>14</v>
      </c>
      <c r="N15" s="9" t="s">
        <v>15</v>
      </c>
    </row>
    <row r="16" spans="1:14">
      <c r="A16" s="10">
        <v>10</v>
      </c>
      <c r="B16" s="142" t="s">
        <v>136</v>
      </c>
      <c r="C16" s="12"/>
      <c r="D16" s="11">
        <v>17.03</v>
      </c>
      <c r="E16" s="12">
        <v>94.46</v>
      </c>
      <c r="F16" s="12" t="s">
        <v>36</v>
      </c>
      <c r="G16" s="12">
        <v>15.48</v>
      </c>
      <c r="H16" s="17" t="s">
        <v>36</v>
      </c>
      <c r="I16" s="58"/>
      <c r="J16" s="17"/>
      <c r="K16" s="17"/>
      <c r="L16" s="19"/>
      <c r="M16" s="17">
        <v>2</v>
      </c>
      <c r="N16" s="11">
        <f>D16*M16</f>
        <v>34.06</v>
      </c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4" t="s">
        <v>15</v>
      </c>
      <c r="N17" s="15">
        <f>SUM(N16:N16)</f>
        <v>34.06</v>
      </c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5">
      <c r="A19" s="9" t="s">
        <v>11</v>
      </c>
      <c r="B19" s="9" t="s">
        <v>27</v>
      </c>
      <c r="C19" s="9" t="s">
        <v>17</v>
      </c>
      <c r="D19" s="9" t="s">
        <v>18</v>
      </c>
      <c r="E19" s="9" t="s">
        <v>28</v>
      </c>
      <c r="F19" s="9" t="s">
        <v>14</v>
      </c>
      <c r="G19" s="9" t="s">
        <v>29</v>
      </c>
      <c r="H19" s="9" t="s">
        <v>30</v>
      </c>
      <c r="I19" s="9" t="s">
        <v>15</v>
      </c>
      <c r="J19" s="22"/>
      <c r="K19" s="22"/>
      <c r="L19" s="22"/>
      <c r="M19" s="22"/>
      <c r="N19" s="22"/>
    </row>
    <row r="20" spans="1:15">
      <c r="A20" s="12">
        <v>10</v>
      </c>
      <c r="B20" s="144" t="s">
        <v>33</v>
      </c>
      <c r="C20" s="12" t="s">
        <v>133</v>
      </c>
      <c r="D20" s="11">
        <v>0.13</v>
      </c>
      <c r="E20" s="12" t="s">
        <v>134</v>
      </c>
      <c r="F20" s="12">
        <v>1</v>
      </c>
      <c r="G20" s="12"/>
      <c r="H20" s="12"/>
      <c r="I20" s="21">
        <f>D20*F20</f>
        <v>0.13</v>
      </c>
      <c r="J20" s="2"/>
      <c r="K20" s="2"/>
      <c r="L20" s="2"/>
      <c r="M20" s="2"/>
      <c r="N20" s="2"/>
    </row>
    <row r="21" spans="1:15">
      <c r="A21" s="12"/>
      <c r="B21" s="12"/>
      <c r="C21" s="12"/>
      <c r="D21" s="11"/>
      <c r="E21" s="12"/>
      <c r="F21" s="12"/>
      <c r="G21" s="12"/>
      <c r="H21" s="12"/>
      <c r="I21" s="21"/>
      <c r="J21" s="2"/>
      <c r="K21" s="2"/>
      <c r="L21" s="2"/>
      <c r="M21" s="2"/>
      <c r="N21" s="2"/>
    </row>
    <row r="22" spans="1:15">
      <c r="A22" s="12"/>
      <c r="B22" s="12"/>
      <c r="C22" s="12"/>
      <c r="D22" s="11"/>
      <c r="E22" s="12"/>
      <c r="F22" s="12"/>
      <c r="G22" s="12"/>
      <c r="H22" s="12"/>
      <c r="I22" s="21"/>
      <c r="J22" s="2"/>
      <c r="K22" s="2"/>
      <c r="L22" s="2"/>
      <c r="M22" s="2"/>
      <c r="N22" s="2"/>
    </row>
    <row r="23" spans="1:15">
      <c r="A23" s="53"/>
      <c r="B23" s="53"/>
      <c r="C23" s="53"/>
      <c r="D23" s="53"/>
      <c r="E23" s="53"/>
      <c r="F23" s="53"/>
      <c r="G23" s="53"/>
      <c r="H23" s="14" t="s">
        <v>15</v>
      </c>
      <c r="I23" s="16">
        <f>SUM(I20:I22)</f>
        <v>0.13</v>
      </c>
      <c r="J23" s="22"/>
      <c r="K23" s="22"/>
      <c r="L23" s="22"/>
      <c r="M23" s="22"/>
      <c r="N23" s="22"/>
    </row>
    <row r="24" spans="1:15">
      <c r="A24" s="54"/>
      <c r="B24" s="54"/>
      <c r="C24" s="54"/>
      <c r="D24" s="54"/>
      <c r="E24" s="54"/>
      <c r="F24" s="54"/>
      <c r="G24" s="54"/>
      <c r="H24" s="54"/>
      <c r="I24" s="2"/>
      <c r="J24" s="2"/>
      <c r="K24" s="2"/>
      <c r="L24" s="2"/>
      <c r="M24" s="2"/>
      <c r="N24" s="2"/>
    </row>
    <row r="25" spans="1:15">
      <c r="A25" s="24" t="s">
        <v>11</v>
      </c>
      <c r="B25" s="24" t="s">
        <v>34</v>
      </c>
      <c r="C25" s="24" t="s">
        <v>17</v>
      </c>
      <c r="D25" s="24" t="s">
        <v>18</v>
      </c>
      <c r="E25" s="24" t="s">
        <v>19</v>
      </c>
      <c r="F25" s="24" t="s">
        <v>20</v>
      </c>
      <c r="G25" s="24" t="s">
        <v>21</v>
      </c>
      <c r="H25" s="24" t="s">
        <v>22</v>
      </c>
      <c r="I25" s="9" t="s">
        <v>14</v>
      </c>
      <c r="J25" s="9" t="s">
        <v>15</v>
      </c>
      <c r="K25" s="22"/>
      <c r="L25" s="22"/>
      <c r="M25" s="22"/>
      <c r="N25" s="22"/>
    </row>
    <row r="26" spans="1:15">
      <c r="A26" s="178">
        <v>10</v>
      </c>
      <c r="B26" s="179" t="s">
        <v>116</v>
      </c>
      <c r="C26" s="12"/>
      <c r="D26" s="11">
        <v>0.08</v>
      </c>
      <c r="E26" s="12">
        <v>8</v>
      </c>
      <c r="F26" s="26" t="s">
        <v>36</v>
      </c>
      <c r="G26" s="12">
        <v>20</v>
      </c>
      <c r="H26" s="12" t="s">
        <v>36</v>
      </c>
      <c r="I26" s="26">
        <v>6</v>
      </c>
      <c r="J26" s="21">
        <f>D26*I26</f>
        <v>0.48</v>
      </c>
      <c r="K26" s="2"/>
      <c r="L26" s="2"/>
      <c r="M26" s="2"/>
      <c r="N26" s="2"/>
    </row>
    <row r="27" spans="1:15">
      <c r="A27" s="178">
        <v>20</v>
      </c>
      <c r="B27" s="179" t="s">
        <v>116</v>
      </c>
      <c r="C27" s="12"/>
      <c r="D27" s="11">
        <v>0.14000000000000001</v>
      </c>
      <c r="E27" s="12">
        <v>10</v>
      </c>
      <c r="F27" s="26" t="s">
        <v>36</v>
      </c>
      <c r="G27" s="12">
        <v>20</v>
      </c>
      <c r="H27" s="12"/>
      <c r="I27" s="26">
        <v>2</v>
      </c>
      <c r="J27" s="21">
        <f>D27*I27</f>
        <v>0.28000000000000003</v>
      </c>
      <c r="K27" s="2"/>
      <c r="L27" s="2"/>
      <c r="M27" s="2"/>
      <c r="N27" s="2"/>
    </row>
    <row r="28" spans="1:15">
      <c r="A28" s="178">
        <v>30</v>
      </c>
      <c r="B28" s="180" t="s">
        <v>159</v>
      </c>
      <c r="C28" s="12"/>
      <c r="D28" s="11">
        <v>7.0000000000000007E-2</v>
      </c>
      <c r="E28" s="12">
        <v>10</v>
      </c>
      <c r="F28" s="26" t="s">
        <v>36</v>
      </c>
      <c r="G28" s="12"/>
      <c r="H28" s="12"/>
      <c r="I28" s="26">
        <v>2</v>
      </c>
      <c r="J28" s="21">
        <f>D28*I28</f>
        <v>0.14000000000000001</v>
      </c>
      <c r="K28" s="2"/>
      <c r="L28" s="2"/>
      <c r="M28" s="2"/>
      <c r="N28" s="2"/>
      <c r="O28" s="2"/>
    </row>
    <row r="29" spans="1:15">
      <c r="A29" s="178">
        <v>40</v>
      </c>
      <c r="B29" s="180" t="s">
        <v>159</v>
      </c>
      <c r="C29" s="12"/>
      <c r="D29" s="11">
        <v>0.04</v>
      </c>
      <c r="E29" s="12">
        <v>8</v>
      </c>
      <c r="F29" s="26" t="s">
        <v>36</v>
      </c>
      <c r="G29" s="12"/>
      <c r="H29" s="12"/>
      <c r="I29" s="26">
        <v>6</v>
      </c>
      <c r="J29" s="21">
        <f>D29*I29</f>
        <v>0.24</v>
      </c>
      <c r="K29" s="2"/>
      <c r="L29" s="2"/>
      <c r="M29" s="2"/>
      <c r="N29" s="2"/>
    </row>
    <row r="30" spans="1:15">
      <c r="A30" s="53"/>
      <c r="B30" s="53"/>
      <c r="C30" s="53"/>
      <c r="D30" s="53"/>
      <c r="E30" s="53"/>
      <c r="F30" s="53"/>
      <c r="G30" s="53"/>
      <c r="H30" s="53"/>
      <c r="I30" s="14" t="s">
        <v>15</v>
      </c>
      <c r="J30" s="16">
        <f>SUM(J26:J29)</f>
        <v>1.1400000000000001</v>
      </c>
      <c r="K30" s="22"/>
      <c r="L30" s="22"/>
      <c r="M30" s="22"/>
      <c r="N30" s="22"/>
    </row>
    <row r="31" spans="1:15">
      <c r="A31" s="54"/>
      <c r="B31" s="54"/>
      <c r="C31" s="54"/>
      <c r="D31" s="54"/>
      <c r="E31" s="54"/>
      <c r="F31" s="54"/>
      <c r="G31" s="54"/>
      <c r="H31" s="55"/>
      <c r="I31" s="5"/>
      <c r="J31" s="2"/>
      <c r="K31" s="2"/>
      <c r="L31" s="2"/>
      <c r="M31" s="2"/>
      <c r="N31" s="2"/>
    </row>
    <row r="32" spans="1:15">
      <c r="A32" s="24" t="s">
        <v>11</v>
      </c>
      <c r="B32" s="24" t="s">
        <v>38</v>
      </c>
      <c r="C32" s="24" t="s">
        <v>17</v>
      </c>
      <c r="D32" s="24" t="s">
        <v>18</v>
      </c>
      <c r="E32" s="24" t="s">
        <v>28</v>
      </c>
      <c r="F32" s="24" t="s">
        <v>14</v>
      </c>
      <c r="G32" s="24" t="s">
        <v>39</v>
      </c>
      <c r="H32" s="24" t="s">
        <v>40</v>
      </c>
      <c r="I32" s="9" t="s">
        <v>15</v>
      </c>
      <c r="J32" s="22"/>
      <c r="K32" s="22"/>
      <c r="L32" s="22"/>
      <c r="M32" s="22"/>
      <c r="N32" s="22"/>
    </row>
    <row r="33" spans="1:14">
      <c r="A33" s="12"/>
      <c r="B33" s="12"/>
      <c r="C33" s="12"/>
      <c r="D33" s="26"/>
      <c r="E33" s="12"/>
      <c r="F33" s="12"/>
      <c r="G33" s="12"/>
      <c r="H33" s="12"/>
      <c r="I33" s="11"/>
      <c r="J33" s="2"/>
      <c r="K33" s="2"/>
      <c r="L33" s="2"/>
      <c r="M33" s="2"/>
      <c r="N33" s="2"/>
    </row>
    <row r="34" spans="1:14">
      <c r="A34" s="2"/>
      <c r="B34" s="2"/>
      <c r="C34" s="2"/>
      <c r="D34" s="2"/>
      <c r="E34" s="2"/>
      <c r="F34" s="2"/>
      <c r="G34" s="2"/>
      <c r="H34" s="14" t="s">
        <v>15</v>
      </c>
      <c r="I34" s="16">
        <f>SUM(I33:I33)</f>
        <v>0</v>
      </c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56" spans="1: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2"/>
      <c r="O56" s="2"/>
    </row>
    <row r="84" spans="1: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2"/>
      <c r="O8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D24" sqref="D24"/>
    </sheetView>
  </sheetViews>
  <sheetFormatPr defaultRowHeight="15"/>
  <cols>
    <col min="1" max="1" width="10.28515625" customWidth="1"/>
    <col min="2" max="2" width="26.85546875" bestFit="1" customWidth="1"/>
    <col min="3" max="3" width="16.7109375" bestFit="1" customWidth="1"/>
    <col min="5" max="5" width="5.5703125" bestFit="1" customWidth="1"/>
    <col min="6" max="6" width="8.7109375" customWidth="1"/>
    <col min="7" max="7" width="10" bestFit="1" customWidth="1"/>
    <col min="8" max="8" width="9.7109375" customWidth="1"/>
    <col min="9" max="9" width="18" customWidth="1"/>
    <col min="11" max="11" width="7" customWidth="1"/>
    <col min="12" max="12" width="7.7109375" customWidth="1"/>
  </cols>
  <sheetData>
    <row r="1" spans="1:15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N11+I16+J20+I24</f>
        <v>3.9254018400000001</v>
      </c>
      <c r="J1" s="2"/>
      <c r="K1" s="2"/>
      <c r="L1" s="2"/>
      <c r="M1" s="2"/>
      <c r="N1" s="2"/>
      <c r="O1" s="2"/>
    </row>
    <row r="2" spans="1:15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2"/>
      <c r="O2" s="2"/>
    </row>
    <row r="3" spans="1:15">
      <c r="A3" s="1" t="s">
        <v>5</v>
      </c>
      <c r="B3" s="2" t="s">
        <v>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1" t="s">
        <v>12</v>
      </c>
      <c r="B4" s="2" t="s">
        <v>141</v>
      </c>
      <c r="C4" s="2"/>
      <c r="D4" s="2"/>
      <c r="E4" s="2"/>
      <c r="F4" s="2"/>
      <c r="G4" s="2"/>
      <c r="H4" s="1" t="s">
        <v>7</v>
      </c>
      <c r="I4" s="4">
        <f>I1*I2</f>
        <v>3.9254018400000001</v>
      </c>
      <c r="J4" s="2"/>
      <c r="K4" s="2"/>
      <c r="L4" s="2"/>
      <c r="M4" s="2"/>
      <c r="N4" s="2"/>
      <c r="O4" s="2"/>
    </row>
    <row r="5" spans="1:15">
      <c r="A5" s="1" t="s">
        <v>6</v>
      </c>
      <c r="B5" s="57" t="s">
        <v>189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9" t="s">
        <v>15</v>
      </c>
      <c r="O9" s="22"/>
    </row>
    <row r="10" spans="1:15">
      <c r="A10" s="119">
        <v>10</v>
      </c>
      <c r="B10" s="152" t="s">
        <v>89</v>
      </c>
      <c r="C10" s="120" t="s">
        <v>142</v>
      </c>
      <c r="D10" s="151">
        <v>4.2</v>
      </c>
      <c r="E10" s="120">
        <v>1</v>
      </c>
      <c r="F10" s="120" t="s">
        <v>131</v>
      </c>
      <c r="G10" s="120"/>
      <c r="H10" s="121"/>
      <c r="I10" s="122" t="s">
        <v>84</v>
      </c>
      <c r="J10" s="121">
        <v>0.18229999999999999</v>
      </c>
      <c r="K10" s="121">
        <v>0.4</v>
      </c>
      <c r="L10" s="123">
        <v>2.81</v>
      </c>
      <c r="M10" s="121">
        <v>1</v>
      </c>
      <c r="N10" s="124">
        <f>J10*L10*K10*D10</f>
        <v>0.86060184000000006</v>
      </c>
      <c r="O10" s="2"/>
    </row>
    <row r="11" spans="1:15">
      <c r="A11" s="22"/>
      <c r="B11" s="53"/>
      <c r="C11" s="53"/>
      <c r="D11" s="23"/>
      <c r="E11" s="53"/>
      <c r="F11" s="53"/>
      <c r="G11" s="53"/>
      <c r="H11" s="53"/>
      <c r="I11" s="22"/>
      <c r="J11" s="22"/>
      <c r="K11" s="22"/>
      <c r="L11" s="22"/>
      <c r="M11" s="60" t="s">
        <v>15</v>
      </c>
      <c r="N11" s="16">
        <f>SUM(N10:N10)</f>
        <v>0.86060184000000006</v>
      </c>
      <c r="O11" s="22"/>
    </row>
    <row r="12" spans="1:15">
      <c r="A12" s="2"/>
      <c r="B12" s="54"/>
      <c r="C12" s="54"/>
      <c r="D12" s="5"/>
      <c r="E12" s="54"/>
      <c r="F12" s="54"/>
      <c r="G12" s="54"/>
      <c r="H12" s="54"/>
      <c r="I12" s="2"/>
      <c r="J12" s="2"/>
      <c r="K12" s="2"/>
      <c r="L12" s="2"/>
      <c r="M12" s="2"/>
      <c r="N12" s="2"/>
      <c r="O12" s="2"/>
    </row>
    <row r="13" spans="1:15">
      <c r="A13" s="9" t="s">
        <v>11</v>
      </c>
      <c r="B13" s="24" t="s">
        <v>27</v>
      </c>
      <c r="C13" s="24" t="s">
        <v>17</v>
      </c>
      <c r="D13" s="16" t="s">
        <v>18</v>
      </c>
      <c r="E13" s="24" t="s">
        <v>28</v>
      </c>
      <c r="F13" s="24" t="s">
        <v>14</v>
      </c>
      <c r="G13" s="24" t="s">
        <v>29</v>
      </c>
      <c r="H13" s="24" t="s">
        <v>30</v>
      </c>
      <c r="I13" s="9" t="s">
        <v>15</v>
      </c>
      <c r="J13" s="22"/>
      <c r="K13" s="22"/>
      <c r="L13" s="22"/>
      <c r="M13" s="22"/>
      <c r="N13" s="22"/>
      <c r="O13" s="22"/>
    </row>
    <row r="14" spans="1:15">
      <c r="A14" s="119">
        <v>10</v>
      </c>
      <c r="B14" s="145" t="s">
        <v>52</v>
      </c>
      <c r="C14" s="145" t="s">
        <v>128</v>
      </c>
      <c r="D14" s="146">
        <v>0.04</v>
      </c>
      <c r="E14" s="145" t="s">
        <v>53</v>
      </c>
      <c r="F14" s="110">
        <v>41.62</v>
      </c>
      <c r="G14" s="120"/>
      <c r="H14" s="120"/>
      <c r="I14" s="133">
        <f>D14*F14</f>
        <v>1.6647999999999998</v>
      </c>
      <c r="J14" s="110"/>
      <c r="K14" s="110"/>
      <c r="L14" s="110"/>
      <c r="M14" s="110"/>
      <c r="N14" s="110"/>
      <c r="O14" s="109"/>
    </row>
    <row r="15" spans="1:15">
      <c r="A15" s="119">
        <v>20</v>
      </c>
      <c r="B15" s="145" t="s">
        <v>90</v>
      </c>
      <c r="C15" s="145" t="s">
        <v>128</v>
      </c>
      <c r="D15" s="146">
        <v>0.35</v>
      </c>
      <c r="E15" s="145" t="s">
        <v>100</v>
      </c>
      <c r="F15" s="120">
        <v>4</v>
      </c>
      <c r="G15" s="120"/>
      <c r="H15" s="120"/>
      <c r="I15" s="133">
        <f>D15*F15</f>
        <v>1.4</v>
      </c>
      <c r="J15" s="110"/>
      <c r="K15" s="110"/>
      <c r="L15" s="110"/>
      <c r="M15" s="110"/>
      <c r="N15" s="110"/>
      <c r="O15" s="109"/>
    </row>
    <row r="16" spans="1:15">
      <c r="A16" s="22"/>
      <c r="B16" s="53"/>
      <c r="C16" s="53"/>
      <c r="D16" s="23"/>
      <c r="E16" s="53"/>
      <c r="F16" s="53"/>
      <c r="G16" s="53"/>
      <c r="H16" s="60" t="s">
        <v>15</v>
      </c>
      <c r="I16" s="16">
        <f>SUM(I14:I15)</f>
        <v>3.0648</v>
      </c>
      <c r="J16" s="22"/>
      <c r="K16" s="22"/>
      <c r="L16" s="22"/>
      <c r="M16" s="22"/>
      <c r="N16" s="22"/>
      <c r="O16" s="22"/>
    </row>
    <row r="17" spans="1:15">
      <c r="A17" s="2"/>
      <c r="B17" s="54"/>
      <c r="C17" s="54"/>
      <c r="D17" s="5"/>
      <c r="E17" s="54"/>
      <c r="F17" s="54"/>
      <c r="G17" s="54"/>
      <c r="H17" s="54"/>
      <c r="I17" s="2"/>
      <c r="J17" s="2"/>
      <c r="K17" s="2"/>
      <c r="L17" s="2"/>
      <c r="M17" s="2"/>
      <c r="N17" s="2"/>
      <c r="O17" s="2"/>
    </row>
    <row r="18" spans="1:15">
      <c r="A18" s="9" t="s">
        <v>11</v>
      </c>
      <c r="B18" s="24" t="s">
        <v>34</v>
      </c>
      <c r="C18" s="24" t="s">
        <v>17</v>
      </c>
      <c r="D18" s="16" t="s">
        <v>18</v>
      </c>
      <c r="E18" s="24" t="s">
        <v>19</v>
      </c>
      <c r="F18" s="24" t="s">
        <v>20</v>
      </c>
      <c r="G18" s="24" t="s">
        <v>21</v>
      </c>
      <c r="H18" s="24" t="s">
        <v>22</v>
      </c>
      <c r="I18" s="9" t="s">
        <v>14</v>
      </c>
      <c r="J18" s="9" t="s">
        <v>15</v>
      </c>
      <c r="K18" s="22"/>
      <c r="L18" s="22"/>
      <c r="M18" s="22"/>
      <c r="N18" s="22"/>
      <c r="O18" s="22"/>
    </row>
    <row r="19" spans="1:15">
      <c r="A19" s="10"/>
      <c r="B19" s="12"/>
      <c r="C19" s="12"/>
      <c r="D19" s="27"/>
      <c r="E19" s="12"/>
      <c r="F19" s="26"/>
      <c r="G19" s="12"/>
      <c r="H19" s="12"/>
      <c r="I19" s="26"/>
      <c r="J19" s="21"/>
      <c r="K19" s="2"/>
      <c r="L19" s="2"/>
      <c r="M19" s="2"/>
      <c r="N19" s="2"/>
      <c r="O19" s="2"/>
    </row>
    <row r="20" spans="1:15">
      <c r="A20" s="22"/>
      <c r="B20" s="53"/>
      <c r="C20" s="53"/>
      <c r="D20" s="23"/>
      <c r="E20" s="53"/>
      <c r="F20" s="53"/>
      <c r="G20" s="53"/>
      <c r="H20" s="53"/>
      <c r="I20" s="61" t="s">
        <v>15</v>
      </c>
      <c r="J20" s="62">
        <f>SUM(J19:J19)</f>
        <v>0</v>
      </c>
      <c r="K20" s="22"/>
      <c r="L20" s="22"/>
      <c r="M20" s="22"/>
      <c r="N20" s="22"/>
      <c r="O20" s="22"/>
    </row>
    <row r="21" spans="1:15">
      <c r="A21" s="2"/>
      <c r="B21" s="54"/>
      <c r="C21" s="54"/>
      <c r="D21" s="5"/>
      <c r="E21" s="54"/>
      <c r="F21" s="54"/>
      <c r="G21" s="54"/>
      <c r="H21" s="55"/>
      <c r="I21" s="5"/>
      <c r="J21" s="2"/>
      <c r="K21" s="2"/>
      <c r="L21" s="2"/>
      <c r="M21" s="2"/>
      <c r="N21" s="2"/>
      <c r="O21" s="2"/>
    </row>
    <row r="22" spans="1:15">
      <c r="A22" s="9" t="s">
        <v>11</v>
      </c>
      <c r="B22" s="24" t="s">
        <v>38</v>
      </c>
      <c r="C22" s="24" t="s">
        <v>17</v>
      </c>
      <c r="D22" s="16" t="s">
        <v>18</v>
      </c>
      <c r="E22" s="24" t="s">
        <v>28</v>
      </c>
      <c r="F22" s="24" t="s">
        <v>14</v>
      </c>
      <c r="G22" s="24" t="s">
        <v>39</v>
      </c>
      <c r="H22" s="24" t="s">
        <v>50</v>
      </c>
      <c r="I22" s="9" t="s">
        <v>15</v>
      </c>
      <c r="J22" s="22"/>
      <c r="K22" s="22"/>
      <c r="L22" s="22"/>
      <c r="M22" s="22"/>
      <c r="N22" s="22"/>
      <c r="O22" s="22"/>
    </row>
    <row r="23" spans="1:15">
      <c r="A23" s="10"/>
      <c r="B23" s="12"/>
      <c r="C23" s="12"/>
      <c r="D23" s="11"/>
      <c r="E23" s="12"/>
      <c r="F23" s="12"/>
      <c r="G23" s="12"/>
      <c r="H23" s="12"/>
      <c r="I23" s="21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14" t="s">
        <v>15</v>
      </c>
      <c r="I24" s="16">
        <f>SUM(I23:I23)</f>
        <v>0</v>
      </c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39" spans="4:4">
      <c r="D39">
        <f>+D40</f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25"/>
    </sheetView>
  </sheetViews>
  <sheetFormatPr defaultRowHeight="15"/>
  <cols>
    <col min="1" max="1" width="10.28515625" style="203" bestFit="1" customWidth="1"/>
    <col min="2" max="2" width="26.85546875" style="203" bestFit="1" customWidth="1"/>
    <col min="3" max="3" width="20.5703125" style="203" bestFit="1" customWidth="1"/>
    <col min="4" max="4" width="9.140625" style="203" bestFit="1" customWidth="1"/>
    <col min="5" max="5" width="5.5703125" style="203" bestFit="1" customWidth="1"/>
    <col min="6" max="6" width="8.7109375" style="203" bestFit="1" customWidth="1"/>
    <col min="7" max="7" width="10" style="203" bestFit="1" customWidth="1"/>
    <col min="8" max="8" width="9.7109375" style="203" bestFit="1" customWidth="1"/>
    <col min="9" max="9" width="18" style="203" bestFit="1" customWidth="1"/>
    <col min="10" max="10" width="9.140625" style="203"/>
    <col min="11" max="11" width="7" style="203" bestFit="1" customWidth="1"/>
    <col min="12" max="12" width="7.7109375" style="203" bestFit="1" customWidth="1"/>
    <col min="13" max="13" width="9.140625" style="203"/>
    <col min="14" max="14" width="9.140625" style="203" bestFit="1" customWidth="1"/>
    <col min="15" max="16384" width="9.140625" style="203"/>
  </cols>
  <sheetData>
    <row r="1" spans="1:15">
      <c r="A1" s="197" t="s">
        <v>0</v>
      </c>
      <c r="B1" s="198" t="s">
        <v>92</v>
      </c>
      <c r="C1" s="199"/>
      <c r="D1" s="200" t="s">
        <v>1</v>
      </c>
      <c r="E1" s="201">
        <v>106</v>
      </c>
      <c r="F1" s="199"/>
      <c r="G1" s="199"/>
      <c r="H1" s="197" t="s">
        <v>13</v>
      </c>
      <c r="I1" s="202">
        <f>N11+I16+J20+I24</f>
        <v>77.787440000000004</v>
      </c>
      <c r="J1" s="199"/>
      <c r="K1" s="199"/>
      <c r="L1" s="199"/>
      <c r="M1" s="199"/>
      <c r="N1" s="199"/>
      <c r="O1" s="199"/>
    </row>
    <row r="2" spans="1:15">
      <c r="A2" s="197" t="s">
        <v>3</v>
      </c>
      <c r="B2" s="199" t="s">
        <v>174</v>
      </c>
      <c r="C2" s="199"/>
      <c r="D2" s="199"/>
      <c r="E2" s="199"/>
      <c r="F2" s="199"/>
      <c r="G2" s="199"/>
      <c r="H2" s="197" t="s">
        <v>4</v>
      </c>
      <c r="I2" s="204">
        <v>1</v>
      </c>
      <c r="J2" s="199"/>
      <c r="K2" s="199"/>
      <c r="L2" s="199"/>
      <c r="M2" s="199"/>
      <c r="N2" s="199"/>
      <c r="O2" s="199"/>
    </row>
    <row r="3" spans="1:15">
      <c r="A3" s="197" t="s">
        <v>5</v>
      </c>
      <c r="B3" s="199" t="s">
        <v>91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</row>
    <row r="4" spans="1:15">
      <c r="A4" s="197" t="s">
        <v>12</v>
      </c>
      <c r="B4" s="205" t="s">
        <v>139</v>
      </c>
      <c r="C4" s="199"/>
      <c r="D4" s="199"/>
      <c r="E4" s="199"/>
      <c r="F4" s="199"/>
      <c r="G4" s="199"/>
      <c r="H4" s="197" t="s">
        <v>7</v>
      </c>
      <c r="I4" s="202">
        <f>I1*I2</f>
        <v>77.787440000000004</v>
      </c>
      <c r="J4" s="199"/>
      <c r="K4" s="199"/>
      <c r="L4" s="199"/>
      <c r="M4" s="199"/>
      <c r="N4" s="199"/>
      <c r="O4" s="199"/>
    </row>
    <row r="5" spans="1:15">
      <c r="A5" s="197" t="s">
        <v>6</v>
      </c>
      <c r="B5" s="206" t="s">
        <v>190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</row>
    <row r="6" spans="1:15">
      <c r="A6" s="197" t="s">
        <v>8</v>
      </c>
      <c r="B6" s="199" t="s">
        <v>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</row>
    <row r="7" spans="1:15">
      <c r="A7" s="197" t="s">
        <v>10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</row>
    <row r="8" spans="1:15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</row>
    <row r="9" spans="1:15">
      <c r="A9" s="207" t="s">
        <v>11</v>
      </c>
      <c r="B9" s="207" t="s">
        <v>16</v>
      </c>
      <c r="C9" s="207" t="s">
        <v>17</v>
      </c>
      <c r="D9" s="207" t="s">
        <v>18</v>
      </c>
      <c r="E9" s="207" t="s">
        <v>19</v>
      </c>
      <c r="F9" s="207" t="s">
        <v>20</v>
      </c>
      <c r="G9" s="207" t="s">
        <v>21</v>
      </c>
      <c r="H9" s="207" t="s">
        <v>22</v>
      </c>
      <c r="I9" s="207" t="s">
        <v>23</v>
      </c>
      <c r="J9" s="207" t="s">
        <v>24</v>
      </c>
      <c r="K9" s="207" t="s">
        <v>25</v>
      </c>
      <c r="L9" s="207" t="s">
        <v>26</v>
      </c>
      <c r="M9" s="207" t="s">
        <v>14</v>
      </c>
      <c r="N9" s="207" t="s">
        <v>15</v>
      </c>
      <c r="O9" s="208"/>
    </row>
    <row r="10" spans="1:15">
      <c r="A10" s="209">
        <v>10</v>
      </c>
      <c r="B10" s="210" t="s">
        <v>89</v>
      </c>
      <c r="C10" s="211" t="s">
        <v>132</v>
      </c>
      <c r="D10" s="212">
        <v>4.2</v>
      </c>
      <c r="E10" s="211">
        <v>1</v>
      </c>
      <c r="F10" s="211" t="s">
        <v>131</v>
      </c>
      <c r="G10" s="211"/>
      <c r="H10" s="213"/>
      <c r="I10" s="214" t="s">
        <v>84</v>
      </c>
      <c r="J10" s="213">
        <v>3.44</v>
      </c>
      <c r="K10" s="213">
        <v>0.5</v>
      </c>
      <c r="L10" s="215">
        <v>2.81</v>
      </c>
      <c r="M10" s="213">
        <v>1</v>
      </c>
      <c r="N10" s="216">
        <f>J10*L10*K10*D10</f>
        <v>20.299440000000001</v>
      </c>
      <c r="O10" s="199"/>
    </row>
    <row r="11" spans="1:15">
      <c r="A11" s="208"/>
      <c r="B11" s="217"/>
      <c r="C11" s="217"/>
      <c r="D11" s="218"/>
      <c r="E11" s="217"/>
      <c r="F11" s="217"/>
      <c r="G11" s="217"/>
      <c r="H11" s="217"/>
      <c r="I11" s="208"/>
      <c r="J11" s="208"/>
      <c r="K11" s="208"/>
      <c r="L11" s="208"/>
      <c r="M11" s="219" t="s">
        <v>15</v>
      </c>
      <c r="N11" s="220">
        <f>SUM(N10:N10)</f>
        <v>20.299440000000001</v>
      </c>
      <c r="O11" s="208"/>
    </row>
    <row r="12" spans="1:15">
      <c r="A12" s="199"/>
      <c r="B12" s="221"/>
      <c r="C12" s="221"/>
      <c r="D12" s="222"/>
      <c r="E12" s="221"/>
      <c r="F12" s="221"/>
      <c r="G12" s="221"/>
      <c r="H12" s="221"/>
      <c r="I12" s="199"/>
      <c r="J12" s="199"/>
      <c r="K12" s="199"/>
      <c r="L12" s="199"/>
      <c r="M12" s="199"/>
      <c r="N12" s="199"/>
      <c r="O12" s="199"/>
    </row>
    <row r="13" spans="1:15">
      <c r="A13" s="207" t="s">
        <v>11</v>
      </c>
      <c r="B13" s="223" t="s">
        <v>27</v>
      </c>
      <c r="C13" s="223" t="s">
        <v>17</v>
      </c>
      <c r="D13" s="220" t="s">
        <v>18</v>
      </c>
      <c r="E13" s="223" t="s">
        <v>28</v>
      </c>
      <c r="F13" s="223" t="s">
        <v>14</v>
      </c>
      <c r="G13" s="223" t="s">
        <v>29</v>
      </c>
      <c r="H13" s="223" t="s">
        <v>30</v>
      </c>
      <c r="I13" s="207" t="s">
        <v>15</v>
      </c>
      <c r="J13" s="208"/>
      <c r="K13" s="208"/>
      <c r="L13" s="208"/>
      <c r="M13" s="208"/>
      <c r="N13" s="208"/>
      <c r="O13" s="208"/>
    </row>
    <row r="14" spans="1:15">
      <c r="A14" s="209">
        <v>10</v>
      </c>
      <c r="B14" s="224" t="s">
        <v>52</v>
      </c>
      <c r="C14" s="224" t="s">
        <v>128</v>
      </c>
      <c r="D14" s="225">
        <v>0.04</v>
      </c>
      <c r="E14" s="226" t="s">
        <v>53</v>
      </c>
      <c r="F14" s="199">
        <v>1367.2</v>
      </c>
      <c r="G14" s="211"/>
      <c r="H14" s="211"/>
      <c r="I14" s="227">
        <f>D14*F14</f>
        <v>54.688000000000002</v>
      </c>
      <c r="J14" s="199"/>
      <c r="K14" s="199"/>
      <c r="L14" s="199"/>
      <c r="M14" s="199"/>
      <c r="N14" s="199"/>
      <c r="O14" s="199"/>
    </row>
    <row r="15" spans="1:15">
      <c r="A15" s="209">
        <v>20</v>
      </c>
      <c r="B15" s="224" t="s">
        <v>90</v>
      </c>
      <c r="C15" s="224" t="s">
        <v>128</v>
      </c>
      <c r="D15" s="225">
        <v>0.35</v>
      </c>
      <c r="E15" s="224" t="s">
        <v>100</v>
      </c>
      <c r="F15" s="211">
        <v>8</v>
      </c>
      <c r="G15" s="211"/>
      <c r="H15" s="211"/>
      <c r="I15" s="227">
        <f>D15*F15</f>
        <v>2.8</v>
      </c>
      <c r="J15" s="199"/>
      <c r="K15" s="199"/>
      <c r="L15" s="199"/>
      <c r="M15" s="199"/>
      <c r="N15" s="199"/>
      <c r="O15" s="199"/>
    </row>
    <row r="16" spans="1:15">
      <c r="A16" s="208"/>
      <c r="B16" s="217"/>
      <c r="C16" s="217"/>
      <c r="D16" s="218"/>
      <c r="E16" s="217"/>
      <c r="F16" s="217"/>
      <c r="G16" s="217"/>
      <c r="H16" s="219" t="s">
        <v>15</v>
      </c>
      <c r="I16" s="220">
        <f>SUM(I14:I15)</f>
        <v>57.488</v>
      </c>
      <c r="J16" s="208"/>
      <c r="K16" s="208"/>
      <c r="L16" s="208"/>
      <c r="M16" s="208"/>
      <c r="N16" s="208"/>
      <c r="O16" s="208"/>
    </row>
    <row r="17" spans="1:15">
      <c r="A17" s="199"/>
      <c r="B17" s="221"/>
      <c r="C17" s="221"/>
      <c r="D17" s="222"/>
      <c r="E17" s="221"/>
      <c r="F17" s="221"/>
      <c r="G17" s="221"/>
      <c r="H17" s="221"/>
      <c r="I17" s="199"/>
      <c r="J17" s="199"/>
      <c r="K17" s="199"/>
      <c r="L17" s="199"/>
      <c r="M17" s="199"/>
      <c r="N17" s="199"/>
      <c r="O17" s="199"/>
    </row>
    <row r="18" spans="1:15">
      <c r="A18" s="207" t="s">
        <v>11</v>
      </c>
      <c r="B18" s="223" t="s">
        <v>34</v>
      </c>
      <c r="C18" s="223" t="s">
        <v>17</v>
      </c>
      <c r="D18" s="220" t="s">
        <v>18</v>
      </c>
      <c r="E18" s="223" t="s">
        <v>19</v>
      </c>
      <c r="F18" s="223" t="s">
        <v>20</v>
      </c>
      <c r="G18" s="223" t="s">
        <v>21</v>
      </c>
      <c r="H18" s="223" t="s">
        <v>22</v>
      </c>
      <c r="I18" s="207" t="s">
        <v>14</v>
      </c>
      <c r="J18" s="207" t="s">
        <v>15</v>
      </c>
      <c r="K18" s="208"/>
      <c r="L18" s="208"/>
      <c r="M18" s="208"/>
      <c r="N18" s="208"/>
      <c r="O18" s="208"/>
    </row>
    <row r="19" spans="1:15">
      <c r="A19" s="209"/>
      <c r="B19" s="211"/>
      <c r="C19" s="211"/>
      <c r="D19" s="228"/>
      <c r="E19" s="211"/>
      <c r="F19" s="229"/>
      <c r="G19" s="211"/>
      <c r="H19" s="211"/>
      <c r="I19" s="229"/>
      <c r="J19" s="227"/>
      <c r="K19" s="199"/>
      <c r="L19" s="199"/>
      <c r="M19" s="199"/>
      <c r="N19" s="199"/>
      <c r="O19" s="199"/>
    </row>
    <row r="20" spans="1:15">
      <c r="A20" s="208"/>
      <c r="B20" s="217"/>
      <c r="C20" s="217"/>
      <c r="D20" s="218"/>
      <c r="E20" s="217"/>
      <c r="F20" s="217"/>
      <c r="G20" s="217"/>
      <c r="H20" s="217"/>
      <c r="I20" s="230" t="s">
        <v>15</v>
      </c>
      <c r="J20" s="231">
        <f>SUM(J19:J19)</f>
        <v>0</v>
      </c>
      <c r="K20" s="208"/>
      <c r="L20" s="208"/>
      <c r="M20" s="208"/>
      <c r="N20" s="208"/>
      <c r="O20" s="208"/>
    </row>
    <row r="21" spans="1:15">
      <c r="A21" s="199"/>
      <c r="B21" s="221"/>
      <c r="C21" s="221"/>
      <c r="D21" s="222"/>
      <c r="E21" s="221"/>
      <c r="F21" s="221"/>
      <c r="G21" s="221"/>
      <c r="H21" s="232"/>
      <c r="I21" s="222"/>
      <c r="J21" s="199"/>
      <c r="K21" s="199"/>
      <c r="L21" s="199"/>
      <c r="M21" s="199"/>
      <c r="N21" s="199"/>
      <c r="O21" s="199"/>
    </row>
    <row r="22" spans="1:15">
      <c r="A22" s="207" t="s">
        <v>11</v>
      </c>
      <c r="B22" s="223" t="s">
        <v>38</v>
      </c>
      <c r="C22" s="223" t="s">
        <v>17</v>
      </c>
      <c r="D22" s="220" t="s">
        <v>18</v>
      </c>
      <c r="E22" s="223" t="s">
        <v>28</v>
      </c>
      <c r="F22" s="223" t="s">
        <v>14</v>
      </c>
      <c r="G22" s="223" t="s">
        <v>39</v>
      </c>
      <c r="H22" s="223" t="s">
        <v>50</v>
      </c>
      <c r="I22" s="207" t="s">
        <v>15</v>
      </c>
      <c r="J22" s="208"/>
      <c r="K22" s="208"/>
      <c r="L22" s="208"/>
      <c r="M22" s="208"/>
      <c r="N22" s="208"/>
      <c r="O22" s="208"/>
    </row>
    <row r="23" spans="1:15">
      <c r="A23" s="209"/>
      <c r="B23" s="211"/>
      <c r="C23" s="211"/>
      <c r="D23" s="216"/>
      <c r="E23" s="211"/>
      <c r="F23" s="211"/>
      <c r="G23" s="211"/>
      <c r="H23" s="211"/>
      <c r="I23" s="227"/>
      <c r="J23" s="199"/>
      <c r="K23" s="199"/>
      <c r="L23" s="199"/>
      <c r="M23" s="199"/>
      <c r="N23" s="199"/>
      <c r="O23" s="199"/>
    </row>
    <row r="24" spans="1:15">
      <c r="A24" s="199"/>
      <c r="B24" s="199"/>
      <c r="C24" s="199"/>
      <c r="D24" s="199"/>
      <c r="E24" s="199"/>
      <c r="F24" s="199"/>
      <c r="G24" s="199"/>
      <c r="H24" s="233" t="s">
        <v>15</v>
      </c>
      <c r="I24" s="220">
        <f>SUM(I23:I23)</f>
        <v>0</v>
      </c>
      <c r="J24" s="199"/>
      <c r="K24" s="199"/>
      <c r="L24" s="199"/>
      <c r="M24" s="199"/>
      <c r="N24" s="199"/>
      <c r="O24" s="199"/>
    </row>
    <row r="25" spans="1:15">
      <c r="A25" s="199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topLeftCell="A16" workbookViewId="0">
      <selection sqref="A1:XFD38"/>
    </sheetView>
  </sheetViews>
  <sheetFormatPr defaultRowHeight="15"/>
  <cols>
    <col min="1" max="1" width="10.28515625" bestFit="1" customWidth="1"/>
    <col min="2" max="2" width="39.7109375" bestFit="1" customWidth="1"/>
    <col min="3" max="3" width="29.85546875" bestFit="1" customWidth="1"/>
    <col min="5" max="5" width="5.71093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9.28515625" bestFit="1" customWidth="1"/>
    <col min="12" max="12" width="9" bestFit="1" customWidth="1"/>
    <col min="14" max="14" width="9.5703125" bestFit="1" customWidth="1"/>
  </cols>
  <sheetData>
    <row r="1" spans="1:14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N15+I26+J31+I35</f>
        <v>28.691105054999998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12</v>
      </c>
      <c r="B4" s="7" t="s">
        <v>78</v>
      </c>
      <c r="C4" s="2"/>
      <c r="D4" s="2"/>
      <c r="E4" s="2"/>
      <c r="F4" s="2"/>
      <c r="G4" s="2"/>
      <c r="H4" s="1" t="s">
        <v>7</v>
      </c>
      <c r="I4" s="4">
        <f>I1*I2</f>
        <v>28.691105054999998</v>
      </c>
      <c r="J4" s="2"/>
      <c r="K4" s="2"/>
      <c r="L4" s="2"/>
      <c r="M4" s="2"/>
      <c r="N4" s="5"/>
    </row>
    <row r="5" spans="1:14">
      <c r="A5" s="1" t="s">
        <v>6</v>
      </c>
      <c r="B5" s="57" t="s">
        <v>176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16" t="s">
        <v>15</v>
      </c>
    </row>
    <row r="10" spans="1:14">
      <c r="A10" s="10">
        <v>10</v>
      </c>
      <c r="B10" s="97" t="s">
        <v>112</v>
      </c>
      <c r="C10" s="97" t="s">
        <v>113</v>
      </c>
      <c r="D10" s="69">
        <v>2.25</v>
      </c>
      <c r="E10" s="98">
        <f>J10*K10*L10</f>
        <v>0.17863949999999998</v>
      </c>
      <c r="F10" s="97" t="s">
        <v>57</v>
      </c>
      <c r="G10" s="97"/>
      <c r="H10" s="99"/>
      <c r="I10" s="100" t="s">
        <v>103</v>
      </c>
      <c r="J10" s="101">
        <v>0.91610000000000003</v>
      </c>
      <c r="K10" s="99">
        <v>25</v>
      </c>
      <c r="L10" s="102">
        <v>7.7999999999999996E-3</v>
      </c>
      <c r="M10" s="103">
        <v>1</v>
      </c>
      <c r="N10" s="104">
        <f>IF(J10="",D10*M10,D10*J10*K10*L10*M10)</f>
        <v>0.40193887499999992</v>
      </c>
    </row>
    <row r="11" spans="1:14">
      <c r="A11" s="10">
        <v>20</v>
      </c>
      <c r="B11" s="97" t="s">
        <v>112</v>
      </c>
      <c r="C11" s="97" t="s">
        <v>113</v>
      </c>
      <c r="D11" s="69">
        <v>2.25</v>
      </c>
      <c r="E11" s="98">
        <f>J11*K11*L11</f>
        <v>0.16741607999999999</v>
      </c>
      <c r="F11" s="97" t="s">
        <v>57</v>
      </c>
      <c r="G11" s="97"/>
      <c r="H11" s="99"/>
      <c r="I11" s="100" t="s">
        <v>103</v>
      </c>
      <c r="J11" s="101">
        <v>0.92</v>
      </c>
      <c r="K11" s="99">
        <v>23.33</v>
      </c>
      <c r="L11" s="102">
        <v>7.7999999999999996E-3</v>
      </c>
      <c r="M11" s="103">
        <v>1</v>
      </c>
      <c r="N11" s="104">
        <f>IF(J11="",D11*M11,D11*J11*K11*L11*M11)</f>
        <v>0.37668617999999998</v>
      </c>
    </row>
    <row r="12" spans="1:14">
      <c r="A12" s="10">
        <v>30</v>
      </c>
      <c r="B12" s="91" t="s">
        <v>117</v>
      </c>
      <c r="C12" s="91" t="s">
        <v>118</v>
      </c>
      <c r="D12" s="11">
        <v>7</v>
      </c>
      <c r="E12" s="12">
        <v>8</v>
      </c>
      <c r="F12" s="12" t="s">
        <v>36</v>
      </c>
      <c r="G12" s="12"/>
      <c r="H12" s="17"/>
      <c r="I12" s="59"/>
      <c r="J12" s="19"/>
      <c r="K12" s="17"/>
      <c r="L12" s="19"/>
      <c r="M12" s="17">
        <v>2</v>
      </c>
      <c r="N12" s="11">
        <f>D12*M12</f>
        <v>14</v>
      </c>
    </row>
    <row r="13" spans="1:14">
      <c r="A13" s="10">
        <v>40</v>
      </c>
      <c r="B13" s="12" t="s">
        <v>55</v>
      </c>
      <c r="C13" s="12" t="s">
        <v>56</v>
      </c>
      <c r="D13" s="21">
        <v>8</v>
      </c>
      <c r="E13" s="12">
        <v>10</v>
      </c>
      <c r="F13" s="12" t="s">
        <v>36</v>
      </c>
      <c r="G13" s="12"/>
      <c r="H13" s="17"/>
      <c r="I13" s="58"/>
      <c r="J13" s="17"/>
      <c r="K13" s="17"/>
      <c r="L13" s="19"/>
      <c r="M13" s="17">
        <v>1</v>
      </c>
      <c r="N13" s="11">
        <f>IF(J13="",D13*M13,D13*J13*K13*L13*M13*10^-6)</f>
        <v>8</v>
      </c>
    </row>
    <row r="14" spans="1:14">
      <c r="A14" s="10"/>
      <c r="B14" s="12"/>
      <c r="C14" s="12"/>
      <c r="D14" s="11"/>
      <c r="E14" s="12"/>
      <c r="F14" s="12"/>
      <c r="G14" s="12"/>
      <c r="H14" s="17"/>
      <c r="I14" s="58"/>
      <c r="J14" s="19"/>
      <c r="K14" s="17"/>
      <c r="L14" s="19"/>
      <c r="M14" s="17"/>
      <c r="N14" s="11"/>
    </row>
    <row r="15" spans="1:14">
      <c r="A15" s="22"/>
      <c r="B15" s="53"/>
      <c r="C15" s="53"/>
      <c r="D15" s="23"/>
      <c r="E15" s="53"/>
      <c r="F15" s="53"/>
      <c r="G15" s="53"/>
      <c r="H15" s="53"/>
      <c r="I15" s="22"/>
      <c r="J15" s="22"/>
      <c r="K15" s="22"/>
      <c r="L15" s="22"/>
      <c r="M15" s="60" t="s">
        <v>15</v>
      </c>
      <c r="N15" s="16">
        <f>SUM(N10:N14)</f>
        <v>22.778625054999999</v>
      </c>
    </row>
    <row r="16" spans="1:14">
      <c r="A16" s="2"/>
      <c r="B16" s="54"/>
      <c r="C16" s="54"/>
      <c r="D16" s="5"/>
      <c r="E16" s="54"/>
      <c r="F16" s="54"/>
      <c r="G16" s="54"/>
      <c r="H16" s="54"/>
      <c r="I16" s="2"/>
      <c r="J16" s="2"/>
      <c r="K16" s="2"/>
      <c r="L16" s="2"/>
      <c r="M16" s="2"/>
      <c r="N16" s="5"/>
    </row>
    <row r="17" spans="1:14">
      <c r="A17" s="9" t="s">
        <v>11</v>
      </c>
      <c r="B17" s="24" t="s">
        <v>27</v>
      </c>
      <c r="C17" s="24" t="s">
        <v>17</v>
      </c>
      <c r="D17" s="16" t="s">
        <v>18</v>
      </c>
      <c r="E17" s="24" t="s">
        <v>28</v>
      </c>
      <c r="F17" s="24" t="s">
        <v>14</v>
      </c>
      <c r="G17" s="24" t="s">
        <v>29</v>
      </c>
      <c r="H17" s="24" t="s">
        <v>30</v>
      </c>
      <c r="I17" s="9" t="s">
        <v>15</v>
      </c>
      <c r="J17" s="22"/>
      <c r="K17" s="22"/>
      <c r="L17" s="22"/>
      <c r="M17" s="22"/>
      <c r="N17" s="23"/>
    </row>
    <row r="18" spans="1:14">
      <c r="A18" s="10">
        <v>10</v>
      </c>
      <c r="B18" s="12" t="s">
        <v>32</v>
      </c>
      <c r="C18" s="12" t="s">
        <v>58</v>
      </c>
      <c r="D18" s="11">
        <v>0.15</v>
      </c>
      <c r="E18" s="12" t="s">
        <v>59</v>
      </c>
      <c r="F18" s="12">
        <v>5.65</v>
      </c>
      <c r="G18" s="12"/>
      <c r="H18" s="12"/>
      <c r="I18" s="21">
        <f t="shared" ref="I18:I25" si="0">D18*F18</f>
        <v>0.84750000000000003</v>
      </c>
      <c r="J18" s="2"/>
      <c r="K18" s="2"/>
      <c r="L18" s="2"/>
      <c r="M18" s="2"/>
      <c r="N18" s="5"/>
    </row>
    <row r="19" spans="1:14">
      <c r="A19" s="10">
        <v>20</v>
      </c>
      <c r="B19" s="12" t="s">
        <v>32</v>
      </c>
      <c r="C19" s="12" t="s">
        <v>58</v>
      </c>
      <c r="D19" s="11">
        <v>0.15</v>
      </c>
      <c r="E19" s="12" t="s">
        <v>59</v>
      </c>
      <c r="F19" s="12">
        <v>5.65</v>
      </c>
      <c r="G19" s="12"/>
      <c r="H19" s="12"/>
      <c r="I19" s="21">
        <f t="shared" si="0"/>
        <v>0.84750000000000003</v>
      </c>
      <c r="J19" s="2"/>
      <c r="K19" s="2"/>
      <c r="L19" s="2"/>
      <c r="M19" s="2"/>
      <c r="N19" s="5"/>
    </row>
    <row r="20" spans="1:14">
      <c r="A20" s="10">
        <v>30</v>
      </c>
      <c r="B20" s="12" t="s">
        <v>62</v>
      </c>
      <c r="C20" s="12" t="s">
        <v>63</v>
      </c>
      <c r="D20" s="11">
        <v>0.15</v>
      </c>
      <c r="E20" s="12" t="s">
        <v>59</v>
      </c>
      <c r="F20" s="12">
        <v>4</v>
      </c>
      <c r="G20" s="12"/>
      <c r="H20" s="12"/>
      <c r="I20" s="21">
        <f t="shared" si="0"/>
        <v>0.6</v>
      </c>
      <c r="J20" s="2"/>
      <c r="K20" s="2"/>
      <c r="L20" s="2"/>
      <c r="M20" s="2"/>
      <c r="N20" s="5"/>
    </row>
    <row r="21" spans="1:14">
      <c r="A21" s="10">
        <v>40</v>
      </c>
      <c r="B21" s="12" t="s">
        <v>48</v>
      </c>
      <c r="C21" s="12" t="s">
        <v>60</v>
      </c>
      <c r="D21" s="11">
        <v>0.75</v>
      </c>
      <c r="E21" s="12" t="s">
        <v>61</v>
      </c>
      <c r="F21" s="12">
        <v>2</v>
      </c>
      <c r="G21" s="12"/>
      <c r="H21" s="12"/>
      <c r="I21" s="21">
        <f t="shared" si="0"/>
        <v>1.5</v>
      </c>
      <c r="J21" s="2"/>
      <c r="K21" s="2"/>
      <c r="L21" s="2"/>
      <c r="M21" s="2"/>
      <c r="N21" s="5"/>
    </row>
    <row r="22" spans="1:14">
      <c r="A22" s="10">
        <v>50</v>
      </c>
      <c r="B22" s="12" t="s">
        <v>114</v>
      </c>
      <c r="C22" s="12" t="s">
        <v>115</v>
      </c>
      <c r="D22" s="11">
        <v>0.04</v>
      </c>
      <c r="E22" s="12" t="s">
        <v>53</v>
      </c>
      <c r="F22" s="12">
        <v>0.187</v>
      </c>
      <c r="G22" s="12"/>
      <c r="H22" s="12"/>
      <c r="I22" s="21">
        <f t="shared" si="0"/>
        <v>7.4800000000000005E-3</v>
      </c>
      <c r="J22" s="2"/>
      <c r="K22" s="2"/>
      <c r="L22" s="2"/>
      <c r="M22" s="2"/>
      <c r="N22" s="5"/>
    </row>
    <row r="23" spans="1:14">
      <c r="A23" s="10">
        <v>60</v>
      </c>
      <c r="B23" s="12" t="s">
        <v>64</v>
      </c>
      <c r="C23" s="12" t="s">
        <v>65</v>
      </c>
      <c r="D23" s="11">
        <v>0.13</v>
      </c>
      <c r="E23" s="12" t="s">
        <v>51</v>
      </c>
      <c r="F23" s="12">
        <v>1</v>
      </c>
      <c r="G23" s="12"/>
      <c r="H23" s="12"/>
      <c r="I23" s="21">
        <f t="shared" si="0"/>
        <v>0.13</v>
      </c>
      <c r="J23" s="22"/>
      <c r="K23" s="2"/>
      <c r="L23" s="2"/>
      <c r="M23" s="2"/>
      <c r="N23" s="5"/>
    </row>
    <row r="24" spans="1:14">
      <c r="A24" s="10">
        <v>70</v>
      </c>
      <c r="B24" s="12" t="s">
        <v>66</v>
      </c>
      <c r="C24" s="12" t="s">
        <v>67</v>
      </c>
      <c r="D24" s="11">
        <v>0.13</v>
      </c>
      <c r="E24" s="12" t="s">
        <v>51</v>
      </c>
      <c r="F24" s="12">
        <v>2</v>
      </c>
      <c r="G24" s="12"/>
      <c r="H24" s="12"/>
      <c r="I24" s="21">
        <f t="shared" si="0"/>
        <v>0.26</v>
      </c>
      <c r="J24" s="22"/>
      <c r="K24" s="2"/>
      <c r="L24" s="2"/>
      <c r="M24" s="2"/>
      <c r="N24" s="5"/>
    </row>
    <row r="25" spans="1:14">
      <c r="A25" s="10">
        <v>80</v>
      </c>
      <c r="B25" s="12" t="s">
        <v>54</v>
      </c>
      <c r="C25" s="12" t="s">
        <v>68</v>
      </c>
      <c r="D25" s="11">
        <v>0.25</v>
      </c>
      <c r="E25" s="12" t="s">
        <v>51</v>
      </c>
      <c r="F25" s="12">
        <v>2</v>
      </c>
      <c r="G25" s="12"/>
      <c r="H25" s="12"/>
      <c r="I25" s="21">
        <f t="shared" si="0"/>
        <v>0.5</v>
      </c>
      <c r="J25" s="22"/>
      <c r="K25" s="2"/>
      <c r="L25" s="2"/>
      <c r="M25" s="2"/>
      <c r="N25" s="5"/>
    </row>
    <row r="26" spans="1:14">
      <c r="A26" s="22"/>
      <c r="B26" s="53"/>
      <c r="C26" s="53"/>
      <c r="D26" s="23"/>
      <c r="E26" s="53"/>
      <c r="F26" s="53"/>
      <c r="G26" s="53"/>
      <c r="H26" s="60" t="s">
        <v>15</v>
      </c>
      <c r="I26" s="16">
        <f>SUM(I18:I25)</f>
        <v>4.6924799999999998</v>
      </c>
      <c r="J26" s="22"/>
      <c r="K26" s="2"/>
      <c r="L26" s="2"/>
      <c r="M26" s="2"/>
      <c r="N26" s="5"/>
    </row>
    <row r="27" spans="1:14">
      <c r="A27" s="2"/>
      <c r="B27" s="54"/>
      <c r="C27" s="54"/>
      <c r="D27" s="5"/>
      <c r="E27" s="54"/>
      <c r="F27" s="54"/>
      <c r="G27" s="54"/>
      <c r="H27" s="54"/>
      <c r="I27" s="2"/>
      <c r="J27" s="2"/>
      <c r="K27" s="2"/>
      <c r="L27" s="2"/>
      <c r="M27" s="2"/>
      <c r="N27" s="5"/>
    </row>
    <row r="28" spans="1:14">
      <c r="A28" s="9" t="s">
        <v>11</v>
      </c>
      <c r="B28" s="24" t="s">
        <v>34</v>
      </c>
      <c r="C28" s="24" t="s">
        <v>17</v>
      </c>
      <c r="D28" s="16" t="s">
        <v>18</v>
      </c>
      <c r="E28" s="24" t="s">
        <v>19</v>
      </c>
      <c r="F28" s="24" t="s">
        <v>20</v>
      </c>
      <c r="G28" s="24" t="s">
        <v>21</v>
      </c>
      <c r="H28" s="24" t="s">
        <v>22</v>
      </c>
      <c r="I28" s="9" t="s">
        <v>14</v>
      </c>
      <c r="J28" s="9" t="s">
        <v>15</v>
      </c>
      <c r="K28" s="2"/>
      <c r="L28" s="2"/>
      <c r="M28" s="2"/>
      <c r="N28" s="5"/>
    </row>
    <row r="29" spans="1:14">
      <c r="A29" s="10">
        <v>10</v>
      </c>
      <c r="B29" s="105" t="s">
        <v>116</v>
      </c>
      <c r="C29" s="12" t="s">
        <v>69</v>
      </c>
      <c r="D29" s="106">
        <v>0.17</v>
      </c>
      <c r="E29" s="12">
        <v>6.5</v>
      </c>
      <c r="F29" s="26" t="s">
        <v>36</v>
      </c>
      <c r="G29" s="12"/>
      <c r="H29" s="12"/>
      <c r="I29" s="26">
        <v>3</v>
      </c>
      <c r="J29" s="21">
        <f>D29*I29</f>
        <v>0.51</v>
      </c>
      <c r="K29" s="2"/>
      <c r="L29" s="2"/>
      <c r="M29" s="2"/>
      <c r="N29" s="5"/>
    </row>
    <row r="30" spans="1:14">
      <c r="A30" s="10">
        <v>20</v>
      </c>
      <c r="B30" s="12" t="s">
        <v>70</v>
      </c>
      <c r="C30" s="12" t="s">
        <v>71</v>
      </c>
      <c r="D30" s="27">
        <v>7.0000000000000007E-2</v>
      </c>
      <c r="E30" s="12">
        <v>18</v>
      </c>
      <c r="F30" s="26" t="s">
        <v>36</v>
      </c>
      <c r="G30" s="12"/>
      <c r="H30" s="12"/>
      <c r="I30" s="26">
        <v>3</v>
      </c>
      <c r="J30" s="21">
        <f>D30*I30</f>
        <v>0.21000000000000002</v>
      </c>
      <c r="K30" s="2"/>
      <c r="L30" s="2"/>
      <c r="M30" s="2"/>
      <c r="N30" s="5"/>
    </row>
    <row r="31" spans="1:14">
      <c r="A31" s="22"/>
      <c r="B31" s="53"/>
      <c r="C31" s="53"/>
      <c r="D31" s="23"/>
      <c r="E31" s="53"/>
      <c r="F31" s="53"/>
      <c r="G31" s="53"/>
      <c r="H31" s="53"/>
      <c r="I31" s="61" t="s">
        <v>15</v>
      </c>
      <c r="J31" s="62">
        <f>SUM(J29:J30)</f>
        <v>0.72</v>
      </c>
      <c r="K31" s="2"/>
      <c r="L31" s="2"/>
      <c r="M31" s="2"/>
      <c r="N31" s="5"/>
    </row>
    <row r="32" spans="1:14">
      <c r="A32" s="2"/>
      <c r="B32" s="54"/>
      <c r="C32" s="54"/>
      <c r="D32" s="5"/>
      <c r="E32" s="54"/>
      <c r="F32" s="54"/>
      <c r="G32" s="54"/>
      <c r="H32" s="55"/>
      <c r="I32" s="5"/>
      <c r="J32" s="2"/>
      <c r="K32" s="2"/>
      <c r="L32" s="2"/>
      <c r="M32" s="2"/>
      <c r="N32" s="5"/>
    </row>
    <row r="33" spans="1:14">
      <c r="A33" s="9" t="s">
        <v>11</v>
      </c>
      <c r="B33" s="24" t="s">
        <v>38</v>
      </c>
      <c r="C33" s="24" t="s">
        <v>17</v>
      </c>
      <c r="D33" s="16" t="s">
        <v>18</v>
      </c>
      <c r="E33" s="24" t="s">
        <v>28</v>
      </c>
      <c r="F33" s="24" t="s">
        <v>14</v>
      </c>
      <c r="G33" s="24" t="s">
        <v>39</v>
      </c>
      <c r="H33" s="24" t="s">
        <v>50</v>
      </c>
      <c r="I33" s="9" t="s">
        <v>15</v>
      </c>
      <c r="J33" s="22"/>
      <c r="K33" s="2"/>
      <c r="L33" s="2"/>
      <c r="M33" s="2"/>
      <c r="N33" s="5"/>
    </row>
    <row r="34" spans="1:14">
      <c r="A34" s="10">
        <v>10</v>
      </c>
      <c r="B34" s="12" t="s">
        <v>72</v>
      </c>
      <c r="C34" s="12" t="s">
        <v>73</v>
      </c>
      <c r="D34" s="11">
        <v>500</v>
      </c>
      <c r="E34" s="12" t="s">
        <v>74</v>
      </c>
      <c r="F34" s="12">
        <v>1</v>
      </c>
      <c r="G34" s="12">
        <v>3000</v>
      </c>
      <c r="H34" s="12">
        <v>3</v>
      </c>
      <c r="I34" s="21">
        <f>IF([2]A1500!$G80&lt;&gt;"",D34*F34/G34*H34,"")</f>
        <v>0.5</v>
      </c>
      <c r="J34" s="2"/>
      <c r="K34" s="2"/>
      <c r="L34" s="2"/>
      <c r="M34" s="2"/>
      <c r="N34" s="5"/>
    </row>
    <row r="35" spans="1:14">
      <c r="A35" s="2"/>
      <c r="B35" s="2"/>
      <c r="C35" s="2"/>
      <c r="D35" s="2"/>
      <c r="E35" s="2"/>
      <c r="F35" s="2"/>
      <c r="G35" s="2"/>
      <c r="H35" s="14" t="s">
        <v>15</v>
      </c>
      <c r="I35" s="16">
        <f>SUM(I34:I34)</f>
        <v>0.5</v>
      </c>
      <c r="J35" s="2"/>
      <c r="K35" s="22"/>
      <c r="L35" s="22"/>
      <c r="M35" s="22"/>
      <c r="N35" s="23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4"/>
  <sheetViews>
    <sheetView workbookViewId="0">
      <selection activeCell="L32" sqref="L32"/>
    </sheetView>
  </sheetViews>
  <sheetFormatPr defaultRowHeight="15"/>
  <cols>
    <col min="1" max="1" width="10.28515625" style="64" bestFit="1" customWidth="1"/>
    <col min="2" max="2" width="34" style="64" bestFit="1" customWidth="1"/>
    <col min="3" max="3" width="19.85546875" style="64" bestFit="1" customWidth="1"/>
    <col min="4" max="4" width="8.85546875" style="64" bestFit="1" customWidth="1"/>
    <col min="5" max="5" width="7.42578125" style="64" bestFit="1" customWidth="1"/>
    <col min="6" max="6" width="8.7109375" style="64" bestFit="1" customWidth="1"/>
    <col min="7" max="7" width="10.140625" style="64" bestFit="1" customWidth="1"/>
    <col min="8" max="8" width="9.7109375" style="64" bestFit="1" customWidth="1"/>
    <col min="9" max="9" width="10.85546875" style="64" bestFit="1" customWidth="1"/>
    <col min="10" max="10" width="9.140625" style="64" bestFit="1" customWidth="1"/>
    <col min="11" max="11" width="7" style="64" bestFit="1" customWidth="1"/>
    <col min="12" max="12" width="7.7109375" style="64" bestFit="1" customWidth="1"/>
    <col min="13" max="13" width="13.85546875" style="64" customWidth="1"/>
    <col min="14" max="14" width="9.140625" style="64" bestFit="1" customWidth="1"/>
    <col min="15" max="15" width="9.140625" style="64"/>
    <col min="16" max="16" width="9.42578125" style="64" customWidth="1"/>
    <col min="17" max="18" width="9.140625" style="64"/>
    <col min="19" max="19" width="10.42578125" style="64" customWidth="1"/>
    <col min="20" max="20" width="9.42578125" style="64" customWidth="1"/>
    <col min="21" max="21" width="9.140625" style="64"/>
    <col min="22" max="22" width="9.42578125" style="64" customWidth="1"/>
    <col min="23" max="23" width="9.140625" style="64"/>
    <col min="24" max="25" width="10.140625" style="64" customWidth="1"/>
    <col min="26" max="28" width="9.28515625" style="64" customWidth="1"/>
    <col min="29" max="16384" width="9.140625" style="64"/>
  </cols>
  <sheetData>
    <row r="1" spans="1:14">
      <c r="A1" s="81" t="s">
        <v>0</v>
      </c>
      <c r="B1" s="64" t="s">
        <v>92</v>
      </c>
      <c r="J1" s="90" t="s">
        <v>1</v>
      </c>
      <c r="K1" s="85">
        <v>106</v>
      </c>
      <c r="M1" s="81" t="s">
        <v>13</v>
      </c>
      <c r="N1" s="82">
        <f>N11+I20+J26+I31</f>
        <v>96.481279999999998</v>
      </c>
    </row>
    <row r="2" spans="1:14">
      <c r="A2" s="81" t="s">
        <v>3</v>
      </c>
      <c r="B2" s="2" t="s">
        <v>174</v>
      </c>
      <c r="D2" s="81" t="s">
        <v>99</v>
      </c>
      <c r="M2" s="81" t="s">
        <v>4</v>
      </c>
      <c r="N2" s="84">
        <v>1</v>
      </c>
    </row>
    <row r="3" spans="1:14">
      <c r="A3" s="81" t="s">
        <v>5</v>
      </c>
      <c r="B3" s="2" t="s">
        <v>91</v>
      </c>
      <c r="D3" s="81" t="s">
        <v>98</v>
      </c>
      <c r="J3" s="81" t="s">
        <v>99</v>
      </c>
    </row>
    <row r="4" spans="1:14">
      <c r="A4" s="81" t="s">
        <v>12</v>
      </c>
      <c r="B4" s="83" t="s">
        <v>94</v>
      </c>
      <c r="D4" s="81" t="s">
        <v>96</v>
      </c>
      <c r="J4" s="81" t="s">
        <v>98</v>
      </c>
      <c r="M4" s="81" t="s">
        <v>97</v>
      </c>
      <c r="N4" s="82">
        <f>N1*N2</f>
        <v>96.481279999999998</v>
      </c>
    </row>
    <row r="5" spans="1:14">
      <c r="A5" s="81" t="s">
        <v>6</v>
      </c>
      <c r="B5" s="89">
        <v>7016</v>
      </c>
      <c r="J5" s="81" t="s">
        <v>96</v>
      </c>
    </row>
    <row r="6" spans="1:14">
      <c r="A6" s="81" t="s">
        <v>8</v>
      </c>
      <c r="B6" s="64" t="s">
        <v>9</v>
      </c>
    </row>
    <row r="7" spans="1:14">
      <c r="A7" s="81" t="s">
        <v>10</v>
      </c>
    </row>
    <row r="9" spans="1:14" s="65" customFormat="1">
      <c r="A9" s="66" t="s">
        <v>11</v>
      </c>
      <c r="B9" s="66" t="s">
        <v>16</v>
      </c>
      <c r="C9" s="66" t="s">
        <v>17</v>
      </c>
      <c r="D9" s="66" t="s">
        <v>18</v>
      </c>
      <c r="E9" s="66" t="s">
        <v>19</v>
      </c>
      <c r="F9" s="66" t="s">
        <v>20</v>
      </c>
      <c r="G9" s="66" t="s">
        <v>21</v>
      </c>
      <c r="H9" s="66" t="s">
        <v>22</v>
      </c>
      <c r="I9" s="66" t="s">
        <v>23</v>
      </c>
      <c r="J9" s="66" t="s">
        <v>24</v>
      </c>
      <c r="K9" s="66" t="s">
        <v>25</v>
      </c>
      <c r="L9" s="66" t="s">
        <v>26</v>
      </c>
      <c r="M9" s="66" t="s">
        <v>14</v>
      </c>
      <c r="N9" s="66" t="s">
        <v>15</v>
      </c>
    </row>
    <row r="10" spans="1:14">
      <c r="A10" s="68">
        <v>10</v>
      </c>
      <c r="B10" s="107" t="s">
        <v>89</v>
      </c>
      <c r="C10" s="68" t="s">
        <v>104</v>
      </c>
      <c r="D10" s="175">
        <v>4.2</v>
      </c>
      <c r="E10" s="107">
        <f>J10*K10*L10</f>
        <v>5.2051999999999996</v>
      </c>
      <c r="F10" s="68" t="s">
        <v>57</v>
      </c>
      <c r="G10" s="68"/>
      <c r="H10" s="78"/>
      <c r="I10" s="80" t="s">
        <v>156</v>
      </c>
      <c r="J10" s="79">
        <v>169</v>
      </c>
      <c r="K10" s="78">
        <v>11</v>
      </c>
      <c r="L10" s="164">
        <v>2.8E-3</v>
      </c>
      <c r="M10" s="86">
        <v>1</v>
      </c>
      <c r="N10" s="70">
        <f>IF(J10="",D10*M10,D10*J10*K10*L10*M10)</f>
        <v>21.861840000000004</v>
      </c>
    </row>
    <row r="11" spans="1:14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174" t="s">
        <v>15</v>
      </c>
      <c r="N11" s="196">
        <f>SUM(N10:N10)</f>
        <v>21.861840000000004</v>
      </c>
    </row>
    <row r="13" spans="1:14">
      <c r="A13" s="66" t="s">
        <v>11</v>
      </c>
      <c r="B13" s="66" t="s">
        <v>27</v>
      </c>
      <c r="C13" s="66" t="s">
        <v>17</v>
      </c>
      <c r="D13" s="66" t="s">
        <v>18</v>
      </c>
      <c r="E13" s="66" t="s">
        <v>28</v>
      </c>
      <c r="F13" s="66" t="s">
        <v>14</v>
      </c>
      <c r="G13" s="66" t="s">
        <v>29</v>
      </c>
      <c r="H13" s="66" t="s">
        <v>30</v>
      </c>
      <c r="I13" s="66" t="s">
        <v>15</v>
      </c>
      <c r="J13" s="65"/>
      <c r="K13" s="65"/>
      <c r="L13" s="65"/>
      <c r="M13" s="65"/>
      <c r="N13" s="65"/>
    </row>
    <row r="14" spans="1:14">
      <c r="A14" s="68">
        <v>10</v>
      </c>
      <c r="B14" s="75" t="s">
        <v>86</v>
      </c>
      <c r="C14" s="75" t="s">
        <v>102</v>
      </c>
      <c r="D14" s="69">
        <v>1.3</v>
      </c>
      <c r="E14" s="68" t="s">
        <v>51</v>
      </c>
      <c r="F14" s="68">
        <v>1</v>
      </c>
      <c r="G14" s="68"/>
      <c r="H14" s="68"/>
      <c r="I14" s="69">
        <f>D14*F14</f>
        <v>1.3</v>
      </c>
    </row>
    <row r="15" spans="1:14">
      <c r="A15" s="68">
        <v>20</v>
      </c>
      <c r="B15" s="75" t="s">
        <v>52</v>
      </c>
      <c r="C15" s="75" t="s">
        <v>52</v>
      </c>
      <c r="D15" s="69">
        <v>0.04</v>
      </c>
      <c r="E15" s="68" t="s">
        <v>53</v>
      </c>
      <c r="F15" s="88">
        <v>1662.9860000000001</v>
      </c>
      <c r="G15" s="164" t="s">
        <v>52</v>
      </c>
      <c r="H15" s="164">
        <v>1</v>
      </c>
      <c r="I15" s="69">
        <f t="shared" ref="I15:I18" si="0">D15*F15</f>
        <v>66.519440000000003</v>
      </c>
    </row>
    <row r="16" spans="1:14">
      <c r="A16" s="68">
        <v>30</v>
      </c>
      <c r="B16" s="75" t="s">
        <v>90</v>
      </c>
      <c r="C16" s="75" t="s">
        <v>101</v>
      </c>
      <c r="D16" s="69">
        <v>0.35</v>
      </c>
      <c r="E16" s="68" t="s">
        <v>100</v>
      </c>
      <c r="F16" s="68">
        <v>16</v>
      </c>
      <c r="G16" s="164"/>
      <c r="H16" s="68"/>
      <c r="I16" s="69">
        <f t="shared" si="0"/>
        <v>5.6</v>
      </c>
    </row>
    <row r="17" spans="1:14">
      <c r="A17" s="68">
        <v>40</v>
      </c>
      <c r="B17" s="169" t="s">
        <v>129</v>
      </c>
      <c r="C17" s="75"/>
      <c r="D17" s="69">
        <v>0.7</v>
      </c>
      <c r="E17" s="68" t="s">
        <v>100</v>
      </c>
      <c r="F17" s="68">
        <v>1</v>
      </c>
      <c r="G17" s="68"/>
      <c r="H17" s="68"/>
      <c r="I17" s="69">
        <f t="shared" si="0"/>
        <v>0.7</v>
      </c>
    </row>
    <row r="18" spans="1:14" s="65" customFormat="1">
      <c r="A18" s="68">
        <v>50</v>
      </c>
      <c r="B18" s="169" t="s">
        <v>157</v>
      </c>
      <c r="C18" s="75"/>
      <c r="D18" s="172">
        <v>0.5</v>
      </c>
      <c r="E18" s="169" t="s">
        <v>59</v>
      </c>
      <c r="F18" s="68">
        <v>1</v>
      </c>
      <c r="G18" s="68"/>
      <c r="H18" s="68"/>
      <c r="I18" s="69">
        <f t="shared" si="0"/>
        <v>0.5</v>
      </c>
      <c r="J18" s="64"/>
      <c r="K18" s="64"/>
      <c r="L18" s="64"/>
      <c r="M18" s="64"/>
      <c r="N18" s="64"/>
    </row>
    <row r="19" spans="1:14">
      <c r="A19" s="68"/>
      <c r="B19" s="75"/>
      <c r="C19" s="75"/>
      <c r="D19" s="69"/>
      <c r="E19" s="68"/>
      <c r="F19" s="68"/>
      <c r="G19" s="68"/>
      <c r="H19" s="68"/>
      <c r="I19" s="70">
        <f>IF('Rear Hub'!$H19&lt;&gt;"",'Rear Hub'!$D19*'Rear Hub'!$F19*'Rear Hub'!$H19,'Rear Hub'!$D19*'Rear Hub'!$F19)</f>
        <v>0</v>
      </c>
    </row>
    <row r="20" spans="1:14" s="65" customFormat="1">
      <c r="H20" s="67" t="s">
        <v>15</v>
      </c>
      <c r="I20" s="73">
        <f>SUM(I14:I19)</f>
        <v>74.619439999999997</v>
      </c>
      <c r="J20" s="64"/>
      <c r="K20" s="64"/>
      <c r="L20" s="64"/>
      <c r="M20" s="64"/>
      <c r="N20" s="64"/>
    </row>
    <row r="22" spans="1:14">
      <c r="A22" s="66" t="s">
        <v>11</v>
      </c>
      <c r="B22" s="66" t="s">
        <v>34</v>
      </c>
      <c r="C22" s="66" t="s">
        <v>17</v>
      </c>
      <c r="D22" s="66" t="s">
        <v>18</v>
      </c>
      <c r="E22" s="66" t="s">
        <v>19</v>
      </c>
      <c r="F22" s="66" t="s">
        <v>20</v>
      </c>
      <c r="G22" s="66" t="s">
        <v>21</v>
      </c>
      <c r="H22" s="66" t="s">
        <v>22</v>
      </c>
      <c r="I22" s="66" t="s">
        <v>14</v>
      </c>
      <c r="J22" s="66" t="s">
        <v>15</v>
      </c>
      <c r="K22" s="65"/>
      <c r="L22" s="65"/>
      <c r="M22" s="65"/>
      <c r="N22" s="65"/>
    </row>
    <row r="23" spans="1:14">
      <c r="A23" s="68"/>
      <c r="B23" s="68"/>
      <c r="C23" s="68"/>
      <c r="D23" s="68"/>
      <c r="E23" s="68"/>
      <c r="F23" s="76"/>
      <c r="G23" s="68"/>
      <c r="H23" s="75"/>
      <c r="I23" s="74"/>
      <c r="J23" s="69">
        <f t="shared" ref="J23:J25" si="1">D23*I23</f>
        <v>0</v>
      </c>
    </row>
    <row r="24" spans="1:14">
      <c r="A24" s="68"/>
      <c r="B24" s="68"/>
      <c r="C24" s="68"/>
      <c r="D24" s="68"/>
      <c r="E24" s="68"/>
      <c r="F24" s="76"/>
      <c r="G24" s="68"/>
      <c r="H24" s="75"/>
      <c r="I24" s="74"/>
      <c r="J24" s="69">
        <f t="shared" si="1"/>
        <v>0</v>
      </c>
      <c r="K24" s="65"/>
      <c r="L24" s="65"/>
      <c r="M24" s="65"/>
      <c r="N24" s="65"/>
    </row>
    <row r="25" spans="1:14">
      <c r="A25" s="68"/>
      <c r="B25" s="68"/>
      <c r="C25" s="68"/>
      <c r="D25" s="68"/>
      <c r="E25" s="68"/>
      <c r="F25" s="76"/>
      <c r="G25" s="68"/>
      <c r="H25" s="75"/>
      <c r="I25" s="74"/>
      <c r="J25" s="69">
        <f t="shared" si="1"/>
        <v>0</v>
      </c>
    </row>
    <row r="26" spans="1:14" s="65" customFormat="1">
      <c r="I26" s="67" t="s">
        <v>15</v>
      </c>
      <c r="J26" s="73">
        <f>SUM(J25:J25)</f>
        <v>0</v>
      </c>
      <c r="K26" s="64"/>
      <c r="L26" s="64"/>
      <c r="M26" s="64"/>
      <c r="N26" s="64"/>
    </row>
    <row r="27" spans="1:14">
      <c r="H27" s="72"/>
      <c r="I27" s="71"/>
    </row>
    <row r="28" spans="1:14">
      <c r="A28" s="66" t="s">
        <v>11</v>
      </c>
      <c r="B28" s="66" t="s">
        <v>38</v>
      </c>
      <c r="C28" s="66" t="s">
        <v>17</v>
      </c>
      <c r="D28" s="66" t="s">
        <v>18</v>
      </c>
      <c r="E28" s="66" t="s">
        <v>28</v>
      </c>
      <c r="F28" s="66" t="s">
        <v>14</v>
      </c>
      <c r="G28" s="66" t="s">
        <v>39</v>
      </c>
      <c r="H28" s="66" t="s">
        <v>50</v>
      </c>
      <c r="I28" s="66" t="s">
        <v>15</v>
      </c>
      <c r="K28" s="65"/>
      <c r="L28" s="65"/>
      <c r="M28" s="65"/>
      <c r="N28" s="65"/>
    </row>
    <row r="29" spans="1:14">
      <c r="A29" s="68"/>
      <c r="B29" s="68"/>
      <c r="C29" s="68"/>
      <c r="D29" s="69"/>
      <c r="E29" s="68"/>
      <c r="F29" s="68"/>
      <c r="G29" s="68"/>
      <c r="H29" s="68"/>
      <c r="I29" s="69" t="str">
        <f>IF('Rear Hub'!$G29&lt;&gt;"",D29*F29/G29*H29,"")</f>
        <v/>
      </c>
    </row>
    <row r="30" spans="1:14">
      <c r="A30" s="68"/>
      <c r="B30" s="68"/>
      <c r="C30" s="68"/>
      <c r="D30" s="68"/>
      <c r="E30" s="68"/>
      <c r="F30" s="69"/>
      <c r="G30" s="68"/>
      <c r="H30" s="68"/>
      <c r="I30" s="69" t="str">
        <f>IF('Rear Hub'!$G30&lt;&gt;"",D30*F30/G30*H30,"")</f>
        <v/>
      </c>
      <c r="J30" s="65"/>
      <c r="K30" s="65"/>
      <c r="L30" s="65"/>
      <c r="M30" s="65"/>
      <c r="N30" s="65"/>
    </row>
    <row r="31" spans="1:14">
      <c r="B31" s="65"/>
      <c r="C31" s="65"/>
      <c r="D31" s="65"/>
      <c r="E31" s="65"/>
      <c r="F31" s="65"/>
      <c r="G31" s="65"/>
      <c r="H31" s="67" t="s">
        <v>15</v>
      </c>
      <c r="I31" s="234">
        <f>SUM(I29:I30)</f>
        <v>0</v>
      </c>
    </row>
    <row r="32" spans="1:14">
      <c r="H32" s="72"/>
      <c r="I32" s="71"/>
    </row>
    <row r="33" spans="1:14">
      <c r="A33" s="65"/>
      <c r="J33" s="65"/>
      <c r="K33" s="65"/>
      <c r="L33" s="65"/>
      <c r="M33" s="65"/>
      <c r="N33" s="65"/>
    </row>
    <row r="35" spans="1:14" s="65" customForma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7" spans="1:14" s="65" customForma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40" spans="1:14" s="65" customForma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85" spans="1:8">
      <c r="B85" s="64" t="e">
        <f>#REF!</f>
        <v>#REF!</v>
      </c>
      <c r="C85" s="64" t="e">
        <f>#REF!</f>
        <v>#REF!</v>
      </c>
      <c r="D85" s="64" t="e">
        <f>#REF!</f>
        <v>#REF!</v>
      </c>
      <c r="E85" s="64" t="e">
        <f>#REF!</f>
        <v>#REF!</v>
      </c>
      <c r="F85" s="64" t="e">
        <f>#REF!</f>
        <v>#REF!</v>
      </c>
      <c r="G85" s="64" t="e">
        <f>#REF!</f>
        <v>#REF!</v>
      </c>
      <c r="H85" s="64" t="e">
        <f>#REF!</f>
        <v>#REF!</v>
      </c>
    </row>
    <row r="86" spans="1:8">
      <c r="B86" s="64" t="e">
        <f>#REF!</f>
        <v>#REF!</v>
      </c>
      <c r="C86" s="64" t="e">
        <f>#REF!</f>
        <v>#REF!</v>
      </c>
      <c r="D86" s="64" t="e">
        <f>#REF!</f>
        <v>#REF!</v>
      </c>
      <c r="E86" s="64" t="e">
        <f>#REF!</f>
        <v>#REF!</v>
      </c>
      <c r="F86" s="64" t="e">
        <f>#REF!</f>
        <v>#REF!</v>
      </c>
      <c r="G86" s="64" t="e">
        <f>#REF!</f>
        <v>#REF!</v>
      </c>
      <c r="H86" s="64" t="e">
        <f>#REF!</f>
        <v>#REF!</v>
      </c>
    </row>
    <row r="87" spans="1:8">
      <c r="A87" s="64" t="e">
        <f>#REF!</f>
        <v>#REF!</v>
      </c>
      <c r="B87" s="64" t="e">
        <f>#REF!</f>
        <v>#REF!</v>
      </c>
      <c r="C87" s="64" t="e">
        <f>#REF!</f>
        <v>#REF!</v>
      </c>
      <c r="D87" s="64" t="e">
        <f>#REF!</f>
        <v>#REF!</v>
      </c>
      <c r="E87" s="64" t="e">
        <f>#REF!</f>
        <v>#REF!</v>
      </c>
      <c r="F87" s="64" t="e">
        <f>#REF!</f>
        <v>#REF!</v>
      </c>
      <c r="G87" s="64" t="e">
        <f>#REF!</f>
        <v>#REF!</v>
      </c>
      <c r="H87" s="64" t="e">
        <f>#REF!</f>
        <v>#REF!</v>
      </c>
    </row>
    <row r="88" spans="1:8">
      <c r="A88" s="64" t="e">
        <f>#REF!</f>
        <v>#REF!</v>
      </c>
      <c r="B88" s="64" t="e">
        <f>#REF!</f>
        <v>#REF!</v>
      </c>
      <c r="C88" s="64" t="e">
        <f>#REF!</f>
        <v>#REF!</v>
      </c>
      <c r="D88" s="64" t="e">
        <f>#REF!</f>
        <v>#REF!</v>
      </c>
      <c r="E88" s="64" t="e">
        <f>#REF!</f>
        <v>#REF!</v>
      </c>
      <c r="F88" s="64" t="e">
        <f>#REF!</f>
        <v>#REF!</v>
      </c>
      <c r="G88" s="64" t="e">
        <f>#REF!</f>
        <v>#REF!</v>
      </c>
      <c r="H88" s="64" t="e">
        <f>#REF!</f>
        <v>#REF!</v>
      </c>
    </row>
    <row r="89" spans="1:8">
      <c r="A89" s="64" t="e">
        <f>#REF!</f>
        <v>#REF!</v>
      </c>
      <c r="B89" s="64" t="e">
        <f>#REF!</f>
        <v>#REF!</v>
      </c>
      <c r="C89" s="64" t="e">
        <f>#REF!</f>
        <v>#REF!</v>
      </c>
      <c r="D89" s="64" t="e">
        <f>#REF!</f>
        <v>#REF!</v>
      </c>
      <c r="E89" s="64" t="e">
        <f>#REF!</f>
        <v>#REF!</v>
      </c>
      <c r="F89" s="64" t="e">
        <f>#REF!</f>
        <v>#REF!</v>
      </c>
      <c r="G89" s="64" t="e">
        <f>#REF!</f>
        <v>#REF!</v>
      </c>
      <c r="H89" s="64" t="e">
        <f>#REF!</f>
        <v>#REF!</v>
      </c>
    </row>
    <row r="90" spans="1:8">
      <c r="A90" s="64" t="e">
        <f>#REF!</f>
        <v>#REF!</v>
      </c>
      <c r="B90" s="64" t="e">
        <f>#REF!</f>
        <v>#REF!</v>
      </c>
      <c r="C90" s="64" t="e">
        <f>#REF!</f>
        <v>#REF!</v>
      </c>
      <c r="D90" s="64" t="e">
        <f>#REF!</f>
        <v>#REF!</v>
      </c>
      <c r="E90" s="64" t="e">
        <f>#REF!</f>
        <v>#REF!</v>
      </c>
      <c r="F90" s="64" t="e">
        <f>#REF!</f>
        <v>#REF!</v>
      </c>
      <c r="G90" s="64" t="e">
        <f>#REF!</f>
        <v>#REF!</v>
      </c>
      <c r="H90" s="64" t="e">
        <f>#REF!</f>
        <v>#REF!</v>
      </c>
    </row>
    <row r="91" spans="1:8">
      <c r="A91" s="64" t="e">
        <f>#REF!</f>
        <v>#REF!</v>
      </c>
      <c r="B91" s="64" t="e">
        <f>#REF!</f>
        <v>#REF!</v>
      </c>
      <c r="C91" s="64" t="e">
        <f>#REF!</f>
        <v>#REF!</v>
      </c>
      <c r="D91" s="64" t="e">
        <f>#REF!</f>
        <v>#REF!</v>
      </c>
      <c r="E91" s="64" t="e">
        <f>#REF!</f>
        <v>#REF!</v>
      </c>
      <c r="F91" s="64" t="e">
        <f>#REF!</f>
        <v>#REF!</v>
      </c>
      <c r="G91" s="64" t="e">
        <f>#REF!</f>
        <v>#REF!</v>
      </c>
      <c r="H91" s="64" t="e">
        <f>#REF!</f>
        <v>#REF!</v>
      </c>
    </row>
    <row r="92" spans="1:8">
      <c r="A92" s="64" t="e">
        <f>#REF!</f>
        <v>#REF!</v>
      </c>
      <c r="B92" s="64" t="e">
        <f>#REF!</f>
        <v>#REF!</v>
      </c>
      <c r="C92" s="64" t="e">
        <f>#REF!</f>
        <v>#REF!</v>
      </c>
      <c r="D92" s="64" t="e">
        <f>#REF!</f>
        <v>#REF!</v>
      </c>
      <c r="E92" s="64" t="e">
        <f>#REF!</f>
        <v>#REF!</v>
      </c>
      <c r="F92" s="64" t="e">
        <f>#REF!</f>
        <v>#REF!</v>
      </c>
      <c r="G92" s="64" t="e">
        <f>#REF!</f>
        <v>#REF!</v>
      </c>
      <c r="H92" s="64" t="e">
        <f>#REF!</f>
        <v>#REF!</v>
      </c>
    </row>
    <row r="93" spans="1:8">
      <c r="A93" s="64" t="e">
        <f>#REF!</f>
        <v>#REF!</v>
      </c>
      <c r="B93" s="64" t="e">
        <f>#REF!</f>
        <v>#REF!</v>
      </c>
      <c r="C93" s="64" t="e">
        <f>#REF!</f>
        <v>#REF!</v>
      </c>
      <c r="D93" s="64" t="e">
        <f>#REF!</f>
        <v>#REF!</v>
      </c>
      <c r="E93" s="64" t="e">
        <f>#REF!</f>
        <v>#REF!</v>
      </c>
      <c r="F93" s="64" t="e">
        <f>#REF!</f>
        <v>#REF!</v>
      </c>
      <c r="G93" s="64" t="e">
        <f>#REF!</f>
        <v>#REF!</v>
      </c>
      <c r="H93" s="64" t="e">
        <f>#REF!</f>
        <v>#REF!</v>
      </c>
    </row>
    <row r="94" spans="1:8">
      <c r="A94" s="64" t="e">
        <f>#REF!</f>
        <v>#REF!</v>
      </c>
      <c r="B94" s="64" t="e">
        <f>#REF!</f>
        <v>#REF!</v>
      </c>
      <c r="C94" s="64" t="e">
        <f>#REF!</f>
        <v>#REF!</v>
      </c>
      <c r="D94" s="64" t="e">
        <f>#REF!</f>
        <v>#REF!</v>
      </c>
      <c r="E94" s="64" t="e">
        <f>#REF!</f>
        <v>#REF!</v>
      </c>
      <c r="F94" s="64" t="e">
        <f>#REF!</f>
        <v>#REF!</v>
      </c>
      <c r="G94" s="64" t="e">
        <f>#REF!</f>
        <v>#REF!</v>
      </c>
      <c r="H94" s="64" t="e">
        <f>#REF!</f>
        <v>#REF!</v>
      </c>
    </row>
    <row r="95" spans="1:8">
      <c r="A95" s="64" t="e">
        <f>#REF!</f>
        <v>#REF!</v>
      </c>
      <c r="B95" s="64" t="e">
        <f>#REF!</f>
        <v>#REF!</v>
      </c>
      <c r="C95" s="64" t="e">
        <f>#REF!</f>
        <v>#REF!</v>
      </c>
      <c r="D95" s="64" t="e">
        <f>#REF!</f>
        <v>#REF!</v>
      </c>
      <c r="E95" s="64" t="e">
        <f>#REF!</f>
        <v>#REF!</v>
      </c>
      <c r="F95" s="64" t="e">
        <f>#REF!</f>
        <v>#REF!</v>
      </c>
      <c r="G95" s="64" t="e">
        <f>#REF!</f>
        <v>#REF!</v>
      </c>
      <c r="H95" s="64" t="e">
        <f>#REF!</f>
        <v>#REF!</v>
      </c>
    </row>
    <row r="96" spans="1:8">
      <c r="A96" s="64" t="e">
        <f>#REF!</f>
        <v>#REF!</v>
      </c>
      <c r="B96" s="64" t="e">
        <f>#REF!</f>
        <v>#REF!</v>
      </c>
      <c r="C96" s="64" t="e">
        <f>#REF!</f>
        <v>#REF!</v>
      </c>
      <c r="D96" s="64" t="e">
        <f>#REF!</f>
        <v>#REF!</v>
      </c>
      <c r="E96" s="64" t="e">
        <f>#REF!</f>
        <v>#REF!</v>
      </c>
      <c r="F96" s="64" t="e">
        <f>#REF!</f>
        <v>#REF!</v>
      </c>
      <c r="G96" s="64" t="e">
        <f>#REF!</f>
        <v>#REF!</v>
      </c>
      <c r="H96" s="64" t="e">
        <f>#REF!</f>
        <v>#REF!</v>
      </c>
    </row>
    <row r="97" spans="1:8">
      <c r="A97" s="64" t="e">
        <f>#REF!</f>
        <v>#REF!</v>
      </c>
      <c r="B97" s="64" t="e">
        <f>#REF!</f>
        <v>#REF!</v>
      </c>
      <c r="C97" s="64" t="e">
        <f>#REF!</f>
        <v>#REF!</v>
      </c>
      <c r="D97" s="64" t="e">
        <f>#REF!</f>
        <v>#REF!</v>
      </c>
      <c r="E97" s="64" t="e">
        <f>#REF!</f>
        <v>#REF!</v>
      </c>
      <c r="F97" s="64" t="e">
        <f>#REF!</f>
        <v>#REF!</v>
      </c>
      <c r="G97" s="64" t="e">
        <f>#REF!</f>
        <v>#REF!</v>
      </c>
      <c r="H97" s="64" t="e">
        <f>#REF!</f>
        <v>#REF!</v>
      </c>
    </row>
    <row r="98" spans="1:8">
      <c r="A98" s="64" t="e">
        <f>#REF!</f>
        <v>#REF!</v>
      </c>
      <c r="B98" s="64" t="e">
        <f>#REF!</f>
        <v>#REF!</v>
      </c>
      <c r="C98" s="64" t="e">
        <f>#REF!</f>
        <v>#REF!</v>
      </c>
      <c r="D98" s="64" t="e">
        <f>#REF!</f>
        <v>#REF!</v>
      </c>
      <c r="E98" s="64" t="e">
        <f>#REF!</f>
        <v>#REF!</v>
      </c>
      <c r="F98" s="64" t="e">
        <f>#REF!</f>
        <v>#REF!</v>
      </c>
      <c r="G98" s="64" t="e">
        <f>#REF!</f>
        <v>#REF!</v>
      </c>
      <c r="H98" s="64" t="e">
        <f>#REF!</f>
        <v>#REF!</v>
      </c>
    </row>
    <row r="99" spans="1:8">
      <c r="A99" s="64" t="e">
        <f>#REF!</f>
        <v>#REF!</v>
      </c>
      <c r="B99" s="64" t="e">
        <f>#REF!</f>
        <v>#REF!</v>
      </c>
      <c r="C99" s="64" t="e">
        <f>#REF!</f>
        <v>#REF!</v>
      </c>
      <c r="D99" s="64" t="e">
        <f>#REF!</f>
        <v>#REF!</v>
      </c>
      <c r="E99" s="64" t="e">
        <f>#REF!</f>
        <v>#REF!</v>
      </c>
      <c r="F99" s="64" t="e">
        <f>#REF!</f>
        <v>#REF!</v>
      </c>
      <c r="G99" s="64" t="e">
        <f>#REF!</f>
        <v>#REF!</v>
      </c>
      <c r="H99" s="64" t="e">
        <f>#REF!</f>
        <v>#REF!</v>
      </c>
    </row>
    <row r="100" spans="1:8">
      <c r="A100" s="64" t="e">
        <f>#REF!</f>
        <v>#REF!</v>
      </c>
      <c r="B100" s="64" t="e">
        <f>#REF!</f>
        <v>#REF!</v>
      </c>
      <c r="C100" s="64" t="e">
        <f>#REF!</f>
        <v>#REF!</v>
      </c>
      <c r="D100" s="64" t="e">
        <f>#REF!</f>
        <v>#REF!</v>
      </c>
      <c r="E100" s="64" t="e">
        <f>#REF!</f>
        <v>#REF!</v>
      </c>
      <c r="F100" s="64" t="e">
        <f>#REF!</f>
        <v>#REF!</v>
      </c>
      <c r="G100" s="64" t="e">
        <f>#REF!</f>
        <v>#REF!</v>
      </c>
      <c r="H100" s="64" t="e">
        <f>#REF!</f>
        <v>#REF!</v>
      </c>
    </row>
    <row r="101" spans="1:8">
      <c r="A101" s="64" t="e">
        <f>#REF!</f>
        <v>#REF!</v>
      </c>
      <c r="B101" s="64" t="e">
        <f>#REF!</f>
        <v>#REF!</v>
      </c>
      <c r="C101" s="64" t="e">
        <f>#REF!</f>
        <v>#REF!</v>
      </c>
      <c r="D101" s="64" t="e">
        <f>#REF!</f>
        <v>#REF!</v>
      </c>
      <c r="E101" s="64" t="e">
        <f>#REF!</f>
        <v>#REF!</v>
      </c>
      <c r="F101" s="64" t="e">
        <f>#REF!</f>
        <v>#REF!</v>
      </c>
      <c r="G101" s="64" t="e">
        <f>#REF!</f>
        <v>#REF!</v>
      </c>
      <c r="H101" s="64" t="e">
        <f>#REF!</f>
        <v>#REF!</v>
      </c>
    </row>
    <row r="102" spans="1:8">
      <c r="A102" s="64" t="e">
        <f>#REF!</f>
        <v>#REF!</v>
      </c>
      <c r="B102" s="64" t="e">
        <f>#REF!</f>
        <v>#REF!</v>
      </c>
      <c r="C102" s="64" t="e">
        <f>#REF!</f>
        <v>#REF!</v>
      </c>
      <c r="D102" s="64" t="e">
        <f>#REF!</f>
        <v>#REF!</v>
      </c>
      <c r="E102" s="64" t="e">
        <f>#REF!</f>
        <v>#REF!</v>
      </c>
      <c r="F102" s="64" t="e">
        <f>#REF!</f>
        <v>#REF!</v>
      </c>
      <c r="G102" s="64" t="e">
        <f>#REF!</f>
        <v>#REF!</v>
      </c>
      <c r="H102" s="64" t="e">
        <f>#REF!</f>
        <v>#REF!</v>
      </c>
    </row>
    <row r="103" spans="1:8">
      <c r="A103" s="64" t="e">
        <f>#REF!</f>
        <v>#REF!</v>
      </c>
      <c r="B103" s="64" t="e">
        <f>#REF!</f>
        <v>#REF!</v>
      </c>
      <c r="C103" s="64" t="e">
        <f>#REF!</f>
        <v>#REF!</v>
      </c>
      <c r="D103" s="64" t="e">
        <f>#REF!</f>
        <v>#REF!</v>
      </c>
      <c r="E103" s="64" t="e">
        <f>#REF!</f>
        <v>#REF!</v>
      </c>
      <c r="F103" s="64" t="e">
        <f>#REF!</f>
        <v>#REF!</v>
      </c>
      <c r="G103" s="64" t="e">
        <f>#REF!</f>
        <v>#REF!</v>
      </c>
      <c r="H103" s="64" t="e">
        <f>#REF!</f>
        <v>#REF!</v>
      </c>
    </row>
    <row r="104" spans="1:8">
      <c r="A104" s="64" t="e">
        <f>#REF!</f>
        <v>#REF!</v>
      </c>
      <c r="B104" s="64" t="e">
        <f>#REF!</f>
        <v>#REF!</v>
      </c>
      <c r="C104" s="64" t="e">
        <f>#REF!</f>
        <v>#REF!</v>
      </c>
      <c r="D104" s="64" t="e">
        <f>#REF!</f>
        <v>#REF!</v>
      </c>
      <c r="E104" s="64" t="e">
        <f>#REF!</f>
        <v>#REF!</v>
      </c>
      <c r="F104" s="64" t="e">
        <f>#REF!</f>
        <v>#REF!</v>
      </c>
      <c r="G104" s="64" t="e">
        <f>#REF!</f>
        <v>#REF!</v>
      </c>
      <c r="H104" s="64" t="e">
        <f>#REF!</f>
        <v>#REF!</v>
      </c>
    </row>
    <row r="105" spans="1:8">
      <c r="A105" s="64" t="e">
        <f>#REF!</f>
        <v>#REF!</v>
      </c>
      <c r="B105" s="64" t="e">
        <f>#REF!</f>
        <v>#REF!</v>
      </c>
      <c r="C105" s="64" t="e">
        <f>#REF!</f>
        <v>#REF!</v>
      </c>
      <c r="D105" s="64" t="e">
        <f>#REF!</f>
        <v>#REF!</v>
      </c>
      <c r="E105" s="64" t="e">
        <f>#REF!</f>
        <v>#REF!</v>
      </c>
      <c r="F105" s="64" t="e">
        <f>#REF!</f>
        <v>#REF!</v>
      </c>
      <c r="G105" s="64" t="e">
        <f>#REF!</f>
        <v>#REF!</v>
      </c>
      <c r="H105" s="64" t="e">
        <f>#REF!</f>
        <v>#REF!</v>
      </c>
    </row>
    <row r="106" spans="1:8">
      <c r="A106" s="64" t="e">
        <f>#REF!</f>
        <v>#REF!</v>
      </c>
      <c r="B106" s="64" t="e">
        <f>#REF!</f>
        <v>#REF!</v>
      </c>
      <c r="C106" s="64" t="e">
        <f>#REF!</f>
        <v>#REF!</v>
      </c>
      <c r="D106" s="64" t="e">
        <f>#REF!</f>
        <v>#REF!</v>
      </c>
      <c r="E106" s="64" t="e">
        <f>#REF!</f>
        <v>#REF!</v>
      </c>
      <c r="F106" s="64" t="e">
        <f>#REF!</f>
        <v>#REF!</v>
      </c>
      <c r="G106" s="64" t="e">
        <f>#REF!</f>
        <v>#REF!</v>
      </c>
      <c r="H106" s="64" t="e">
        <f>#REF!</f>
        <v>#REF!</v>
      </c>
    </row>
    <row r="107" spans="1:8">
      <c r="A107" s="64" t="e">
        <f>#REF!</f>
        <v>#REF!</v>
      </c>
      <c r="B107" s="64" t="e">
        <f>#REF!</f>
        <v>#REF!</v>
      </c>
      <c r="C107" s="64" t="e">
        <f>#REF!</f>
        <v>#REF!</v>
      </c>
      <c r="D107" s="64" t="e">
        <f>#REF!</f>
        <v>#REF!</v>
      </c>
      <c r="E107" s="64" t="e">
        <f>#REF!</f>
        <v>#REF!</v>
      </c>
      <c r="F107" s="64" t="e">
        <f>#REF!</f>
        <v>#REF!</v>
      </c>
      <c r="G107" s="64" t="e">
        <f>#REF!</f>
        <v>#REF!</v>
      </c>
      <c r="H107" s="64" t="e">
        <f>#REF!</f>
        <v>#REF!</v>
      </c>
    </row>
    <row r="108" spans="1:8">
      <c r="A108" s="64" t="e">
        <f>#REF!</f>
        <v>#REF!</v>
      </c>
      <c r="B108" s="64" t="e">
        <f>#REF!</f>
        <v>#REF!</v>
      </c>
      <c r="C108" s="64" t="e">
        <f>#REF!</f>
        <v>#REF!</v>
      </c>
      <c r="D108" s="64" t="e">
        <f>#REF!</f>
        <v>#REF!</v>
      </c>
      <c r="E108" s="64" t="e">
        <f>#REF!</f>
        <v>#REF!</v>
      </c>
      <c r="F108" s="64" t="e">
        <f>#REF!</f>
        <v>#REF!</v>
      </c>
      <c r="G108" s="64" t="e">
        <f>#REF!</f>
        <v>#REF!</v>
      </c>
      <c r="H108" s="64" t="e">
        <f>#REF!</f>
        <v>#REF!</v>
      </c>
    </row>
    <row r="109" spans="1:8">
      <c r="A109" s="64" t="e">
        <f>#REF!</f>
        <v>#REF!</v>
      </c>
      <c r="B109" s="64" t="e">
        <f>#REF!</f>
        <v>#REF!</v>
      </c>
      <c r="C109" s="64" t="e">
        <f>#REF!</f>
        <v>#REF!</v>
      </c>
      <c r="D109" s="64" t="e">
        <f>#REF!</f>
        <v>#REF!</v>
      </c>
      <c r="E109" s="64" t="e">
        <f>#REF!</f>
        <v>#REF!</v>
      </c>
      <c r="F109" s="64" t="e">
        <f>#REF!</f>
        <v>#REF!</v>
      </c>
      <c r="G109" s="64" t="e">
        <f>#REF!</f>
        <v>#REF!</v>
      </c>
      <c r="H109" s="64" t="e">
        <f>#REF!</f>
        <v>#REF!</v>
      </c>
    </row>
    <row r="110" spans="1:8">
      <c r="A110" s="64" t="e">
        <f>#REF!</f>
        <v>#REF!</v>
      </c>
      <c r="B110" s="64" t="e">
        <f>#REF!</f>
        <v>#REF!</v>
      </c>
      <c r="C110" s="64" t="e">
        <f>#REF!</f>
        <v>#REF!</v>
      </c>
      <c r="D110" s="64" t="e">
        <f>#REF!</f>
        <v>#REF!</v>
      </c>
      <c r="E110" s="64" t="e">
        <f>#REF!</f>
        <v>#REF!</v>
      </c>
      <c r="F110" s="64" t="e">
        <f>#REF!</f>
        <v>#REF!</v>
      </c>
      <c r="G110" s="64" t="e">
        <f>#REF!</f>
        <v>#REF!</v>
      </c>
      <c r="H110" s="64" t="e">
        <f>#REF!</f>
        <v>#REF!</v>
      </c>
    </row>
    <row r="111" spans="1:8">
      <c r="A111" s="64" t="e">
        <f>#REF!</f>
        <v>#REF!</v>
      </c>
      <c r="B111" s="64" t="e">
        <f>#REF!</f>
        <v>#REF!</v>
      </c>
      <c r="C111" s="64" t="e">
        <f>#REF!</f>
        <v>#REF!</v>
      </c>
      <c r="D111" s="64" t="e">
        <f>#REF!</f>
        <v>#REF!</v>
      </c>
      <c r="E111" s="64" t="e">
        <f>#REF!</f>
        <v>#REF!</v>
      </c>
      <c r="F111" s="64" t="e">
        <f>#REF!</f>
        <v>#REF!</v>
      </c>
      <c r="G111" s="64" t="e">
        <f>#REF!</f>
        <v>#REF!</v>
      </c>
      <c r="H111" s="64" t="e">
        <f>#REF!</f>
        <v>#REF!</v>
      </c>
    </row>
    <row r="112" spans="1:8">
      <c r="A112" s="64" t="e">
        <f>#REF!</f>
        <v>#REF!</v>
      </c>
      <c r="B112" s="64" t="e">
        <f>#REF!</f>
        <v>#REF!</v>
      </c>
      <c r="C112" s="64" t="e">
        <f>#REF!</f>
        <v>#REF!</v>
      </c>
      <c r="D112" s="64" t="e">
        <f>#REF!</f>
        <v>#REF!</v>
      </c>
      <c r="E112" s="64" t="e">
        <f>#REF!</f>
        <v>#REF!</v>
      </c>
      <c r="F112" s="64" t="e">
        <f>#REF!</f>
        <v>#REF!</v>
      </c>
      <c r="G112" s="64" t="e">
        <f>#REF!</f>
        <v>#REF!</v>
      </c>
      <c r="H112" s="64" t="e">
        <f>#REF!</f>
        <v>#REF!</v>
      </c>
    </row>
    <row r="113" spans="1:8">
      <c r="A113" s="64" t="e">
        <f>#REF!</f>
        <v>#REF!</v>
      </c>
      <c r="B113" s="64" t="e">
        <f>#REF!</f>
        <v>#REF!</v>
      </c>
      <c r="C113" s="64" t="e">
        <f>#REF!</f>
        <v>#REF!</v>
      </c>
      <c r="D113" s="64" t="e">
        <f>#REF!</f>
        <v>#REF!</v>
      </c>
      <c r="E113" s="64" t="e">
        <f>#REF!</f>
        <v>#REF!</v>
      </c>
      <c r="F113" s="64" t="e">
        <f>#REF!</f>
        <v>#REF!</v>
      </c>
      <c r="G113" s="64" t="e">
        <f>#REF!</f>
        <v>#REF!</v>
      </c>
      <c r="H113" s="64" t="e">
        <f>#REF!</f>
        <v>#REF!</v>
      </c>
    </row>
    <row r="114" spans="1:8">
      <c r="A114" s="64" t="e">
        <f>#REF!</f>
        <v>#REF!</v>
      </c>
      <c r="B114" s="64" t="e">
        <f>#REF!</f>
        <v>#REF!</v>
      </c>
      <c r="C114" s="64" t="e">
        <f>#REF!</f>
        <v>#REF!</v>
      </c>
      <c r="D114" s="64" t="e">
        <f>#REF!</f>
        <v>#REF!</v>
      </c>
      <c r="E114" s="64" t="e">
        <f>#REF!</f>
        <v>#REF!</v>
      </c>
      <c r="F114" s="64" t="e">
        <f>#REF!</f>
        <v>#REF!</v>
      </c>
      <c r="G114" s="64" t="e">
        <f>#REF!</f>
        <v>#REF!</v>
      </c>
      <c r="H114" s="64" t="e">
        <f>#REF!</f>
        <v>#REF!</v>
      </c>
    </row>
    <row r="115" spans="1:8">
      <c r="A115" s="64" t="e">
        <f>#REF!</f>
        <v>#REF!</v>
      </c>
      <c r="B115" s="64" t="e">
        <f>#REF!</f>
        <v>#REF!</v>
      </c>
      <c r="C115" s="64" t="e">
        <f>#REF!</f>
        <v>#REF!</v>
      </c>
      <c r="D115" s="64" t="e">
        <f>#REF!</f>
        <v>#REF!</v>
      </c>
      <c r="E115" s="64" t="e">
        <f>#REF!</f>
        <v>#REF!</v>
      </c>
      <c r="F115" s="64" t="e">
        <f>#REF!</f>
        <v>#REF!</v>
      </c>
      <c r="G115" s="64" t="e">
        <f>#REF!</f>
        <v>#REF!</v>
      </c>
      <c r="H115" s="64" t="e">
        <f>#REF!</f>
        <v>#REF!</v>
      </c>
    </row>
    <row r="116" spans="1:8">
      <c r="A116" s="64" t="e">
        <f>#REF!</f>
        <v>#REF!</v>
      </c>
      <c r="B116" s="64" t="e">
        <f>#REF!</f>
        <v>#REF!</v>
      </c>
      <c r="C116" s="64" t="e">
        <f>#REF!</f>
        <v>#REF!</v>
      </c>
      <c r="D116" s="64" t="e">
        <f>#REF!</f>
        <v>#REF!</v>
      </c>
      <c r="E116" s="64" t="e">
        <f>#REF!</f>
        <v>#REF!</v>
      </c>
      <c r="F116" s="64" t="e">
        <f>#REF!</f>
        <v>#REF!</v>
      </c>
      <c r="G116" s="64" t="e">
        <f>#REF!</f>
        <v>#REF!</v>
      </c>
      <c r="H116" s="64" t="e">
        <f>#REF!</f>
        <v>#REF!</v>
      </c>
    </row>
    <row r="117" spans="1:8">
      <c r="A117" s="64" t="e">
        <f>#REF!</f>
        <v>#REF!</v>
      </c>
      <c r="B117" s="64" t="e">
        <f>#REF!</f>
        <v>#REF!</v>
      </c>
      <c r="C117" s="64" t="e">
        <f>#REF!</f>
        <v>#REF!</v>
      </c>
      <c r="D117" s="64" t="e">
        <f>#REF!</f>
        <v>#REF!</v>
      </c>
      <c r="E117" s="64" t="e">
        <f>#REF!</f>
        <v>#REF!</v>
      </c>
      <c r="F117" s="64" t="e">
        <f>#REF!</f>
        <v>#REF!</v>
      </c>
      <c r="G117" s="64" t="e">
        <f>#REF!</f>
        <v>#REF!</v>
      </c>
      <c r="H117" s="64" t="e">
        <f>#REF!</f>
        <v>#REF!</v>
      </c>
    </row>
    <row r="118" spans="1:8">
      <c r="A118" s="64" t="e">
        <f>#REF!</f>
        <v>#REF!</v>
      </c>
      <c r="B118" s="64" t="e">
        <f>#REF!</f>
        <v>#REF!</v>
      </c>
      <c r="C118" s="64" t="e">
        <f>#REF!</f>
        <v>#REF!</v>
      </c>
      <c r="D118" s="64" t="e">
        <f>#REF!</f>
        <v>#REF!</v>
      </c>
      <c r="E118" s="64" t="e">
        <f>#REF!</f>
        <v>#REF!</v>
      </c>
      <c r="F118" s="64" t="e">
        <f>#REF!</f>
        <v>#REF!</v>
      </c>
      <c r="G118" s="64" t="e">
        <f>#REF!</f>
        <v>#REF!</v>
      </c>
      <c r="H118" s="64" t="e">
        <f>#REF!</f>
        <v>#REF!</v>
      </c>
    </row>
    <row r="119" spans="1:8">
      <c r="A119" s="64" t="e">
        <f>#REF!</f>
        <v>#REF!</v>
      </c>
      <c r="B119" s="64" t="e">
        <f>#REF!</f>
        <v>#REF!</v>
      </c>
      <c r="C119" s="64" t="e">
        <f>#REF!</f>
        <v>#REF!</v>
      </c>
      <c r="D119" s="64" t="e">
        <f>#REF!</f>
        <v>#REF!</v>
      </c>
      <c r="E119" s="64" t="e">
        <f>#REF!</f>
        <v>#REF!</v>
      </c>
      <c r="F119" s="64" t="e">
        <f>#REF!</f>
        <v>#REF!</v>
      </c>
      <c r="G119" s="64" t="e">
        <f>#REF!</f>
        <v>#REF!</v>
      </c>
      <c r="H119" s="64" t="e">
        <f>#REF!</f>
        <v>#REF!</v>
      </c>
    </row>
    <row r="120" spans="1:8">
      <c r="A120" s="64" t="e">
        <f>#REF!</f>
        <v>#REF!</v>
      </c>
      <c r="B120" s="64" t="e">
        <f>#REF!</f>
        <v>#REF!</v>
      </c>
      <c r="C120" s="64" t="e">
        <f>#REF!</f>
        <v>#REF!</v>
      </c>
      <c r="D120" s="64" t="e">
        <f>#REF!</f>
        <v>#REF!</v>
      </c>
      <c r="E120" s="64" t="e">
        <f>#REF!</f>
        <v>#REF!</v>
      </c>
      <c r="F120" s="64" t="e">
        <f>#REF!</f>
        <v>#REF!</v>
      </c>
      <c r="G120" s="64" t="e">
        <f>#REF!</f>
        <v>#REF!</v>
      </c>
      <c r="H120" s="64" t="e">
        <f>#REF!</f>
        <v>#REF!</v>
      </c>
    </row>
    <row r="121" spans="1:8">
      <c r="A121" s="64" t="e">
        <f>#REF!</f>
        <v>#REF!</v>
      </c>
      <c r="B121" s="64" t="e">
        <f>#REF!</f>
        <v>#REF!</v>
      </c>
      <c r="C121" s="64" t="e">
        <f>#REF!</f>
        <v>#REF!</v>
      </c>
      <c r="D121" s="64" t="e">
        <f>#REF!</f>
        <v>#REF!</v>
      </c>
      <c r="E121" s="64" t="e">
        <f>#REF!</f>
        <v>#REF!</v>
      </c>
      <c r="F121" s="64" t="e">
        <f>#REF!</f>
        <v>#REF!</v>
      </c>
      <c r="G121" s="64" t="e">
        <f>#REF!</f>
        <v>#REF!</v>
      </c>
      <c r="H121" s="64" t="e">
        <f>#REF!</f>
        <v>#REF!</v>
      </c>
    </row>
    <row r="122" spans="1:8">
      <c r="A122" s="64" t="e">
        <f>#REF!</f>
        <v>#REF!</v>
      </c>
      <c r="B122" s="64" t="e">
        <f>#REF!</f>
        <v>#REF!</v>
      </c>
      <c r="C122" s="64" t="e">
        <f>#REF!</f>
        <v>#REF!</v>
      </c>
      <c r="D122" s="64" t="e">
        <f>#REF!</f>
        <v>#REF!</v>
      </c>
      <c r="E122" s="64" t="e">
        <f>#REF!</f>
        <v>#REF!</v>
      </c>
      <c r="F122" s="64" t="e">
        <f>#REF!</f>
        <v>#REF!</v>
      </c>
      <c r="G122" s="64" t="e">
        <f>#REF!</f>
        <v>#REF!</v>
      </c>
      <c r="H122" s="64" t="e">
        <f>#REF!</f>
        <v>#REF!</v>
      </c>
    </row>
    <row r="123" spans="1:8">
      <c r="A123" s="64" t="e">
        <f>#REF!</f>
        <v>#REF!</v>
      </c>
      <c r="B123" s="64" t="e">
        <f>#REF!</f>
        <v>#REF!</v>
      </c>
      <c r="C123" s="64" t="e">
        <f>#REF!</f>
        <v>#REF!</v>
      </c>
      <c r="D123" s="64" t="e">
        <f>#REF!</f>
        <v>#REF!</v>
      </c>
      <c r="E123" s="64" t="e">
        <f>#REF!</f>
        <v>#REF!</v>
      </c>
      <c r="F123" s="64" t="e">
        <f>#REF!</f>
        <v>#REF!</v>
      </c>
      <c r="G123" s="64" t="e">
        <f>#REF!</f>
        <v>#REF!</v>
      </c>
      <c r="H123" s="64" t="e">
        <f>#REF!</f>
        <v>#REF!</v>
      </c>
    </row>
    <row r="124" spans="1:8">
      <c r="A124" s="64" t="e">
        <f>#REF!</f>
        <v>#REF!</v>
      </c>
      <c r="B124" s="64" t="e">
        <f>#REF!</f>
        <v>#REF!</v>
      </c>
      <c r="C124" s="64" t="e">
        <f>#REF!</f>
        <v>#REF!</v>
      </c>
      <c r="D124" s="64" t="e">
        <f>#REF!</f>
        <v>#REF!</v>
      </c>
      <c r="E124" s="64" t="e">
        <f>#REF!</f>
        <v>#REF!</v>
      </c>
      <c r="F124" s="64" t="e">
        <f>#REF!</f>
        <v>#REF!</v>
      </c>
      <c r="G124" s="64" t="e">
        <f>#REF!</f>
        <v>#REF!</v>
      </c>
      <c r="H124" s="64" t="e">
        <f>#REF!</f>
        <v>#REF!</v>
      </c>
    </row>
    <row r="125" spans="1:8">
      <c r="A125" s="64" t="e">
        <f>#REF!</f>
        <v>#REF!</v>
      </c>
      <c r="B125" s="64" t="e">
        <f>#REF!</f>
        <v>#REF!</v>
      </c>
      <c r="C125" s="64" t="e">
        <f>#REF!</f>
        <v>#REF!</v>
      </c>
      <c r="D125" s="64" t="e">
        <f>#REF!</f>
        <v>#REF!</v>
      </c>
      <c r="E125" s="64" t="e">
        <f>#REF!</f>
        <v>#REF!</v>
      </c>
      <c r="F125" s="64" t="e">
        <f>#REF!</f>
        <v>#REF!</v>
      </c>
      <c r="G125" s="64" t="e">
        <f>#REF!</f>
        <v>#REF!</v>
      </c>
      <c r="H125" s="64" t="e">
        <f>#REF!</f>
        <v>#REF!</v>
      </c>
    </row>
    <row r="126" spans="1:8">
      <c r="A126" s="64" t="e">
        <f>#REF!</f>
        <v>#REF!</v>
      </c>
      <c r="B126" s="64" t="e">
        <f>#REF!</f>
        <v>#REF!</v>
      </c>
      <c r="C126" s="64" t="e">
        <f>#REF!</f>
        <v>#REF!</v>
      </c>
      <c r="D126" s="64" t="e">
        <f>#REF!</f>
        <v>#REF!</v>
      </c>
      <c r="E126" s="64" t="e">
        <f>#REF!</f>
        <v>#REF!</v>
      </c>
      <c r="F126" s="64" t="e">
        <f>#REF!</f>
        <v>#REF!</v>
      </c>
      <c r="G126" s="64" t="e">
        <f>#REF!</f>
        <v>#REF!</v>
      </c>
      <c r="H126" s="64" t="e">
        <f>#REF!</f>
        <v>#REF!</v>
      </c>
    </row>
    <row r="127" spans="1:8">
      <c r="A127" s="64" t="e">
        <f>#REF!</f>
        <v>#REF!</v>
      </c>
      <c r="B127" s="64" t="e">
        <f>#REF!</f>
        <v>#REF!</v>
      </c>
      <c r="C127" s="64" t="e">
        <f>#REF!</f>
        <v>#REF!</v>
      </c>
      <c r="D127" s="64" t="e">
        <f>#REF!</f>
        <v>#REF!</v>
      </c>
      <c r="E127" s="64" t="e">
        <f>#REF!</f>
        <v>#REF!</v>
      </c>
      <c r="F127" s="64" t="e">
        <f>#REF!</f>
        <v>#REF!</v>
      </c>
      <c r="G127" s="64" t="e">
        <f>#REF!</f>
        <v>#REF!</v>
      </c>
      <c r="H127" s="64" t="e">
        <f>#REF!</f>
        <v>#REF!</v>
      </c>
    </row>
    <row r="128" spans="1:8">
      <c r="A128" s="64" t="e">
        <f>#REF!</f>
        <v>#REF!</v>
      </c>
      <c r="B128" s="64" t="e">
        <f>#REF!</f>
        <v>#REF!</v>
      </c>
      <c r="C128" s="64" t="e">
        <f>#REF!</f>
        <v>#REF!</v>
      </c>
      <c r="D128" s="64" t="e">
        <f>#REF!</f>
        <v>#REF!</v>
      </c>
      <c r="E128" s="64" t="e">
        <f>#REF!</f>
        <v>#REF!</v>
      </c>
      <c r="F128" s="64" t="e">
        <f>#REF!</f>
        <v>#REF!</v>
      </c>
      <c r="G128" s="64" t="e">
        <f>#REF!</f>
        <v>#REF!</v>
      </c>
      <c r="H128" s="64" t="e">
        <f>#REF!</f>
        <v>#REF!</v>
      </c>
    </row>
    <row r="129" spans="1:8">
      <c r="A129" s="64" t="e">
        <f>#REF!</f>
        <v>#REF!</v>
      </c>
      <c r="B129" s="64" t="e">
        <f>#REF!</f>
        <v>#REF!</v>
      </c>
      <c r="C129" s="64" t="e">
        <f>#REF!</f>
        <v>#REF!</v>
      </c>
      <c r="D129" s="64" t="e">
        <f>#REF!</f>
        <v>#REF!</v>
      </c>
      <c r="E129" s="64" t="e">
        <f>#REF!</f>
        <v>#REF!</v>
      </c>
      <c r="F129" s="64" t="e">
        <f>#REF!</f>
        <v>#REF!</v>
      </c>
      <c r="G129" s="64" t="e">
        <f>#REF!</f>
        <v>#REF!</v>
      </c>
      <c r="H129" s="64" t="e">
        <f>#REF!</f>
        <v>#REF!</v>
      </c>
    </row>
    <row r="130" spans="1:8">
      <c r="A130" s="64" t="e">
        <f>#REF!</f>
        <v>#REF!</v>
      </c>
      <c r="B130" s="64" t="e">
        <f>#REF!</f>
        <v>#REF!</v>
      </c>
      <c r="C130" s="64" t="e">
        <f>#REF!</f>
        <v>#REF!</v>
      </c>
      <c r="D130" s="64" t="e">
        <f>#REF!</f>
        <v>#REF!</v>
      </c>
      <c r="E130" s="64" t="e">
        <f>#REF!</f>
        <v>#REF!</v>
      </c>
      <c r="F130" s="64" t="e">
        <f>#REF!</f>
        <v>#REF!</v>
      </c>
      <c r="G130" s="64" t="e">
        <f>#REF!</f>
        <v>#REF!</v>
      </c>
      <c r="H130" s="64" t="e">
        <f>#REF!</f>
        <v>#REF!</v>
      </c>
    </row>
    <row r="131" spans="1:8">
      <c r="A131" s="64" t="e">
        <f>#REF!</f>
        <v>#REF!</v>
      </c>
      <c r="B131" s="64" t="e">
        <f>#REF!</f>
        <v>#REF!</v>
      </c>
      <c r="C131" s="64" t="e">
        <f>#REF!</f>
        <v>#REF!</v>
      </c>
      <c r="D131" s="64" t="e">
        <f>#REF!</f>
        <v>#REF!</v>
      </c>
      <c r="E131" s="64" t="e">
        <f>#REF!</f>
        <v>#REF!</v>
      </c>
      <c r="F131" s="64" t="e">
        <f>#REF!</f>
        <v>#REF!</v>
      </c>
      <c r="G131" s="64" t="e">
        <f>#REF!</f>
        <v>#REF!</v>
      </c>
      <c r="H131" s="64" t="e">
        <f>#REF!</f>
        <v>#REF!</v>
      </c>
    </row>
    <row r="132" spans="1:8">
      <c r="A132" s="64" t="e">
        <f>#REF!</f>
        <v>#REF!</v>
      </c>
      <c r="B132" s="64" t="e">
        <f>#REF!</f>
        <v>#REF!</v>
      </c>
      <c r="C132" s="64" t="e">
        <f>#REF!</f>
        <v>#REF!</v>
      </c>
      <c r="D132" s="64" t="e">
        <f>#REF!</f>
        <v>#REF!</v>
      </c>
      <c r="E132" s="64" t="e">
        <f>#REF!</f>
        <v>#REF!</v>
      </c>
      <c r="F132" s="64" t="e">
        <f>#REF!</f>
        <v>#REF!</v>
      </c>
      <c r="G132" s="64" t="e">
        <f>#REF!</f>
        <v>#REF!</v>
      </c>
      <c r="H132" s="64" t="e">
        <f>#REF!</f>
        <v>#REF!</v>
      </c>
    </row>
    <row r="133" spans="1:8">
      <c r="A133" s="64" t="e">
        <f>#REF!</f>
        <v>#REF!</v>
      </c>
      <c r="B133" s="64" t="e">
        <f>#REF!</f>
        <v>#REF!</v>
      </c>
      <c r="C133" s="64" t="e">
        <f>#REF!</f>
        <v>#REF!</v>
      </c>
      <c r="D133" s="64" t="e">
        <f>#REF!</f>
        <v>#REF!</v>
      </c>
      <c r="E133" s="64" t="e">
        <f>#REF!</f>
        <v>#REF!</v>
      </c>
      <c r="F133" s="64" t="e">
        <f>#REF!</f>
        <v>#REF!</v>
      </c>
      <c r="G133" s="64" t="e">
        <f>#REF!</f>
        <v>#REF!</v>
      </c>
      <c r="H133" s="64" t="e">
        <f>#REF!</f>
        <v>#REF!</v>
      </c>
    </row>
    <row r="134" spans="1:8">
      <c r="A134" s="64" t="e">
        <f>#REF!</f>
        <v>#REF!</v>
      </c>
      <c r="B134" s="64" t="e">
        <f>#REF!</f>
        <v>#REF!</v>
      </c>
      <c r="C134" s="64" t="e">
        <f>#REF!</f>
        <v>#REF!</v>
      </c>
      <c r="D134" s="64" t="e">
        <f>#REF!</f>
        <v>#REF!</v>
      </c>
      <c r="E134" s="64" t="e">
        <f>#REF!</f>
        <v>#REF!</v>
      </c>
      <c r="F134" s="64" t="e">
        <f>#REF!</f>
        <v>#REF!</v>
      </c>
      <c r="G134" s="64" t="e">
        <f>#REF!</f>
        <v>#REF!</v>
      </c>
      <c r="H134" s="64" t="e">
        <f>#REF!</f>
        <v>#REF!</v>
      </c>
    </row>
    <row r="135" spans="1:8">
      <c r="A135" s="64" t="e">
        <f>#REF!</f>
        <v>#REF!</v>
      </c>
      <c r="B135" s="64" t="e">
        <f>#REF!</f>
        <v>#REF!</v>
      </c>
      <c r="C135" s="64" t="e">
        <f>#REF!</f>
        <v>#REF!</v>
      </c>
      <c r="D135" s="64" t="e">
        <f>#REF!</f>
        <v>#REF!</v>
      </c>
      <c r="E135" s="64" t="e">
        <f>#REF!</f>
        <v>#REF!</v>
      </c>
      <c r="F135" s="64" t="e">
        <f>#REF!</f>
        <v>#REF!</v>
      </c>
      <c r="G135" s="64" t="e">
        <f>#REF!</f>
        <v>#REF!</v>
      </c>
      <c r="H135" s="64" t="e">
        <f>#REF!</f>
        <v>#REF!</v>
      </c>
    </row>
    <row r="136" spans="1:8">
      <c r="A136" s="64" t="e">
        <f>#REF!</f>
        <v>#REF!</v>
      </c>
      <c r="B136" s="64" t="e">
        <f>#REF!</f>
        <v>#REF!</v>
      </c>
      <c r="C136" s="64" t="e">
        <f>#REF!</f>
        <v>#REF!</v>
      </c>
      <c r="D136" s="64" t="e">
        <f>#REF!</f>
        <v>#REF!</v>
      </c>
      <c r="E136" s="64" t="e">
        <f>#REF!</f>
        <v>#REF!</v>
      </c>
      <c r="F136" s="64" t="e">
        <f>#REF!</f>
        <v>#REF!</v>
      </c>
      <c r="G136" s="64" t="e">
        <f>#REF!</f>
        <v>#REF!</v>
      </c>
      <c r="H136" s="64" t="e">
        <f>#REF!</f>
        <v>#REF!</v>
      </c>
    </row>
    <row r="137" spans="1:8">
      <c r="A137" s="64" t="e">
        <f>#REF!</f>
        <v>#REF!</v>
      </c>
      <c r="B137" s="64" t="e">
        <f>#REF!</f>
        <v>#REF!</v>
      </c>
      <c r="C137" s="64" t="e">
        <f>#REF!</f>
        <v>#REF!</v>
      </c>
      <c r="D137" s="64" t="e">
        <f>#REF!</f>
        <v>#REF!</v>
      </c>
      <c r="E137" s="64" t="e">
        <f>#REF!</f>
        <v>#REF!</v>
      </c>
      <c r="F137" s="64" t="e">
        <f>#REF!</f>
        <v>#REF!</v>
      </c>
      <c r="G137" s="64" t="e">
        <f>#REF!</f>
        <v>#REF!</v>
      </c>
      <c r="H137" s="64" t="e">
        <f>#REF!</f>
        <v>#REF!</v>
      </c>
    </row>
    <row r="138" spans="1:8">
      <c r="A138" s="64" t="e">
        <f>#REF!</f>
        <v>#REF!</v>
      </c>
      <c r="B138" s="64" t="e">
        <f>#REF!</f>
        <v>#REF!</v>
      </c>
      <c r="C138" s="64" t="e">
        <f>#REF!</f>
        <v>#REF!</v>
      </c>
      <c r="D138" s="64" t="e">
        <f>#REF!</f>
        <v>#REF!</v>
      </c>
      <c r="E138" s="64" t="e">
        <f>#REF!</f>
        <v>#REF!</v>
      </c>
      <c r="F138" s="64" t="e">
        <f>#REF!</f>
        <v>#REF!</v>
      </c>
      <c r="G138" s="64" t="e">
        <f>#REF!</f>
        <v>#REF!</v>
      </c>
      <c r="H138" s="64" t="e">
        <f>#REF!</f>
        <v>#REF!</v>
      </c>
    </row>
    <row r="139" spans="1:8">
      <c r="A139" s="64" t="e">
        <f>#REF!</f>
        <v>#REF!</v>
      </c>
      <c r="B139" s="64" t="e">
        <f>#REF!</f>
        <v>#REF!</v>
      </c>
      <c r="C139" s="64" t="e">
        <f>#REF!</f>
        <v>#REF!</v>
      </c>
      <c r="D139" s="64" t="e">
        <f>#REF!</f>
        <v>#REF!</v>
      </c>
      <c r="E139" s="64" t="e">
        <f>#REF!</f>
        <v>#REF!</v>
      </c>
      <c r="F139" s="64" t="e">
        <f>#REF!</f>
        <v>#REF!</v>
      </c>
      <c r="G139" s="64" t="e">
        <f>#REF!</f>
        <v>#REF!</v>
      </c>
      <c r="H139" s="64" t="e">
        <f>#REF!</f>
        <v>#REF!</v>
      </c>
    </row>
    <row r="140" spans="1:8">
      <c r="A140" s="64" t="e">
        <f>#REF!</f>
        <v>#REF!</v>
      </c>
      <c r="B140" s="64" t="e">
        <f>#REF!</f>
        <v>#REF!</v>
      </c>
      <c r="C140" s="64" t="e">
        <f>#REF!</f>
        <v>#REF!</v>
      </c>
      <c r="D140" s="64" t="e">
        <f>#REF!</f>
        <v>#REF!</v>
      </c>
      <c r="E140" s="64" t="e">
        <f>#REF!</f>
        <v>#REF!</v>
      </c>
      <c r="F140" s="64" t="e">
        <f>#REF!</f>
        <v>#REF!</v>
      </c>
      <c r="G140" s="64" t="e">
        <f>#REF!</f>
        <v>#REF!</v>
      </c>
      <c r="H140" s="64" t="e">
        <f>#REF!</f>
        <v>#REF!</v>
      </c>
    </row>
    <row r="141" spans="1:8">
      <c r="A141" s="64" t="e">
        <f>#REF!</f>
        <v>#REF!</v>
      </c>
      <c r="B141" s="64" t="e">
        <f>#REF!</f>
        <v>#REF!</v>
      </c>
      <c r="C141" s="64" t="e">
        <f>#REF!</f>
        <v>#REF!</v>
      </c>
      <c r="D141" s="64" t="e">
        <f>#REF!</f>
        <v>#REF!</v>
      </c>
      <c r="E141" s="64" t="e">
        <f>#REF!</f>
        <v>#REF!</v>
      </c>
      <c r="F141" s="64" t="e">
        <f>#REF!</f>
        <v>#REF!</v>
      </c>
      <c r="G141" s="64" t="e">
        <f>#REF!</f>
        <v>#REF!</v>
      </c>
      <c r="H141" s="64" t="e">
        <f>#REF!</f>
        <v>#REF!</v>
      </c>
    </row>
    <row r="142" spans="1:8">
      <c r="A142" s="64" t="e">
        <f>#REF!</f>
        <v>#REF!</v>
      </c>
      <c r="B142" s="64" t="e">
        <f>#REF!</f>
        <v>#REF!</v>
      </c>
      <c r="C142" s="64" t="e">
        <f>#REF!</f>
        <v>#REF!</v>
      </c>
      <c r="D142" s="64" t="e">
        <f>#REF!</f>
        <v>#REF!</v>
      </c>
      <c r="E142" s="64" t="e">
        <f>#REF!</f>
        <v>#REF!</v>
      </c>
      <c r="F142" s="64" t="e">
        <f>#REF!</f>
        <v>#REF!</v>
      </c>
      <c r="G142" s="64" t="e">
        <f>#REF!</f>
        <v>#REF!</v>
      </c>
      <c r="H142" s="64" t="e">
        <f>#REF!</f>
        <v>#REF!</v>
      </c>
    </row>
    <row r="143" spans="1:8">
      <c r="A143" s="64" t="e">
        <f>#REF!</f>
        <v>#REF!</v>
      </c>
      <c r="B143" s="64" t="e">
        <f>#REF!</f>
        <v>#REF!</v>
      </c>
      <c r="C143" s="64" t="e">
        <f>#REF!</f>
        <v>#REF!</v>
      </c>
      <c r="D143" s="64" t="e">
        <f>#REF!</f>
        <v>#REF!</v>
      </c>
      <c r="E143" s="64" t="e">
        <f>#REF!</f>
        <v>#REF!</v>
      </c>
      <c r="F143" s="64" t="e">
        <f>#REF!</f>
        <v>#REF!</v>
      </c>
      <c r="G143" s="64" t="e">
        <f>#REF!</f>
        <v>#REF!</v>
      </c>
      <c r="H143" s="64" t="e">
        <f>#REF!</f>
        <v>#REF!</v>
      </c>
    </row>
    <row r="144" spans="1:8">
      <c r="A144" s="64" t="e">
        <f>#REF!</f>
        <v>#REF!</v>
      </c>
      <c r="B144" s="64" t="e">
        <f>#REF!</f>
        <v>#REF!</v>
      </c>
      <c r="C144" s="64" t="e">
        <f>#REF!</f>
        <v>#REF!</v>
      </c>
      <c r="D144" s="64" t="e">
        <f>#REF!</f>
        <v>#REF!</v>
      </c>
      <c r="E144" s="64" t="e">
        <f>#REF!</f>
        <v>#REF!</v>
      </c>
      <c r="F144" s="64" t="e">
        <f>#REF!</f>
        <v>#REF!</v>
      </c>
      <c r="G144" s="64" t="e">
        <f>#REF!</f>
        <v>#REF!</v>
      </c>
      <c r="H144" s="64" t="e">
        <f>#REF!</f>
        <v>#REF!</v>
      </c>
    </row>
    <row r="145" spans="1:8">
      <c r="A145" s="64" t="e">
        <f>#REF!</f>
        <v>#REF!</v>
      </c>
      <c r="B145" s="64" t="e">
        <f>#REF!</f>
        <v>#REF!</v>
      </c>
      <c r="C145" s="64" t="e">
        <f>#REF!</f>
        <v>#REF!</v>
      </c>
      <c r="D145" s="64" t="e">
        <f>#REF!</f>
        <v>#REF!</v>
      </c>
      <c r="E145" s="64" t="e">
        <f>#REF!</f>
        <v>#REF!</v>
      </c>
      <c r="F145" s="64" t="e">
        <f>#REF!</f>
        <v>#REF!</v>
      </c>
      <c r="G145" s="64" t="e">
        <f>#REF!</f>
        <v>#REF!</v>
      </c>
      <c r="H145" s="64" t="e">
        <f>#REF!</f>
        <v>#REF!</v>
      </c>
    </row>
    <row r="146" spans="1:8">
      <c r="A146" s="64" t="e">
        <f>#REF!</f>
        <v>#REF!</v>
      </c>
      <c r="B146" s="64" t="e">
        <f>#REF!</f>
        <v>#REF!</v>
      </c>
      <c r="C146" s="64" t="e">
        <f>#REF!</f>
        <v>#REF!</v>
      </c>
      <c r="D146" s="64" t="e">
        <f>#REF!</f>
        <v>#REF!</v>
      </c>
      <c r="E146" s="64" t="e">
        <f>#REF!</f>
        <v>#REF!</v>
      </c>
      <c r="F146" s="64" t="e">
        <f>#REF!</f>
        <v>#REF!</v>
      </c>
      <c r="G146" s="64" t="e">
        <f>#REF!</f>
        <v>#REF!</v>
      </c>
      <c r="H146" s="64" t="e">
        <f>#REF!</f>
        <v>#REF!</v>
      </c>
    </row>
    <row r="147" spans="1:8">
      <c r="A147" s="64" t="e">
        <f>#REF!</f>
        <v>#REF!</v>
      </c>
      <c r="B147" s="64" t="e">
        <f>#REF!</f>
        <v>#REF!</v>
      </c>
      <c r="C147" s="64" t="e">
        <f>#REF!</f>
        <v>#REF!</v>
      </c>
      <c r="D147" s="64" t="e">
        <f>#REF!</f>
        <v>#REF!</v>
      </c>
      <c r="E147" s="64" t="e">
        <f>#REF!</f>
        <v>#REF!</v>
      </c>
      <c r="F147" s="64" t="e">
        <f>#REF!</f>
        <v>#REF!</v>
      </c>
      <c r="G147" s="64" t="e">
        <f>#REF!</f>
        <v>#REF!</v>
      </c>
      <c r="H147" s="64" t="e">
        <f>#REF!</f>
        <v>#REF!</v>
      </c>
    </row>
    <row r="148" spans="1:8">
      <c r="A148" s="64" t="e">
        <f>#REF!</f>
        <v>#REF!</v>
      </c>
      <c r="B148" s="64" t="e">
        <f>#REF!</f>
        <v>#REF!</v>
      </c>
      <c r="C148" s="64" t="e">
        <f>#REF!</f>
        <v>#REF!</v>
      </c>
      <c r="D148" s="64" t="e">
        <f>#REF!</f>
        <v>#REF!</v>
      </c>
      <c r="E148" s="64" t="e">
        <f>#REF!</f>
        <v>#REF!</v>
      </c>
      <c r="F148" s="64" t="e">
        <f>#REF!</f>
        <v>#REF!</v>
      </c>
      <c r="G148" s="64" t="e">
        <f>#REF!</f>
        <v>#REF!</v>
      </c>
      <c r="H148" s="64" t="e">
        <f>#REF!</f>
        <v>#REF!</v>
      </c>
    </row>
    <row r="149" spans="1:8">
      <c r="A149" s="64" t="e">
        <f>#REF!</f>
        <v>#REF!</v>
      </c>
      <c r="B149" s="64" t="e">
        <f>#REF!</f>
        <v>#REF!</v>
      </c>
      <c r="C149" s="64" t="e">
        <f>#REF!</f>
        <v>#REF!</v>
      </c>
      <c r="D149" s="64" t="e">
        <f>#REF!</f>
        <v>#REF!</v>
      </c>
      <c r="E149" s="64" t="e">
        <f>#REF!</f>
        <v>#REF!</v>
      </c>
      <c r="F149" s="64" t="e">
        <f>#REF!</f>
        <v>#REF!</v>
      </c>
      <c r="G149" s="64" t="e">
        <f>#REF!</f>
        <v>#REF!</v>
      </c>
      <c r="H149" s="64" t="e">
        <f>#REF!</f>
        <v>#REF!</v>
      </c>
    </row>
    <row r="150" spans="1:8">
      <c r="A150" s="64" t="e">
        <f>#REF!</f>
        <v>#REF!</v>
      </c>
      <c r="B150" s="64" t="e">
        <f>#REF!</f>
        <v>#REF!</v>
      </c>
      <c r="C150" s="64" t="e">
        <f>#REF!</f>
        <v>#REF!</v>
      </c>
      <c r="D150" s="64" t="e">
        <f>#REF!</f>
        <v>#REF!</v>
      </c>
      <c r="E150" s="64" t="e">
        <f>#REF!</f>
        <v>#REF!</v>
      </c>
      <c r="F150" s="64" t="e">
        <f>#REF!</f>
        <v>#REF!</v>
      </c>
      <c r="G150" s="64" t="e">
        <f>#REF!</f>
        <v>#REF!</v>
      </c>
      <c r="H150" s="64" t="e">
        <f>#REF!</f>
        <v>#REF!</v>
      </c>
    </row>
    <row r="151" spans="1:8">
      <c r="A151" s="64" t="e">
        <f>#REF!</f>
        <v>#REF!</v>
      </c>
      <c r="B151" s="64" t="e">
        <f>#REF!</f>
        <v>#REF!</v>
      </c>
      <c r="C151" s="64" t="e">
        <f>#REF!</f>
        <v>#REF!</v>
      </c>
      <c r="D151" s="64" t="e">
        <f>#REF!</f>
        <v>#REF!</v>
      </c>
      <c r="E151" s="64" t="e">
        <f>#REF!</f>
        <v>#REF!</v>
      </c>
      <c r="F151" s="64" t="e">
        <f>#REF!</f>
        <v>#REF!</v>
      </c>
      <c r="G151" s="64" t="e">
        <f>#REF!</f>
        <v>#REF!</v>
      </c>
      <c r="H151" s="64" t="e">
        <f>#REF!</f>
        <v>#REF!</v>
      </c>
    </row>
    <row r="152" spans="1:8">
      <c r="A152" s="64" t="e">
        <f>#REF!</f>
        <v>#REF!</v>
      </c>
      <c r="B152" s="64" t="e">
        <f>#REF!</f>
        <v>#REF!</v>
      </c>
      <c r="C152" s="64" t="e">
        <f>#REF!</f>
        <v>#REF!</v>
      </c>
      <c r="D152" s="64" t="e">
        <f>#REF!</f>
        <v>#REF!</v>
      </c>
      <c r="E152" s="64" t="e">
        <f>#REF!</f>
        <v>#REF!</v>
      </c>
      <c r="F152" s="64" t="e">
        <f>#REF!</f>
        <v>#REF!</v>
      </c>
      <c r="G152" s="64" t="e">
        <f>#REF!</f>
        <v>#REF!</v>
      </c>
      <c r="H152" s="64" t="e">
        <f>#REF!</f>
        <v>#REF!</v>
      </c>
    </row>
    <row r="153" spans="1:8">
      <c r="A153" s="64" t="e">
        <f>#REF!</f>
        <v>#REF!</v>
      </c>
      <c r="B153" s="64" t="e">
        <f>#REF!</f>
        <v>#REF!</v>
      </c>
      <c r="C153" s="64" t="e">
        <f>#REF!</f>
        <v>#REF!</v>
      </c>
      <c r="D153" s="64" t="e">
        <f>#REF!</f>
        <v>#REF!</v>
      </c>
      <c r="E153" s="64" t="e">
        <f>#REF!</f>
        <v>#REF!</v>
      </c>
      <c r="F153" s="64" t="e">
        <f>#REF!</f>
        <v>#REF!</v>
      </c>
      <c r="G153" s="64" t="e">
        <f>#REF!</f>
        <v>#REF!</v>
      </c>
      <c r="H153" s="64" t="e">
        <f>#REF!</f>
        <v>#REF!</v>
      </c>
    </row>
    <row r="154" spans="1:8">
      <c r="A154" s="64" t="e">
        <f>#REF!</f>
        <v>#REF!</v>
      </c>
      <c r="B154" s="64" t="e">
        <f>#REF!</f>
        <v>#REF!</v>
      </c>
      <c r="C154" s="64" t="e">
        <f>#REF!</f>
        <v>#REF!</v>
      </c>
      <c r="D154" s="64" t="e">
        <f>#REF!</f>
        <v>#REF!</v>
      </c>
      <c r="E154" s="64" t="e">
        <f>#REF!</f>
        <v>#REF!</v>
      </c>
      <c r="F154" s="64" t="e">
        <f>#REF!</f>
        <v>#REF!</v>
      </c>
      <c r="G154" s="64" t="e">
        <f>#REF!</f>
        <v>#REF!</v>
      </c>
      <c r="H154" s="64" t="e">
        <f>#REF!</f>
        <v>#REF!</v>
      </c>
    </row>
    <row r="155" spans="1:8">
      <c r="A155" s="64" t="e">
        <f>#REF!</f>
        <v>#REF!</v>
      </c>
      <c r="B155" s="64" t="e">
        <f>#REF!</f>
        <v>#REF!</v>
      </c>
      <c r="C155" s="64" t="e">
        <f>#REF!</f>
        <v>#REF!</v>
      </c>
      <c r="D155" s="64" t="e">
        <f>#REF!</f>
        <v>#REF!</v>
      </c>
      <c r="E155" s="64" t="e">
        <f>#REF!</f>
        <v>#REF!</v>
      </c>
      <c r="F155" s="64" t="e">
        <f>#REF!</f>
        <v>#REF!</v>
      </c>
      <c r="G155" s="64" t="e">
        <f>#REF!</f>
        <v>#REF!</v>
      </c>
      <c r="H155" s="64" t="e">
        <f>#REF!</f>
        <v>#REF!</v>
      </c>
    </row>
    <row r="156" spans="1:8">
      <c r="A156" s="64" t="e">
        <f>#REF!</f>
        <v>#REF!</v>
      </c>
      <c r="B156" s="64" t="e">
        <f>#REF!</f>
        <v>#REF!</v>
      </c>
      <c r="C156" s="64" t="e">
        <f>#REF!</f>
        <v>#REF!</v>
      </c>
      <c r="D156" s="64" t="e">
        <f>#REF!</f>
        <v>#REF!</v>
      </c>
      <c r="E156" s="64" t="e">
        <f>#REF!</f>
        <v>#REF!</v>
      </c>
      <c r="F156" s="64" t="e">
        <f>#REF!</f>
        <v>#REF!</v>
      </c>
      <c r="G156" s="64" t="e">
        <f>#REF!</f>
        <v>#REF!</v>
      </c>
      <c r="H156" s="64" t="e">
        <f>#REF!</f>
        <v>#REF!</v>
      </c>
    </row>
    <row r="157" spans="1:8">
      <c r="A157" s="64" t="e">
        <f>#REF!</f>
        <v>#REF!</v>
      </c>
      <c r="B157" s="64" t="e">
        <f>#REF!</f>
        <v>#REF!</v>
      </c>
      <c r="C157" s="64" t="e">
        <f>#REF!</f>
        <v>#REF!</v>
      </c>
      <c r="D157" s="64" t="e">
        <f>#REF!</f>
        <v>#REF!</v>
      </c>
      <c r="E157" s="64" t="e">
        <f>#REF!</f>
        <v>#REF!</v>
      </c>
      <c r="F157" s="64" t="e">
        <f>#REF!</f>
        <v>#REF!</v>
      </c>
      <c r="G157" s="64" t="e">
        <f>#REF!</f>
        <v>#REF!</v>
      </c>
      <c r="H157" s="64" t="e">
        <f>#REF!</f>
        <v>#REF!</v>
      </c>
    </row>
    <row r="158" spans="1:8">
      <c r="A158" s="64" t="e">
        <f>#REF!</f>
        <v>#REF!</v>
      </c>
      <c r="B158" s="64" t="e">
        <f>#REF!</f>
        <v>#REF!</v>
      </c>
      <c r="C158" s="64" t="e">
        <f>#REF!</f>
        <v>#REF!</v>
      </c>
      <c r="D158" s="64" t="e">
        <f>#REF!</f>
        <v>#REF!</v>
      </c>
      <c r="E158" s="64" t="e">
        <f>#REF!</f>
        <v>#REF!</v>
      </c>
      <c r="F158" s="64" t="e">
        <f>#REF!</f>
        <v>#REF!</v>
      </c>
      <c r="G158" s="64" t="e">
        <f>#REF!</f>
        <v>#REF!</v>
      </c>
      <c r="H158" s="64" t="e">
        <f>#REF!</f>
        <v>#REF!</v>
      </c>
    </row>
    <row r="159" spans="1:8">
      <c r="A159" s="64" t="e">
        <f>#REF!</f>
        <v>#REF!</v>
      </c>
      <c r="B159" s="64" t="e">
        <f>#REF!</f>
        <v>#REF!</v>
      </c>
      <c r="C159" s="64" t="e">
        <f>#REF!</f>
        <v>#REF!</v>
      </c>
      <c r="D159" s="64" t="e">
        <f>#REF!</f>
        <v>#REF!</v>
      </c>
      <c r="E159" s="64" t="e">
        <f>#REF!</f>
        <v>#REF!</v>
      </c>
      <c r="F159" s="64" t="e">
        <f>#REF!</f>
        <v>#REF!</v>
      </c>
      <c r="G159" s="64" t="e">
        <f>#REF!</f>
        <v>#REF!</v>
      </c>
      <c r="H159" s="64" t="e">
        <f>#REF!</f>
        <v>#REF!</v>
      </c>
    </row>
    <row r="160" spans="1:8">
      <c r="A160" s="64" t="e">
        <f>#REF!</f>
        <v>#REF!</v>
      </c>
      <c r="B160" s="64" t="e">
        <f>#REF!</f>
        <v>#REF!</v>
      </c>
      <c r="C160" s="64" t="e">
        <f>#REF!</f>
        <v>#REF!</v>
      </c>
      <c r="D160" s="64" t="e">
        <f>#REF!</f>
        <v>#REF!</v>
      </c>
      <c r="E160" s="64" t="e">
        <f>#REF!</f>
        <v>#REF!</v>
      </c>
      <c r="F160" s="64" t="e">
        <f>#REF!</f>
        <v>#REF!</v>
      </c>
      <c r="G160" s="64" t="e">
        <f>#REF!</f>
        <v>#REF!</v>
      </c>
      <c r="H160" s="64" t="e">
        <f>#REF!</f>
        <v>#REF!</v>
      </c>
    </row>
    <row r="161" spans="1:8">
      <c r="A161" s="64" t="e">
        <f>#REF!</f>
        <v>#REF!</v>
      </c>
      <c r="B161" s="64" t="e">
        <f>#REF!</f>
        <v>#REF!</v>
      </c>
      <c r="C161" s="64" t="e">
        <f>#REF!</f>
        <v>#REF!</v>
      </c>
      <c r="D161" s="64" t="e">
        <f>#REF!</f>
        <v>#REF!</v>
      </c>
      <c r="E161" s="64" t="e">
        <f>#REF!</f>
        <v>#REF!</v>
      </c>
      <c r="F161" s="64" t="e">
        <f>#REF!</f>
        <v>#REF!</v>
      </c>
      <c r="G161" s="64" t="e">
        <f>#REF!</f>
        <v>#REF!</v>
      </c>
      <c r="H161" s="64" t="e">
        <f>#REF!</f>
        <v>#REF!</v>
      </c>
    </row>
    <row r="162" spans="1:8">
      <c r="A162" s="64" t="e">
        <f>#REF!</f>
        <v>#REF!</v>
      </c>
      <c r="B162" s="64" t="e">
        <f>#REF!</f>
        <v>#REF!</v>
      </c>
      <c r="C162" s="64" t="e">
        <f>#REF!</f>
        <v>#REF!</v>
      </c>
      <c r="D162" s="64" t="e">
        <f>#REF!</f>
        <v>#REF!</v>
      </c>
      <c r="E162" s="64" t="e">
        <f>#REF!</f>
        <v>#REF!</v>
      </c>
      <c r="F162" s="64" t="e">
        <f>#REF!</f>
        <v>#REF!</v>
      </c>
      <c r="G162" s="64" t="e">
        <f>#REF!</f>
        <v>#REF!</v>
      </c>
      <c r="H162" s="64" t="e">
        <f>#REF!</f>
        <v>#REF!</v>
      </c>
    </row>
    <row r="163" spans="1:8">
      <c r="A163" s="64" t="e">
        <f>#REF!</f>
        <v>#REF!</v>
      </c>
      <c r="B163" s="64" t="e">
        <f>#REF!</f>
        <v>#REF!</v>
      </c>
      <c r="C163" s="64" t="e">
        <f>#REF!</f>
        <v>#REF!</v>
      </c>
      <c r="D163" s="64" t="e">
        <f>#REF!</f>
        <v>#REF!</v>
      </c>
      <c r="E163" s="64" t="e">
        <f>#REF!</f>
        <v>#REF!</v>
      </c>
      <c r="F163" s="64" t="e">
        <f>#REF!</f>
        <v>#REF!</v>
      </c>
      <c r="G163" s="64" t="e">
        <f>#REF!</f>
        <v>#REF!</v>
      </c>
      <c r="H163" s="64" t="e">
        <f>#REF!</f>
        <v>#REF!</v>
      </c>
    </row>
    <row r="164" spans="1:8">
      <c r="A164" s="64" t="e">
        <f>#REF!</f>
        <v>#REF!</v>
      </c>
      <c r="B164" s="64" t="e">
        <f>#REF!</f>
        <v>#REF!</v>
      </c>
      <c r="C164" s="64" t="e">
        <f>#REF!</f>
        <v>#REF!</v>
      </c>
      <c r="D164" s="64" t="e">
        <f>#REF!</f>
        <v>#REF!</v>
      </c>
      <c r="E164" s="64" t="e">
        <f>#REF!</f>
        <v>#REF!</v>
      </c>
      <c r="F164" s="64" t="e">
        <f>#REF!</f>
        <v>#REF!</v>
      </c>
      <c r="G164" s="64" t="e">
        <f>#REF!</f>
        <v>#REF!</v>
      </c>
      <c r="H164" s="64" t="e">
        <f>#REF!</f>
        <v>#REF!</v>
      </c>
    </row>
    <row r="165" spans="1:8">
      <c r="A165" s="64" t="e">
        <f>#REF!</f>
        <v>#REF!</v>
      </c>
      <c r="B165" s="64" t="e">
        <f>#REF!</f>
        <v>#REF!</v>
      </c>
      <c r="C165" s="64" t="e">
        <f>#REF!</f>
        <v>#REF!</v>
      </c>
      <c r="D165" s="64" t="e">
        <f>#REF!</f>
        <v>#REF!</v>
      </c>
      <c r="E165" s="64" t="e">
        <f>#REF!</f>
        <v>#REF!</v>
      </c>
      <c r="F165" s="64" t="e">
        <f>#REF!</f>
        <v>#REF!</v>
      </c>
      <c r="G165" s="64" t="e">
        <f>#REF!</f>
        <v>#REF!</v>
      </c>
      <c r="H165" s="64" t="e">
        <f>#REF!</f>
        <v>#REF!</v>
      </c>
    </row>
    <row r="166" spans="1:8">
      <c r="A166" s="64" t="e">
        <f>#REF!</f>
        <v>#REF!</v>
      </c>
      <c r="B166" s="64" t="e">
        <f>#REF!</f>
        <v>#REF!</v>
      </c>
      <c r="C166" s="64" t="e">
        <f>#REF!</f>
        <v>#REF!</v>
      </c>
      <c r="D166" s="64" t="e">
        <f>#REF!</f>
        <v>#REF!</v>
      </c>
      <c r="E166" s="64" t="e">
        <f>#REF!</f>
        <v>#REF!</v>
      </c>
      <c r="F166" s="64" t="e">
        <f>#REF!</f>
        <v>#REF!</v>
      </c>
      <c r="G166" s="64" t="e">
        <f>#REF!</f>
        <v>#REF!</v>
      </c>
      <c r="H166" s="64" t="e">
        <f>#REF!</f>
        <v>#REF!</v>
      </c>
    </row>
    <row r="167" spans="1:8">
      <c r="A167" s="64" t="e">
        <f>#REF!</f>
        <v>#REF!</v>
      </c>
      <c r="B167" s="64" t="e">
        <f>#REF!</f>
        <v>#REF!</v>
      </c>
      <c r="C167" s="64" t="e">
        <f>#REF!</f>
        <v>#REF!</v>
      </c>
      <c r="D167" s="64" t="e">
        <f>#REF!</f>
        <v>#REF!</v>
      </c>
      <c r="E167" s="64" t="e">
        <f>#REF!</f>
        <v>#REF!</v>
      </c>
      <c r="F167" s="64" t="e">
        <f>#REF!</f>
        <v>#REF!</v>
      </c>
      <c r="G167" s="64" t="e">
        <f>#REF!</f>
        <v>#REF!</v>
      </c>
      <c r="H167" s="64" t="e">
        <f>#REF!</f>
        <v>#REF!</v>
      </c>
    </row>
    <row r="168" spans="1:8">
      <c r="A168" s="64" t="e">
        <f>#REF!</f>
        <v>#REF!</v>
      </c>
      <c r="B168" s="64" t="e">
        <f>#REF!</f>
        <v>#REF!</v>
      </c>
      <c r="C168" s="64" t="e">
        <f>#REF!</f>
        <v>#REF!</v>
      </c>
      <c r="D168" s="64" t="e">
        <f>#REF!</f>
        <v>#REF!</v>
      </c>
      <c r="E168" s="64" t="e">
        <f>#REF!</f>
        <v>#REF!</v>
      </c>
      <c r="F168" s="64" t="e">
        <f>#REF!</f>
        <v>#REF!</v>
      </c>
      <c r="G168" s="64" t="e">
        <f>#REF!</f>
        <v>#REF!</v>
      </c>
      <c r="H168" s="64" t="e">
        <f>#REF!</f>
        <v>#REF!</v>
      </c>
    </row>
    <row r="169" spans="1:8">
      <c r="A169" s="64" t="e">
        <f>#REF!</f>
        <v>#REF!</v>
      </c>
      <c r="B169" s="64" t="e">
        <f>#REF!</f>
        <v>#REF!</v>
      </c>
      <c r="C169" s="64" t="e">
        <f>#REF!</f>
        <v>#REF!</v>
      </c>
      <c r="D169" s="64" t="e">
        <f>#REF!</f>
        <v>#REF!</v>
      </c>
      <c r="E169" s="64" t="e">
        <f>#REF!</f>
        <v>#REF!</v>
      </c>
      <c r="F169" s="64" t="e">
        <f>#REF!</f>
        <v>#REF!</v>
      </c>
      <c r="G169" s="64" t="e">
        <f>#REF!</f>
        <v>#REF!</v>
      </c>
      <c r="H169" s="64" t="e">
        <f>#REF!</f>
        <v>#REF!</v>
      </c>
    </row>
    <row r="170" spans="1:8">
      <c r="A170" s="64" t="e">
        <f>#REF!</f>
        <v>#REF!</v>
      </c>
      <c r="B170" s="64" t="e">
        <f>#REF!</f>
        <v>#REF!</v>
      </c>
      <c r="C170" s="64" t="e">
        <f>#REF!</f>
        <v>#REF!</v>
      </c>
      <c r="D170" s="64" t="e">
        <f>#REF!</f>
        <v>#REF!</v>
      </c>
      <c r="E170" s="64" t="e">
        <f>#REF!</f>
        <v>#REF!</v>
      </c>
      <c r="F170" s="64" t="e">
        <f>#REF!</f>
        <v>#REF!</v>
      </c>
      <c r="G170" s="64" t="e">
        <f>#REF!</f>
        <v>#REF!</v>
      </c>
      <c r="H170" s="64" t="e">
        <f>#REF!</f>
        <v>#REF!</v>
      </c>
    </row>
    <row r="171" spans="1:8">
      <c r="A171" s="64" t="e">
        <f>#REF!</f>
        <v>#REF!</v>
      </c>
      <c r="B171" s="64" t="e">
        <f>#REF!</f>
        <v>#REF!</v>
      </c>
      <c r="C171" s="64" t="e">
        <f>#REF!</f>
        <v>#REF!</v>
      </c>
      <c r="D171" s="64" t="e">
        <f>#REF!</f>
        <v>#REF!</v>
      </c>
      <c r="E171" s="64" t="e">
        <f>#REF!</f>
        <v>#REF!</v>
      </c>
      <c r="F171" s="64" t="e">
        <f>#REF!</f>
        <v>#REF!</v>
      </c>
      <c r="G171" s="64" t="e">
        <f>#REF!</f>
        <v>#REF!</v>
      </c>
      <c r="H171" s="64" t="e">
        <f>#REF!</f>
        <v>#REF!</v>
      </c>
    </row>
    <row r="172" spans="1:8">
      <c r="A172" s="64" t="e">
        <f>#REF!</f>
        <v>#REF!</v>
      </c>
      <c r="B172" s="64" t="e">
        <f>#REF!</f>
        <v>#REF!</v>
      </c>
      <c r="C172" s="64" t="e">
        <f>#REF!</f>
        <v>#REF!</v>
      </c>
      <c r="D172" s="64" t="e">
        <f>#REF!</f>
        <v>#REF!</v>
      </c>
      <c r="E172" s="64" t="e">
        <f>#REF!</f>
        <v>#REF!</v>
      </c>
      <c r="F172" s="64" t="e">
        <f>#REF!</f>
        <v>#REF!</v>
      </c>
      <c r="G172" s="64" t="e">
        <f>#REF!</f>
        <v>#REF!</v>
      </c>
      <c r="H172" s="64" t="e">
        <f>#REF!</f>
        <v>#REF!</v>
      </c>
    </row>
    <row r="173" spans="1:8">
      <c r="A173" s="64" t="e">
        <f>#REF!</f>
        <v>#REF!</v>
      </c>
      <c r="B173" s="64" t="e">
        <f>#REF!</f>
        <v>#REF!</v>
      </c>
      <c r="C173" s="64" t="e">
        <f>#REF!</f>
        <v>#REF!</v>
      </c>
      <c r="D173" s="64" t="e">
        <f>#REF!</f>
        <v>#REF!</v>
      </c>
      <c r="E173" s="64" t="e">
        <f>#REF!</f>
        <v>#REF!</v>
      </c>
      <c r="F173" s="64" t="e">
        <f>#REF!</f>
        <v>#REF!</v>
      </c>
      <c r="G173" s="64" t="e">
        <f>#REF!</f>
        <v>#REF!</v>
      </c>
      <c r="H173" s="64" t="e">
        <f>#REF!</f>
        <v>#REF!</v>
      </c>
    </row>
    <row r="174" spans="1:8">
      <c r="A174" s="64" t="e">
        <f>#REF!</f>
        <v>#REF!</v>
      </c>
      <c r="B174" s="64" t="e">
        <f>#REF!</f>
        <v>#REF!</v>
      </c>
      <c r="C174" s="64" t="e">
        <f>#REF!</f>
        <v>#REF!</v>
      </c>
      <c r="D174" s="64" t="e">
        <f>#REF!</f>
        <v>#REF!</v>
      </c>
      <c r="E174" s="64" t="e">
        <f>#REF!</f>
        <v>#REF!</v>
      </c>
      <c r="F174" s="64" t="e">
        <f>#REF!</f>
        <v>#REF!</v>
      </c>
      <c r="G174" s="64" t="e">
        <f>#REF!</f>
        <v>#REF!</v>
      </c>
      <c r="H174" s="64" t="e">
        <f>#REF!</f>
        <v>#REF!</v>
      </c>
    </row>
    <row r="175" spans="1:8">
      <c r="A175" s="64" t="e">
        <f>#REF!</f>
        <v>#REF!</v>
      </c>
      <c r="B175" s="64" t="e">
        <f>#REF!</f>
        <v>#REF!</v>
      </c>
      <c r="C175" s="64" t="e">
        <f>#REF!</f>
        <v>#REF!</v>
      </c>
      <c r="D175" s="64" t="e">
        <f>#REF!</f>
        <v>#REF!</v>
      </c>
      <c r="E175" s="64" t="e">
        <f>#REF!</f>
        <v>#REF!</v>
      </c>
      <c r="F175" s="64" t="e">
        <f>#REF!</f>
        <v>#REF!</v>
      </c>
      <c r="G175" s="64" t="e">
        <f>#REF!</f>
        <v>#REF!</v>
      </c>
      <c r="H175" s="64" t="e">
        <f>#REF!</f>
        <v>#REF!</v>
      </c>
    </row>
    <row r="176" spans="1:8">
      <c r="A176" s="64" t="e">
        <f>#REF!</f>
        <v>#REF!</v>
      </c>
      <c r="B176" s="64" t="e">
        <f>#REF!</f>
        <v>#REF!</v>
      </c>
      <c r="C176" s="64" t="e">
        <f>#REF!</f>
        <v>#REF!</v>
      </c>
      <c r="D176" s="64" t="e">
        <f>#REF!</f>
        <v>#REF!</v>
      </c>
      <c r="E176" s="64" t="e">
        <f>#REF!</f>
        <v>#REF!</v>
      </c>
      <c r="F176" s="64" t="e">
        <f>#REF!</f>
        <v>#REF!</v>
      </c>
      <c r="G176" s="64" t="e">
        <f>#REF!</f>
        <v>#REF!</v>
      </c>
      <c r="H176" s="64" t="e">
        <f>#REF!</f>
        <v>#REF!</v>
      </c>
    </row>
    <row r="177" spans="1:8">
      <c r="A177" s="64" t="e">
        <f>#REF!</f>
        <v>#REF!</v>
      </c>
      <c r="B177" s="64" t="e">
        <f>#REF!</f>
        <v>#REF!</v>
      </c>
      <c r="C177" s="64" t="e">
        <f>#REF!</f>
        <v>#REF!</v>
      </c>
      <c r="D177" s="64" t="e">
        <f>#REF!</f>
        <v>#REF!</v>
      </c>
      <c r="E177" s="64" t="e">
        <f>#REF!</f>
        <v>#REF!</v>
      </c>
      <c r="F177" s="64" t="e">
        <f>#REF!</f>
        <v>#REF!</v>
      </c>
      <c r="G177" s="64" t="e">
        <f>#REF!</f>
        <v>#REF!</v>
      </c>
      <c r="H177" s="64" t="e">
        <f>#REF!</f>
        <v>#REF!</v>
      </c>
    </row>
    <row r="178" spans="1:8">
      <c r="A178" s="64" t="e">
        <f>#REF!</f>
        <v>#REF!</v>
      </c>
      <c r="B178" s="64" t="e">
        <f>#REF!</f>
        <v>#REF!</v>
      </c>
      <c r="C178" s="64" t="e">
        <f>#REF!</f>
        <v>#REF!</v>
      </c>
      <c r="D178" s="64" t="e">
        <f>#REF!</f>
        <v>#REF!</v>
      </c>
      <c r="E178" s="64" t="e">
        <f>#REF!</f>
        <v>#REF!</v>
      </c>
      <c r="F178" s="64" t="e">
        <f>#REF!</f>
        <v>#REF!</v>
      </c>
      <c r="G178" s="64" t="e">
        <f>#REF!</f>
        <v>#REF!</v>
      </c>
      <c r="H178" s="64" t="e">
        <f>#REF!</f>
        <v>#REF!</v>
      </c>
    </row>
    <row r="179" spans="1:8">
      <c r="A179" s="64" t="e">
        <f>#REF!</f>
        <v>#REF!</v>
      </c>
      <c r="B179" s="64" t="e">
        <f>#REF!</f>
        <v>#REF!</v>
      </c>
      <c r="C179" s="64" t="e">
        <f>#REF!</f>
        <v>#REF!</v>
      </c>
      <c r="D179" s="64" t="e">
        <f>#REF!</f>
        <v>#REF!</v>
      </c>
      <c r="E179" s="64" t="e">
        <f>#REF!</f>
        <v>#REF!</v>
      </c>
      <c r="F179" s="64" t="e">
        <f>#REF!</f>
        <v>#REF!</v>
      </c>
      <c r="G179" s="64" t="e">
        <f>#REF!</f>
        <v>#REF!</v>
      </c>
      <c r="H179" s="64" t="e">
        <f>#REF!</f>
        <v>#REF!</v>
      </c>
    </row>
    <row r="180" spans="1:8">
      <c r="A180" s="64" t="e">
        <f>#REF!</f>
        <v>#REF!</v>
      </c>
      <c r="B180" s="64" t="e">
        <f>#REF!</f>
        <v>#REF!</v>
      </c>
      <c r="C180" s="64" t="e">
        <f>#REF!</f>
        <v>#REF!</v>
      </c>
      <c r="D180" s="64" t="e">
        <f>#REF!</f>
        <v>#REF!</v>
      </c>
      <c r="E180" s="64" t="e">
        <f>#REF!</f>
        <v>#REF!</v>
      </c>
      <c r="F180" s="64" t="e">
        <f>#REF!</f>
        <v>#REF!</v>
      </c>
      <c r="G180" s="64" t="e">
        <f>#REF!</f>
        <v>#REF!</v>
      </c>
      <c r="H180" s="64" t="e">
        <f>#REF!</f>
        <v>#REF!</v>
      </c>
    </row>
    <row r="181" spans="1:8">
      <c r="A181" s="64" t="e">
        <f>#REF!</f>
        <v>#REF!</v>
      </c>
      <c r="B181" s="64" t="e">
        <f>#REF!</f>
        <v>#REF!</v>
      </c>
      <c r="C181" s="64" t="e">
        <f>#REF!</f>
        <v>#REF!</v>
      </c>
      <c r="D181" s="64" t="e">
        <f>#REF!</f>
        <v>#REF!</v>
      </c>
      <c r="E181" s="64" t="e">
        <f>#REF!</f>
        <v>#REF!</v>
      </c>
      <c r="F181" s="64" t="e">
        <f>#REF!</f>
        <v>#REF!</v>
      </c>
      <c r="G181" s="64" t="e">
        <f>#REF!</f>
        <v>#REF!</v>
      </c>
      <c r="H181" s="64" t="e">
        <f>#REF!</f>
        <v>#REF!</v>
      </c>
    </row>
    <row r="182" spans="1:8">
      <c r="A182" s="64" t="e">
        <f>#REF!</f>
        <v>#REF!</v>
      </c>
      <c r="B182" s="64" t="e">
        <f>#REF!</f>
        <v>#REF!</v>
      </c>
      <c r="C182" s="64" t="e">
        <f>#REF!</f>
        <v>#REF!</v>
      </c>
      <c r="D182" s="64" t="e">
        <f>#REF!</f>
        <v>#REF!</v>
      </c>
      <c r="E182" s="64" t="e">
        <f>#REF!</f>
        <v>#REF!</v>
      </c>
      <c r="F182" s="64" t="e">
        <f>#REF!</f>
        <v>#REF!</v>
      </c>
      <c r="G182" s="64" t="e">
        <f>#REF!</f>
        <v>#REF!</v>
      </c>
      <c r="H182" s="64" t="e">
        <f>#REF!</f>
        <v>#REF!</v>
      </c>
    </row>
    <row r="183" spans="1:8">
      <c r="A183" s="64" t="e">
        <f>#REF!</f>
        <v>#REF!</v>
      </c>
      <c r="B183" s="64" t="e">
        <f>#REF!</f>
        <v>#REF!</v>
      </c>
      <c r="C183" s="64" t="e">
        <f>#REF!</f>
        <v>#REF!</v>
      </c>
      <c r="D183" s="64" t="e">
        <f>#REF!</f>
        <v>#REF!</v>
      </c>
      <c r="E183" s="64" t="e">
        <f>#REF!</f>
        <v>#REF!</v>
      </c>
      <c r="F183" s="64" t="e">
        <f>#REF!</f>
        <v>#REF!</v>
      </c>
      <c r="G183" s="64" t="e">
        <f>#REF!</f>
        <v>#REF!</v>
      </c>
      <c r="H183" s="64" t="e">
        <f>#REF!</f>
        <v>#REF!</v>
      </c>
    </row>
    <row r="184" spans="1:8">
      <c r="A184" s="64" t="e">
        <f>#REF!</f>
        <v>#REF!</v>
      </c>
      <c r="B184" s="64" t="e">
        <f>#REF!</f>
        <v>#REF!</v>
      </c>
      <c r="C184" s="64" t="e">
        <f>#REF!</f>
        <v>#REF!</v>
      </c>
      <c r="D184" s="64" t="e">
        <f>#REF!</f>
        <v>#REF!</v>
      </c>
      <c r="E184" s="64" t="e">
        <f>#REF!</f>
        <v>#REF!</v>
      </c>
      <c r="F184" s="64" t="e">
        <f>#REF!</f>
        <v>#REF!</v>
      </c>
      <c r="G184" s="64" t="e">
        <f>#REF!</f>
        <v>#REF!</v>
      </c>
      <c r="H184" s="64" t="e">
        <f>#REF!</f>
        <v>#REF!</v>
      </c>
    </row>
    <row r="185" spans="1:8">
      <c r="A185" s="64" t="e">
        <f>#REF!</f>
        <v>#REF!</v>
      </c>
      <c r="B185" s="64" t="e">
        <f>#REF!</f>
        <v>#REF!</v>
      </c>
      <c r="C185" s="64" t="e">
        <f>#REF!</f>
        <v>#REF!</v>
      </c>
      <c r="D185" s="64" t="e">
        <f>#REF!</f>
        <v>#REF!</v>
      </c>
      <c r="E185" s="64" t="e">
        <f>#REF!</f>
        <v>#REF!</v>
      </c>
      <c r="F185" s="64" t="e">
        <f>#REF!</f>
        <v>#REF!</v>
      </c>
      <c r="G185" s="64" t="e">
        <f>#REF!</f>
        <v>#REF!</v>
      </c>
      <c r="H185" s="64" t="e">
        <f>#REF!</f>
        <v>#REF!</v>
      </c>
    </row>
    <row r="186" spans="1:8">
      <c r="A186" s="64" t="e">
        <f>#REF!</f>
        <v>#REF!</v>
      </c>
      <c r="B186" s="64" t="e">
        <f>#REF!</f>
        <v>#REF!</v>
      </c>
      <c r="C186" s="64" t="e">
        <f>#REF!</f>
        <v>#REF!</v>
      </c>
      <c r="D186" s="64" t="e">
        <f>#REF!</f>
        <v>#REF!</v>
      </c>
      <c r="E186" s="64" t="e">
        <f>#REF!</f>
        <v>#REF!</v>
      </c>
      <c r="F186" s="64" t="e">
        <f>#REF!</f>
        <v>#REF!</v>
      </c>
      <c r="G186" s="64" t="e">
        <f>#REF!</f>
        <v>#REF!</v>
      </c>
      <c r="H186" s="64" t="e">
        <f>#REF!</f>
        <v>#REF!</v>
      </c>
    </row>
    <row r="187" spans="1:8">
      <c r="A187" s="64" t="e">
        <f>#REF!</f>
        <v>#REF!</v>
      </c>
      <c r="B187" s="64" t="e">
        <f>#REF!</f>
        <v>#REF!</v>
      </c>
      <c r="C187" s="64" t="e">
        <f>#REF!</f>
        <v>#REF!</v>
      </c>
      <c r="D187" s="64" t="e">
        <f>#REF!</f>
        <v>#REF!</v>
      </c>
      <c r="E187" s="64" t="e">
        <f>#REF!</f>
        <v>#REF!</v>
      </c>
      <c r="F187" s="64" t="e">
        <f>#REF!</f>
        <v>#REF!</v>
      </c>
      <c r="G187" s="64" t="e">
        <f>#REF!</f>
        <v>#REF!</v>
      </c>
      <c r="H187" s="64" t="e">
        <f>#REF!</f>
        <v>#REF!</v>
      </c>
    </row>
    <row r="188" spans="1:8">
      <c r="A188" s="64" t="e">
        <f>#REF!</f>
        <v>#REF!</v>
      </c>
      <c r="B188" s="64" t="e">
        <f>#REF!</f>
        <v>#REF!</v>
      </c>
      <c r="C188" s="64" t="e">
        <f>#REF!</f>
        <v>#REF!</v>
      </c>
      <c r="D188" s="64" t="e">
        <f>#REF!</f>
        <v>#REF!</v>
      </c>
      <c r="E188" s="64" t="e">
        <f>#REF!</f>
        <v>#REF!</v>
      </c>
      <c r="F188" s="64" t="e">
        <f>#REF!</f>
        <v>#REF!</v>
      </c>
      <c r="G188" s="64" t="e">
        <f>#REF!</f>
        <v>#REF!</v>
      </c>
      <c r="H188" s="64" t="e">
        <f>#REF!</f>
        <v>#REF!</v>
      </c>
    </row>
    <row r="189" spans="1:8">
      <c r="A189" s="64" t="e">
        <f>#REF!</f>
        <v>#REF!</v>
      </c>
      <c r="B189" s="64" t="e">
        <f>#REF!</f>
        <v>#REF!</v>
      </c>
      <c r="C189" s="64" t="e">
        <f>#REF!</f>
        <v>#REF!</v>
      </c>
      <c r="D189" s="64" t="e">
        <f>#REF!</f>
        <v>#REF!</v>
      </c>
      <c r="E189" s="64" t="e">
        <f>#REF!</f>
        <v>#REF!</v>
      </c>
      <c r="F189" s="64" t="e">
        <f>#REF!</f>
        <v>#REF!</v>
      </c>
      <c r="G189" s="64" t="e">
        <f>#REF!</f>
        <v>#REF!</v>
      </c>
      <c r="H189" s="64" t="e">
        <f>#REF!</f>
        <v>#REF!</v>
      </c>
    </row>
    <row r="190" spans="1:8">
      <c r="A190" s="64" t="e">
        <f>#REF!</f>
        <v>#REF!</v>
      </c>
      <c r="B190" s="64" t="e">
        <f>#REF!</f>
        <v>#REF!</v>
      </c>
      <c r="C190" s="64" t="e">
        <f>#REF!</f>
        <v>#REF!</v>
      </c>
      <c r="D190" s="64" t="e">
        <f>#REF!</f>
        <v>#REF!</v>
      </c>
      <c r="E190" s="64" t="e">
        <f>#REF!</f>
        <v>#REF!</v>
      </c>
      <c r="F190" s="64" t="e">
        <f>#REF!</f>
        <v>#REF!</v>
      </c>
      <c r="G190" s="64" t="e">
        <f>#REF!</f>
        <v>#REF!</v>
      </c>
      <c r="H190" s="64" t="e">
        <f>#REF!</f>
        <v>#REF!</v>
      </c>
    </row>
    <row r="191" spans="1:8">
      <c r="A191" s="64" t="e">
        <f>#REF!</f>
        <v>#REF!</v>
      </c>
      <c r="B191" s="64" t="e">
        <f>#REF!</f>
        <v>#REF!</v>
      </c>
      <c r="C191" s="64" t="e">
        <f>#REF!</f>
        <v>#REF!</v>
      </c>
      <c r="D191" s="64" t="e">
        <f>#REF!</f>
        <v>#REF!</v>
      </c>
      <c r="E191" s="64" t="e">
        <f>#REF!</f>
        <v>#REF!</v>
      </c>
      <c r="F191" s="64" t="e">
        <f>#REF!</f>
        <v>#REF!</v>
      </c>
      <c r="G191" s="64" t="e">
        <f>#REF!</f>
        <v>#REF!</v>
      </c>
      <c r="H191" s="64" t="e">
        <f>#REF!</f>
        <v>#REF!</v>
      </c>
    </row>
    <row r="192" spans="1:8">
      <c r="A192" s="64" t="e">
        <f>#REF!</f>
        <v>#REF!</v>
      </c>
      <c r="B192" s="64" t="e">
        <f>#REF!</f>
        <v>#REF!</v>
      </c>
      <c r="C192" s="64" t="e">
        <f>#REF!</f>
        <v>#REF!</v>
      </c>
      <c r="D192" s="64" t="e">
        <f>#REF!</f>
        <v>#REF!</v>
      </c>
      <c r="E192" s="64" t="e">
        <f>#REF!</f>
        <v>#REF!</v>
      </c>
      <c r="F192" s="64" t="e">
        <f>#REF!</f>
        <v>#REF!</v>
      </c>
      <c r="G192" s="64" t="e">
        <f>#REF!</f>
        <v>#REF!</v>
      </c>
      <c r="H192" s="64" t="e">
        <f>#REF!</f>
        <v>#REF!</v>
      </c>
    </row>
    <row r="193" spans="1:8">
      <c r="A193" s="64" t="e">
        <f>#REF!</f>
        <v>#REF!</v>
      </c>
      <c r="B193" s="64" t="e">
        <f>#REF!</f>
        <v>#REF!</v>
      </c>
      <c r="C193" s="64" t="e">
        <f>#REF!</f>
        <v>#REF!</v>
      </c>
      <c r="D193" s="64" t="e">
        <f>#REF!</f>
        <v>#REF!</v>
      </c>
      <c r="E193" s="64" t="e">
        <f>#REF!</f>
        <v>#REF!</v>
      </c>
      <c r="F193" s="64" t="e">
        <f>#REF!</f>
        <v>#REF!</v>
      </c>
      <c r="G193" s="64" t="e">
        <f>#REF!</f>
        <v>#REF!</v>
      </c>
      <c r="H193" s="64" t="e">
        <f>#REF!</f>
        <v>#REF!</v>
      </c>
    </row>
    <row r="194" spans="1:8">
      <c r="A194" s="64" t="e">
        <f>#REF!</f>
        <v>#REF!</v>
      </c>
      <c r="B194" s="64" t="e">
        <f>#REF!</f>
        <v>#REF!</v>
      </c>
      <c r="C194" s="64" t="e">
        <f>#REF!</f>
        <v>#REF!</v>
      </c>
      <c r="D194" s="64" t="e">
        <f>#REF!</f>
        <v>#REF!</v>
      </c>
      <c r="E194" s="64" t="e">
        <f>#REF!</f>
        <v>#REF!</v>
      </c>
      <c r="F194" s="64" t="e">
        <f>#REF!</f>
        <v>#REF!</v>
      </c>
      <c r="G194" s="64" t="e">
        <f>#REF!</f>
        <v>#REF!</v>
      </c>
      <c r="H194" s="64" t="e">
        <f>#REF!</f>
        <v>#REF!</v>
      </c>
    </row>
    <row r="195" spans="1:8">
      <c r="A195" s="64" t="e">
        <f>#REF!</f>
        <v>#REF!</v>
      </c>
      <c r="B195" s="64" t="e">
        <f>#REF!</f>
        <v>#REF!</v>
      </c>
      <c r="C195" s="64" t="e">
        <f>#REF!</f>
        <v>#REF!</v>
      </c>
      <c r="D195" s="64" t="e">
        <f>#REF!</f>
        <v>#REF!</v>
      </c>
      <c r="E195" s="64" t="e">
        <f>#REF!</f>
        <v>#REF!</v>
      </c>
      <c r="F195" s="64" t="e">
        <f>#REF!</f>
        <v>#REF!</v>
      </c>
      <c r="G195" s="64" t="e">
        <f>#REF!</f>
        <v>#REF!</v>
      </c>
      <c r="H195" s="64" t="e">
        <f>#REF!</f>
        <v>#REF!</v>
      </c>
    </row>
    <row r="196" spans="1:8">
      <c r="A196" s="64" t="e">
        <f>#REF!</f>
        <v>#REF!</v>
      </c>
      <c r="B196" s="64" t="e">
        <f>#REF!</f>
        <v>#REF!</v>
      </c>
      <c r="C196" s="64" t="e">
        <f>#REF!</f>
        <v>#REF!</v>
      </c>
      <c r="D196" s="64" t="e">
        <f>#REF!</f>
        <v>#REF!</v>
      </c>
      <c r="E196" s="64" t="e">
        <f>#REF!</f>
        <v>#REF!</v>
      </c>
      <c r="F196" s="64" t="e">
        <f>#REF!</f>
        <v>#REF!</v>
      </c>
      <c r="G196" s="64" t="e">
        <f>#REF!</f>
        <v>#REF!</v>
      </c>
      <c r="H196" s="64" t="e">
        <f>#REF!</f>
        <v>#REF!</v>
      </c>
    </row>
    <row r="197" spans="1:8">
      <c r="A197" s="64" t="e">
        <f>#REF!</f>
        <v>#REF!</v>
      </c>
      <c r="B197" s="64" t="e">
        <f>#REF!</f>
        <v>#REF!</v>
      </c>
      <c r="C197" s="64" t="e">
        <f>#REF!</f>
        <v>#REF!</v>
      </c>
      <c r="D197" s="64" t="e">
        <f>#REF!</f>
        <v>#REF!</v>
      </c>
      <c r="E197" s="64" t="e">
        <f>#REF!</f>
        <v>#REF!</v>
      </c>
      <c r="F197" s="64" t="e">
        <f>#REF!</f>
        <v>#REF!</v>
      </c>
      <c r="G197" s="64" t="e">
        <f>#REF!</f>
        <v>#REF!</v>
      </c>
      <c r="H197" s="64" t="e">
        <f>#REF!</f>
        <v>#REF!</v>
      </c>
    </row>
    <row r="198" spans="1:8">
      <c r="A198" s="64" t="e">
        <f>#REF!</f>
        <v>#REF!</v>
      </c>
      <c r="B198" s="64" t="e">
        <f>#REF!</f>
        <v>#REF!</v>
      </c>
      <c r="C198" s="64" t="e">
        <f>#REF!</f>
        <v>#REF!</v>
      </c>
      <c r="D198" s="64" t="e">
        <f>#REF!</f>
        <v>#REF!</v>
      </c>
      <c r="E198" s="64" t="e">
        <f>#REF!</f>
        <v>#REF!</v>
      </c>
      <c r="F198" s="64" t="e">
        <f>#REF!</f>
        <v>#REF!</v>
      </c>
      <c r="G198" s="64" t="e">
        <f>#REF!</f>
        <v>#REF!</v>
      </c>
      <c r="H198" s="64" t="e">
        <f>#REF!</f>
        <v>#REF!</v>
      </c>
    </row>
    <row r="199" spans="1:8">
      <c r="A199" s="64" t="e">
        <f>#REF!</f>
        <v>#REF!</v>
      </c>
      <c r="B199" s="64" t="e">
        <f>#REF!</f>
        <v>#REF!</v>
      </c>
      <c r="C199" s="64" t="e">
        <f>#REF!</f>
        <v>#REF!</v>
      </c>
      <c r="D199" s="64" t="e">
        <f>#REF!</f>
        <v>#REF!</v>
      </c>
      <c r="E199" s="64" t="e">
        <f>#REF!</f>
        <v>#REF!</v>
      </c>
      <c r="F199" s="64" t="e">
        <f>#REF!</f>
        <v>#REF!</v>
      </c>
      <c r="G199" s="64" t="e">
        <f>#REF!</f>
        <v>#REF!</v>
      </c>
      <c r="H199" s="64" t="e">
        <f>#REF!</f>
        <v>#REF!</v>
      </c>
    </row>
    <row r="200" spans="1:8">
      <c r="A200" s="64" t="e">
        <f>#REF!</f>
        <v>#REF!</v>
      </c>
      <c r="B200" s="64" t="e">
        <f>#REF!</f>
        <v>#REF!</v>
      </c>
      <c r="C200" s="64" t="e">
        <f>#REF!</f>
        <v>#REF!</v>
      </c>
      <c r="D200" s="64" t="e">
        <f>#REF!</f>
        <v>#REF!</v>
      </c>
      <c r="E200" s="64" t="e">
        <f>#REF!</f>
        <v>#REF!</v>
      </c>
      <c r="F200" s="64" t="e">
        <f>#REF!</f>
        <v>#REF!</v>
      </c>
      <c r="G200" s="64" t="e">
        <f>#REF!</f>
        <v>#REF!</v>
      </c>
      <c r="H200" s="64" t="e">
        <f>#REF!</f>
        <v>#REF!</v>
      </c>
    </row>
    <row r="201" spans="1:8">
      <c r="A201" s="64" t="e">
        <f>#REF!</f>
        <v>#REF!</v>
      </c>
      <c r="B201" s="64" t="e">
        <f>#REF!</f>
        <v>#REF!</v>
      </c>
      <c r="C201" s="64" t="e">
        <f>#REF!</f>
        <v>#REF!</v>
      </c>
      <c r="D201" s="64" t="e">
        <f>#REF!</f>
        <v>#REF!</v>
      </c>
      <c r="E201" s="64" t="e">
        <f>#REF!</f>
        <v>#REF!</v>
      </c>
      <c r="F201" s="64" t="e">
        <f>#REF!</f>
        <v>#REF!</v>
      </c>
      <c r="G201" s="64" t="e">
        <f>#REF!</f>
        <v>#REF!</v>
      </c>
      <c r="H201" s="64" t="e">
        <f>#REF!</f>
        <v>#REF!</v>
      </c>
    </row>
    <row r="202" spans="1:8">
      <c r="A202" s="64" t="e">
        <f>#REF!</f>
        <v>#REF!</v>
      </c>
      <c r="B202" s="64" t="e">
        <f>#REF!</f>
        <v>#REF!</v>
      </c>
      <c r="C202" s="64" t="e">
        <f>#REF!</f>
        <v>#REF!</v>
      </c>
      <c r="D202" s="64" t="e">
        <f>#REF!</f>
        <v>#REF!</v>
      </c>
      <c r="E202" s="64" t="e">
        <f>#REF!</f>
        <v>#REF!</v>
      </c>
      <c r="F202" s="64" t="e">
        <f>#REF!</f>
        <v>#REF!</v>
      </c>
      <c r="G202" s="64" t="e">
        <f>#REF!</f>
        <v>#REF!</v>
      </c>
      <c r="H202" s="64" t="e">
        <f>#REF!</f>
        <v>#REF!</v>
      </c>
    </row>
    <row r="203" spans="1:8">
      <c r="A203" s="64" t="e">
        <f>#REF!</f>
        <v>#REF!</v>
      </c>
      <c r="B203" s="64" t="e">
        <f>#REF!</f>
        <v>#REF!</v>
      </c>
      <c r="C203" s="64" t="e">
        <f>#REF!</f>
        <v>#REF!</v>
      </c>
      <c r="D203" s="64" t="e">
        <f>#REF!</f>
        <v>#REF!</v>
      </c>
      <c r="E203" s="64" t="e">
        <f>#REF!</f>
        <v>#REF!</v>
      </c>
      <c r="F203" s="64" t="e">
        <f>#REF!</f>
        <v>#REF!</v>
      </c>
      <c r="G203" s="64" t="e">
        <f>#REF!</f>
        <v>#REF!</v>
      </c>
      <c r="H203" s="64" t="e">
        <f>#REF!</f>
        <v>#REF!</v>
      </c>
    </row>
    <row r="204" spans="1:8">
      <c r="A204" s="64" t="e">
        <f>#REF!</f>
        <v>#REF!</v>
      </c>
      <c r="B204" s="64" t="e">
        <f>#REF!</f>
        <v>#REF!</v>
      </c>
      <c r="C204" s="64" t="e">
        <f>#REF!</f>
        <v>#REF!</v>
      </c>
      <c r="D204" s="64" t="e">
        <f>#REF!</f>
        <v>#REF!</v>
      </c>
      <c r="E204" s="64" t="e">
        <f>#REF!</f>
        <v>#REF!</v>
      </c>
      <c r="F204" s="64" t="e">
        <f>#REF!</f>
        <v>#REF!</v>
      </c>
      <c r="G204" s="64" t="e">
        <f>#REF!</f>
        <v>#REF!</v>
      </c>
      <c r="H204" s="64" t="e">
        <f>#REF!</f>
        <v>#REF!</v>
      </c>
    </row>
    <row r="205" spans="1:8">
      <c r="A205" s="64" t="e">
        <f>#REF!</f>
        <v>#REF!</v>
      </c>
      <c r="B205" s="64" t="e">
        <f>#REF!</f>
        <v>#REF!</v>
      </c>
      <c r="C205" s="64" t="e">
        <f>#REF!</f>
        <v>#REF!</v>
      </c>
      <c r="D205" s="64" t="e">
        <f>#REF!</f>
        <v>#REF!</v>
      </c>
      <c r="E205" s="64" t="e">
        <f>#REF!</f>
        <v>#REF!</v>
      </c>
      <c r="F205" s="64" t="e">
        <f>#REF!</f>
        <v>#REF!</v>
      </c>
      <c r="G205" s="64" t="e">
        <f>#REF!</f>
        <v>#REF!</v>
      </c>
      <c r="H205" s="64" t="e">
        <f>#REF!</f>
        <v>#REF!</v>
      </c>
    </row>
    <row r="206" spans="1:8">
      <c r="A206" s="64" t="e">
        <f>#REF!</f>
        <v>#REF!</v>
      </c>
      <c r="B206" s="64" t="e">
        <f>#REF!</f>
        <v>#REF!</v>
      </c>
      <c r="C206" s="64" t="e">
        <f>#REF!</f>
        <v>#REF!</v>
      </c>
      <c r="D206" s="64" t="e">
        <f>#REF!</f>
        <v>#REF!</v>
      </c>
      <c r="E206" s="64" t="e">
        <f>#REF!</f>
        <v>#REF!</v>
      </c>
      <c r="F206" s="64" t="e">
        <f>#REF!</f>
        <v>#REF!</v>
      </c>
      <c r="G206" s="64" t="e">
        <f>#REF!</f>
        <v>#REF!</v>
      </c>
      <c r="H206" s="64" t="e">
        <f>#REF!</f>
        <v>#REF!</v>
      </c>
    </row>
    <row r="207" spans="1:8">
      <c r="A207" s="64" t="e">
        <f>#REF!</f>
        <v>#REF!</v>
      </c>
      <c r="B207" s="64" t="e">
        <f>#REF!</f>
        <v>#REF!</v>
      </c>
      <c r="C207" s="64" t="e">
        <f>#REF!</f>
        <v>#REF!</v>
      </c>
      <c r="D207" s="64" t="e">
        <f>#REF!</f>
        <v>#REF!</v>
      </c>
      <c r="E207" s="64" t="e">
        <f>#REF!</f>
        <v>#REF!</v>
      </c>
      <c r="F207" s="64" t="e">
        <f>#REF!</f>
        <v>#REF!</v>
      </c>
      <c r="G207" s="64" t="e">
        <f>#REF!</f>
        <v>#REF!</v>
      </c>
      <c r="H207" s="64" t="e">
        <f>#REF!</f>
        <v>#REF!</v>
      </c>
    </row>
    <row r="208" spans="1:8">
      <c r="A208" s="64" t="e">
        <f>#REF!</f>
        <v>#REF!</v>
      </c>
      <c r="B208" s="64" t="e">
        <f>#REF!</f>
        <v>#REF!</v>
      </c>
      <c r="C208" s="64" t="e">
        <f>#REF!</f>
        <v>#REF!</v>
      </c>
      <c r="D208" s="64" t="e">
        <f>#REF!</f>
        <v>#REF!</v>
      </c>
      <c r="E208" s="64" t="e">
        <f>#REF!</f>
        <v>#REF!</v>
      </c>
      <c r="F208" s="64" t="e">
        <f>#REF!</f>
        <v>#REF!</v>
      </c>
      <c r="G208" s="64" t="e">
        <f>#REF!</f>
        <v>#REF!</v>
      </c>
      <c r="H208" s="64" t="e">
        <f>#REF!</f>
        <v>#REF!</v>
      </c>
    </row>
    <row r="209" spans="1:8">
      <c r="A209" s="64" t="e">
        <f>#REF!</f>
        <v>#REF!</v>
      </c>
      <c r="B209" s="64" t="e">
        <f>#REF!</f>
        <v>#REF!</v>
      </c>
      <c r="C209" s="64" t="e">
        <f>#REF!</f>
        <v>#REF!</v>
      </c>
      <c r="D209" s="64" t="e">
        <f>#REF!</f>
        <v>#REF!</v>
      </c>
      <c r="E209" s="64" t="e">
        <f>#REF!</f>
        <v>#REF!</v>
      </c>
      <c r="F209" s="64" t="e">
        <f>#REF!</f>
        <v>#REF!</v>
      </c>
      <c r="G209" s="64" t="e">
        <f>#REF!</f>
        <v>#REF!</v>
      </c>
      <c r="H209" s="64" t="e">
        <f>#REF!</f>
        <v>#REF!</v>
      </c>
    </row>
    <row r="210" spans="1:8">
      <c r="A210" s="64" t="e">
        <f>#REF!</f>
        <v>#REF!</v>
      </c>
      <c r="B210" s="64" t="e">
        <f>#REF!</f>
        <v>#REF!</v>
      </c>
      <c r="C210" s="64" t="e">
        <f>#REF!</f>
        <v>#REF!</v>
      </c>
      <c r="D210" s="64" t="e">
        <f>#REF!</f>
        <v>#REF!</v>
      </c>
      <c r="E210" s="64" t="e">
        <f>#REF!</f>
        <v>#REF!</v>
      </c>
      <c r="F210" s="64" t="e">
        <f>#REF!</f>
        <v>#REF!</v>
      </c>
      <c r="G210" s="64" t="e">
        <f>#REF!</f>
        <v>#REF!</v>
      </c>
      <c r="H210" s="64" t="e">
        <f>#REF!</f>
        <v>#REF!</v>
      </c>
    </row>
    <row r="211" spans="1:8">
      <c r="A211" s="64" t="e">
        <f>#REF!</f>
        <v>#REF!</v>
      </c>
      <c r="B211" s="64" t="e">
        <f>#REF!</f>
        <v>#REF!</v>
      </c>
      <c r="C211" s="64" t="e">
        <f>#REF!</f>
        <v>#REF!</v>
      </c>
      <c r="D211" s="64" t="e">
        <f>#REF!</f>
        <v>#REF!</v>
      </c>
      <c r="E211" s="64" t="e">
        <f>#REF!</f>
        <v>#REF!</v>
      </c>
      <c r="F211" s="64" t="e">
        <f>#REF!</f>
        <v>#REF!</v>
      </c>
      <c r="G211" s="64" t="e">
        <f>#REF!</f>
        <v>#REF!</v>
      </c>
      <c r="H211" s="64" t="e">
        <f>#REF!</f>
        <v>#REF!</v>
      </c>
    </row>
    <row r="212" spans="1:8">
      <c r="A212" s="64" t="e">
        <f>#REF!</f>
        <v>#REF!</v>
      </c>
      <c r="B212" s="64" t="e">
        <f>#REF!</f>
        <v>#REF!</v>
      </c>
      <c r="C212" s="64" t="e">
        <f>#REF!</f>
        <v>#REF!</v>
      </c>
      <c r="D212" s="64" t="e">
        <f>#REF!</f>
        <v>#REF!</v>
      </c>
      <c r="E212" s="64" t="e">
        <f>#REF!</f>
        <v>#REF!</v>
      </c>
      <c r="F212" s="64" t="e">
        <f>#REF!</f>
        <v>#REF!</v>
      </c>
      <c r="G212" s="64" t="e">
        <f>#REF!</f>
        <v>#REF!</v>
      </c>
      <c r="H212" s="64" t="e">
        <f>#REF!</f>
        <v>#REF!</v>
      </c>
    </row>
    <row r="213" spans="1:8">
      <c r="A213" s="64" t="e">
        <f>#REF!</f>
        <v>#REF!</v>
      </c>
      <c r="B213" s="64" t="e">
        <f>#REF!</f>
        <v>#REF!</v>
      </c>
      <c r="C213" s="64" t="e">
        <f>#REF!</f>
        <v>#REF!</v>
      </c>
      <c r="D213" s="64" t="e">
        <f>#REF!</f>
        <v>#REF!</v>
      </c>
      <c r="E213" s="64" t="e">
        <f>#REF!</f>
        <v>#REF!</v>
      </c>
      <c r="F213" s="64" t="e">
        <f>#REF!</f>
        <v>#REF!</v>
      </c>
      <c r="G213" s="64" t="e">
        <f>#REF!</f>
        <v>#REF!</v>
      </c>
      <c r="H213" s="64" t="e">
        <f>#REF!</f>
        <v>#REF!</v>
      </c>
    </row>
    <row r="214" spans="1:8">
      <c r="A214" s="64" t="e">
        <f>#REF!</f>
        <v>#REF!</v>
      </c>
      <c r="B214" s="64" t="e">
        <f>#REF!</f>
        <v>#REF!</v>
      </c>
      <c r="C214" s="64" t="e">
        <f>#REF!</f>
        <v>#REF!</v>
      </c>
      <c r="D214" s="64" t="e">
        <f>#REF!</f>
        <v>#REF!</v>
      </c>
      <c r="E214" s="64" t="e">
        <f>#REF!</f>
        <v>#REF!</v>
      </c>
      <c r="F214" s="64" t="e">
        <f>#REF!</f>
        <v>#REF!</v>
      </c>
      <c r="G214" s="64" t="e">
        <f>#REF!</f>
        <v>#REF!</v>
      </c>
      <c r="H214" s="64" t="e">
        <f>#REF!</f>
        <v>#REF!</v>
      </c>
    </row>
    <row r="215" spans="1:8">
      <c r="A215" s="64" t="e">
        <f>#REF!</f>
        <v>#REF!</v>
      </c>
      <c r="B215" s="64" t="e">
        <f>#REF!</f>
        <v>#REF!</v>
      </c>
      <c r="C215" s="64" t="e">
        <f>#REF!</f>
        <v>#REF!</v>
      </c>
      <c r="D215" s="64" t="e">
        <f>#REF!</f>
        <v>#REF!</v>
      </c>
      <c r="E215" s="64" t="e">
        <f>#REF!</f>
        <v>#REF!</v>
      </c>
      <c r="F215" s="64" t="e">
        <f>#REF!</f>
        <v>#REF!</v>
      </c>
      <c r="G215" s="64" t="e">
        <f>#REF!</f>
        <v>#REF!</v>
      </c>
      <c r="H215" s="64" t="e">
        <f>#REF!</f>
        <v>#REF!</v>
      </c>
    </row>
    <row r="216" spans="1:8">
      <c r="A216" s="64" t="e">
        <f>#REF!</f>
        <v>#REF!</v>
      </c>
      <c r="B216" s="64" t="e">
        <f>#REF!</f>
        <v>#REF!</v>
      </c>
      <c r="C216" s="64" t="e">
        <f>#REF!</f>
        <v>#REF!</v>
      </c>
      <c r="D216" s="64" t="e">
        <f>#REF!</f>
        <v>#REF!</v>
      </c>
      <c r="E216" s="64" t="e">
        <f>#REF!</f>
        <v>#REF!</v>
      </c>
      <c r="F216" s="64" t="e">
        <f>#REF!</f>
        <v>#REF!</v>
      </c>
      <c r="G216" s="64" t="e">
        <f>#REF!</f>
        <v>#REF!</v>
      </c>
      <c r="H216" s="64" t="e">
        <f>#REF!</f>
        <v>#REF!</v>
      </c>
    </row>
    <row r="217" spans="1:8">
      <c r="A217" s="64" t="e">
        <f>#REF!</f>
        <v>#REF!</v>
      </c>
      <c r="B217" s="64" t="e">
        <f>#REF!</f>
        <v>#REF!</v>
      </c>
      <c r="C217" s="64" t="e">
        <f>#REF!</f>
        <v>#REF!</v>
      </c>
      <c r="D217" s="64" t="e">
        <f>#REF!</f>
        <v>#REF!</v>
      </c>
      <c r="E217" s="64" t="e">
        <f>#REF!</f>
        <v>#REF!</v>
      </c>
      <c r="F217" s="64" t="e">
        <f>#REF!</f>
        <v>#REF!</v>
      </c>
      <c r="G217" s="64" t="e">
        <f>#REF!</f>
        <v>#REF!</v>
      </c>
      <c r="H217" s="64" t="e">
        <f>#REF!</f>
        <v>#REF!</v>
      </c>
    </row>
    <row r="218" spans="1:8">
      <c r="A218" s="64" t="e">
        <f>#REF!</f>
        <v>#REF!</v>
      </c>
      <c r="B218" s="64" t="e">
        <f>#REF!</f>
        <v>#REF!</v>
      </c>
      <c r="C218" s="64" t="e">
        <f>#REF!</f>
        <v>#REF!</v>
      </c>
      <c r="D218" s="64" t="e">
        <f>#REF!</f>
        <v>#REF!</v>
      </c>
      <c r="E218" s="64" t="e">
        <f>#REF!</f>
        <v>#REF!</v>
      </c>
      <c r="F218" s="64" t="e">
        <f>#REF!</f>
        <v>#REF!</v>
      </c>
      <c r="G218" s="64" t="e">
        <f>#REF!</f>
        <v>#REF!</v>
      </c>
      <c r="H218" s="64" t="e">
        <f>#REF!</f>
        <v>#REF!</v>
      </c>
    </row>
    <row r="219" spans="1:8">
      <c r="A219" s="64" t="e">
        <f>#REF!</f>
        <v>#REF!</v>
      </c>
      <c r="B219" s="64" t="e">
        <f>#REF!</f>
        <v>#REF!</v>
      </c>
      <c r="C219" s="64" t="e">
        <f>#REF!</f>
        <v>#REF!</v>
      </c>
      <c r="D219" s="64" t="e">
        <f>#REF!</f>
        <v>#REF!</v>
      </c>
      <c r="E219" s="64" t="e">
        <f>#REF!</f>
        <v>#REF!</v>
      </c>
      <c r="F219" s="64" t="e">
        <f>#REF!</f>
        <v>#REF!</v>
      </c>
      <c r="G219" s="64" t="e">
        <f>#REF!</f>
        <v>#REF!</v>
      </c>
      <c r="H219" s="64" t="e">
        <f>#REF!</f>
        <v>#REF!</v>
      </c>
    </row>
    <row r="220" spans="1:8">
      <c r="A220" s="64" t="e">
        <f>#REF!</f>
        <v>#REF!</v>
      </c>
      <c r="B220" s="64" t="e">
        <f>#REF!</f>
        <v>#REF!</v>
      </c>
      <c r="C220" s="64" t="e">
        <f>#REF!</f>
        <v>#REF!</v>
      </c>
      <c r="D220" s="64" t="e">
        <f>#REF!</f>
        <v>#REF!</v>
      </c>
      <c r="E220" s="64" t="e">
        <f>#REF!</f>
        <v>#REF!</v>
      </c>
      <c r="F220" s="64" t="e">
        <f>#REF!</f>
        <v>#REF!</v>
      </c>
      <c r="G220" s="64" t="e">
        <f>#REF!</f>
        <v>#REF!</v>
      </c>
      <c r="H220" s="64" t="e">
        <f>#REF!</f>
        <v>#REF!</v>
      </c>
    </row>
    <row r="221" spans="1:8">
      <c r="A221" s="64" t="e">
        <f>#REF!</f>
        <v>#REF!</v>
      </c>
      <c r="B221" s="64" t="e">
        <f>#REF!</f>
        <v>#REF!</v>
      </c>
      <c r="C221" s="64" t="e">
        <f>#REF!</f>
        <v>#REF!</v>
      </c>
      <c r="D221" s="64" t="e">
        <f>#REF!</f>
        <v>#REF!</v>
      </c>
      <c r="E221" s="64" t="e">
        <f>#REF!</f>
        <v>#REF!</v>
      </c>
      <c r="F221" s="64" t="e">
        <f>#REF!</f>
        <v>#REF!</v>
      </c>
      <c r="G221" s="64" t="e">
        <f>#REF!</f>
        <v>#REF!</v>
      </c>
      <c r="H221" s="64" t="e">
        <f>#REF!</f>
        <v>#REF!</v>
      </c>
    </row>
    <row r="222" spans="1:8">
      <c r="A222" s="64" t="e">
        <f>#REF!</f>
        <v>#REF!</v>
      </c>
      <c r="B222" s="64" t="e">
        <f>#REF!</f>
        <v>#REF!</v>
      </c>
      <c r="C222" s="64" t="e">
        <f>#REF!</f>
        <v>#REF!</v>
      </c>
      <c r="D222" s="64" t="e">
        <f>#REF!</f>
        <v>#REF!</v>
      </c>
      <c r="E222" s="64" t="e">
        <f>#REF!</f>
        <v>#REF!</v>
      </c>
      <c r="F222" s="64" t="e">
        <f>#REF!</f>
        <v>#REF!</v>
      </c>
      <c r="G222" s="64" t="e">
        <f>#REF!</f>
        <v>#REF!</v>
      </c>
      <c r="H222" s="64" t="e">
        <f>#REF!</f>
        <v>#REF!</v>
      </c>
    </row>
    <row r="223" spans="1:8">
      <c r="A223" s="64" t="e">
        <f>#REF!</f>
        <v>#REF!</v>
      </c>
    </row>
    <row r="224" spans="1:8">
      <c r="A224" s="64" t="e">
        <f>#REF!</f>
        <v>#REF!</v>
      </c>
    </row>
  </sheetData>
  <pageMargins left="0.5" right="0.5" top="0.75" bottom="0.75" header="0.3" footer="0.3"/>
  <pageSetup scale="68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G10" sqref="G10"/>
    </sheetView>
  </sheetViews>
  <sheetFormatPr defaultRowHeight="15"/>
  <cols>
    <col min="1" max="1" width="10.28515625" style="182" bestFit="1" customWidth="1"/>
    <col min="2" max="2" width="26.85546875" style="182" bestFit="1" customWidth="1"/>
    <col min="3" max="3" width="21" style="182" bestFit="1" customWidth="1"/>
    <col min="4" max="4" width="9.140625" style="182" bestFit="1" customWidth="1"/>
    <col min="5" max="5" width="10" style="182" bestFit="1" customWidth="1"/>
    <col min="6" max="6" width="8.7109375" style="182" bestFit="1" customWidth="1"/>
    <col min="7" max="7" width="10" style="182" bestFit="1" customWidth="1"/>
    <col min="8" max="8" width="16" style="182" bestFit="1" customWidth="1"/>
    <col min="9" max="9" width="10.85546875" style="182" bestFit="1" customWidth="1"/>
    <col min="10" max="10" width="9.140625" style="182" bestFit="1" customWidth="1"/>
    <col min="11" max="11" width="7" style="182" bestFit="1" customWidth="1"/>
    <col min="12" max="12" width="7.7109375" style="182" bestFit="1" customWidth="1"/>
    <col min="13" max="13" width="13.85546875" style="182" bestFit="1" customWidth="1"/>
    <col min="14" max="14" width="9.140625" style="182" bestFit="1" customWidth="1"/>
    <col min="15" max="16384" width="9.140625" style="182"/>
  </cols>
  <sheetData>
    <row r="1" spans="1:14">
      <c r="A1" s="81" t="s">
        <v>0</v>
      </c>
      <c r="B1" s="64" t="s">
        <v>92</v>
      </c>
      <c r="C1" s="64"/>
      <c r="D1" s="64"/>
      <c r="E1" s="64"/>
      <c r="F1" s="64"/>
      <c r="G1" s="64"/>
      <c r="H1" s="64"/>
      <c r="I1" s="64"/>
      <c r="J1" s="81" t="s">
        <v>1</v>
      </c>
      <c r="K1" s="85">
        <v>106</v>
      </c>
      <c r="L1" s="64"/>
      <c r="M1" s="81" t="s">
        <v>2</v>
      </c>
      <c r="N1" s="82">
        <f>E11+N15+I20+J24+I28</f>
        <v>919.64</v>
      </c>
    </row>
    <row r="2" spans="1:14">
      <c r="A2" s="81" t="s">
        <v>3</v>
      </c>
      <c r="B2" s="2" t="s">
        <v>174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81" t="s">
        <v>4</v>
      </c>
      <c r="N2" s="84">
        <v>1</v>
      </c>
    </row>
    <row r="3" spans="1:14">
      <c r="A3" s="81" t="s">
        <v>5</v>
      </c>
      <c r="B3" s="64" t="s">
        <v>169</v>
      </c>
      <c r="C3" s="64"/>
      <c r="D3" s="64"/>
      <c r="E3" s="64"/>
      <c r="F3" s="64"/>
      <c r="G3" s="64"/>
      <c r="H3" s="64"/>
      <c r="I3" s="64"/>
      <c r="J3" s="81" t="s">
        <v>99</v>
      </c>
      <c r="K3" s="64"/>
      <c r="L3" s="64"/>
      <c r="M3" s="64"/>
      <c r="N3" s="64"/>
    </row>
    <row r="4" spans="1:14">
      <c r="A4" s="81" t="s">
        <v>6</v>
      </c>
      <c r="B4" s="83" t="s">
        <v>168</v>
      </c>
      <c r="C4" s="64"/>
      <c r="D4" s="64"/>
      <c r="E4" s="64"/>
      <c r="F4" s="64"/>
      <c r="G4" s="64"/>
      <c r="H4" s="64"/>
      <c r="I4" s="64"/>
      <c r="J4" s="81" t="s">
        <v>98</v>
      </c>
      <c r="K4" s="64"/>
      <c r="L4" s="64"/>
      <c r="M4" s="81" t="s">
        <v>97</v>
      </c>
      <c r="N4" s="82">
        <f>E11+I20+J24</f>
        <v>919.64</v>
      </c>
    </row>
    <row r="5" spans="1:14">
      <c r="A5" s="81" t="s">
        <v>8</v>
      </c>
      <c r="B5" s="64" t="s">
        <v>9</v>
      </c>
      <c r="C5" s="64"/>
      <c r="D5" s="64"/>
      <c r="E5" s="64"/>
      <c r="F5" s="64"/>
      <c r="G5" s="64"/>
      <c r="H5" s="64"/>
      <c r="I5" s="64"/>
      <c r="J5" s="81" t="s">
        <v>96</v>
      </c>
      <c r="K5" s="64"/>
      <c r="L5" s="64"/>
      <c r="M5" s="64"/>
      <c r="N5" s="64"/>
    </row>
    <row r="6" spans="1:14">
      <c r="A6" s="81" t="s">
        <v>10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>
      <c r="A8" s="66" t="s">
        <v>11</v>
      </c>
      <c r="B8" s="66" t="s">
        <v>12</v>
      </c>
      <c r="C8" s="66" t="s">
        <v>13</v>
      </c>
      <c r="D8" s="66" t="s">
        <v>14</v>
      </c>
      <c r="E8" s="66" t="s">
        <v>15</v>
      </c>
      <c r="F8" s="64"/>
      <c r="G8" s="64"/>
      <c r="H8" s="64"/>
      <c r="I8" s="64"/>
      <c r="J8" s="64"/>
      <c r="K8" s="64"/>
      <c r="L8" s="64"/>
      <c r="M8" s="64"/>
      <c r="N8" s="64"/>
    </row>
    <row r="9" spans="1:14">
      <c r="A9" s="68">
        <v>10</v>
      </c>
      <c r="B9" s="68" t="s">
        <v>167</v>
      </c>
      <c r="C9" s="187">
        <v>140</v>
      </c>
      <c r="D9" s="164">
        <v>4</v>
      </c>
      <c r="E9" s="187">
        <v>560</v>
      </c>
      <c r="F9" s="64"/>
      <c r="G9" s="64"/>
      <c r="H9" s="64"/>
      <c r="I9" s="64"/>
      <c r="J9" s="64"/>
      <c r="K9" s="64"/>
      <c r="L9" s="64"/>
      <c r="M9" s="64"/>
      <c r="N9" s="64"/>
    </row>
    <row r="10" spans="1:14">
      <c r="A10" s="68">
        <v>20</v>
      </c>
      <c r="B10" s="68" t="s">
        <v>166</v>
      </c>
      <c r="C10" s="187">
        <f>340/4</f>
        <v>85</v>
      </c>
      <c r="D10" s="164">
        <v>1</v>
      </c>
      <c r="E10" s="187">
        <v>340</v>
      </c>
      <c r="F10" s="64"/>
      <c r="G10" s="64"/>
      <c r="H10" s="64"/>
      <c r="I10" s="64"/>
      <c r="J10" s="64"/>
      <c r="K10" s="64"/>
      <c r="L10" s="64"/>
      <c r="M10" s="64"/>
      <c r="N10" s="64"/>
    </row>
    <row r="11" spans="1:14">
      <c r="A11" s="64"/>
      <c r="B11" s="64"/>
      <c r="C11" s="64"/>
      <c r="D11" s="67" t="s">
        <v>15</v>
      </c>
      <c r="E11" s="77">
        <f>SUM(E9:E10)</f>
        <v>900</v>
      </c>
      <c r="F11" s="64"/>
      <c r="G11" s="64"/>
      <c r="H11" s="64"/>
      <c r="I11" s="64"/>
      <c r="J11" s="64"/>
      <c r="K11" s="64"/>
      <c r="L11" s="64"/>
      <c r="M11" s="64"/>
      <c r="N11" s="64"/>
    </row>
    <row r="12" spans="1:1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>
      <c r="A13" s="66" t="s">
        <v>11</v>
      </c>
      <c r="B13" s="66" t="s">
        <v>16</v>
      </c>
      <c r="C13" s="66" t="s">
        <v>17</v>
      </c>
      <c r="D13" s="66" t="s">
        <v>18</v>
      </c>
      <c r="E13" s="66" t="s">
        <v>19</v>
      </c>
      <c r="F13" s="66" t="s">
        <v>20</v>
      </c>
      <c r="G13" s="66" t="s">
        <v>21</v>
      </c>
      <c r="H13" s="66" t="s">
        <v>22</v>
      </c>
      <c r="I13" s="66" t="s">
        <v>23</v>
      </c>
      <c r="J13" s="66" t="s">
        <v>24</v>
      </c>
      <c r="K13" s="66" t="s">
        <v>25</v>
      </c>
      <c r="L13" s="66" t="s">
        <v>26</v>
      </c>
      <c r="M13" s="66" t="s">
        <v>14</v>
      </c>
      <c r="N13" s="66" t="s">
        <v>15</v>
      </c>
    </row>
    <row r="14" spans="1:14">
      <c r="A14" s="68"/>
      <c r="B14" s="68"/>
      <c r="C14" s="68"/>
      <c r="D14" s="69"/>
      <c r="E14" s="68"/>
      <c r="F14" s="68"/>
      <c r="G14" s="68"/>
      <c r="H14" s="78"/>
      <c r="I14" s="80"/>
      <c r="J14" s="79"/>
      <c r="K14" s="78"/>
      <c r="L14" s="78"/>
      <c r="M14" s="186"/>
      <c r="N14" s="70"/>
    </row>
    <row r="15" spans="1:14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7" t="s">
        <v>15</v>
      </c>
      <c r="N15" s="77">
        <v>0</v>
      </c>
    </row>
    <row r="16" spans="1:1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 spans="1:14">
      <c r="A17" s="66" t="s">
        <v>11</v>
      </c>
      <c r="B17" s="66" t="s">
        <v>27</v>
      </c>
      <c r="C17" s="66" t="s">
        <v>17</v>
      </c>
      <c r="D17" s="66" t="s">
        <v>18</v>
      </c>
      <c r="E17" s="66" t="s">
        <v>28</v>
      </c>
      <c r="F17" s="66" t="s">
        <v>14</v>
      </c>
      <c r="G17" s="66" t="s">
        <v>29</v>
      </c>
      <c r="H17" s="66" t="s">
        <v>30</v>
      </c>
      <c r="I17" s="66" t="s">
        <v>15</v>
      </c>
      <c r="J17" s="65"/>
      <c r="K17" s="65"/>
      <c r="L17" s="65"/>
      <c r="M17" s="65"/>
      <c r="N17" s="65"/>
    </row>
    <row r="18" spans="1:14">
      <c r="A18" s="68">
        <v>10</v>
      </c>
      <c r="B18" s="75" t="s">
        <v>165</v>
      </c>
      <c r="C18" s="75" t="s">
        <v>164</v>
      </c>
      <c r="D18" s="69">
        <v>0.31</v>
      </c>
      <c r="E18" s="68" t="s">
        <v>51</v>
      </c>
      <c r="F18" s="68">
        <v>4</v>
      </c>
      <c r="G18" s="68" t="s">
        <v>29</v>
      </c>
      <c r="H18" s="68">
        <v>1</v>
      </c>
      <c r="I18" s="69">
        <f>D18*F18*H18</f>
        <v>1.24</v>
      </c>
      <c r="J18" s="64"/>
      <c r="K18" s="64"/>
      <c r="L18" s="64"/>
      <c r="M18" s="64"/>
      <c r="N18" s="64"/>
    </row>
    <row r="19" spans="1:14">
      <c r="A19" s="68">
        <v>20</v>
      </c>
      <c r="B19" s="75" t="s">
        <v>163</v>
      </c>
      <c r="C19" s="75" t="s">
        <v>162</v>
      </c>
      <c r="D19" s="69">
        <v>0.75</v>
      </c>
      <c r="E19" s="68" t="s">
        <v>51</v>
      </c>
      <c r="F19" s="68">
        <v>16</v>
      </c>
      <c r="G19" s="68" t="s">
        <v>29</v>
      </c>
      <c r="H19" s="68">
        <v>1</v>
      </c>
      <c r="I19" s="69">
        <f>D19*F19*H19</f>
        <v>12</v>
      </c>
      <c r="J19" s="64"/>
      <c r="K19" s="64"/>
      <c r="L19" s="64"/>
      <c r="M19" s="64"/>
      <c r="N19" s="64"/>
    </row>
    <row r="20" spans="1:14">
      <c r="A20" s="65"/>
      <c r="B20" s="65"/>
      <c r="C20" s="65"/>
      <c r="D20" s="65"/>
      <c r="E20" s="65"/>
      <c r="F20" s="65"/>
      <c r="G20" s="65"/>
      <c r="H20" s="67" t="s">
        <v>15</v>
      </c>
      <c r="I20" s="66">
        <f>SUM(I18:I19)</f>
        <v>13.24</v>
      </c>
      <c r="K20" s="65"/>
      <c r="L20" s="65"/>
      <c r="M20" s="65"/>
      <c r="N20" s="65"/>
    </row>
    <row r="21" spans="1:14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1:14">
      <c r="A22" s="66" t="s">
        <v>11</v>
      </c>
      <c r="B22" s="66" t="s">
        <v>34</v>
      </c>
      <c r="C22" s="66" t="s">
        <v>17</v>
      </c>
      <c r="D22" s="66" t="s">
        <v>18</v>
      </c>
      <c r="E22" s="66" t="s">
        <v>19</v>
      </c>
      <c r="F22" s="66" t="s">
        <v>20</v>
      </c>
      <c r="G22" s="66" t="s">
        <v>21</v>
      </c>
      <c r="H22" s="66" t="s">
        <v>22</v>
      </c>
      <c r="I22" s="66" t="s">
        <v>14</v>
      </c>
      <c r="J22" s="66" t="s">
        <v>15</v>
      </c>
      <c r="K22" s="65"/>
      <c r="L22" s="65"/>
      <c r="M22" s="65"/>
      <c r="N22" s="65"/>
    </row>
    <row r="23" spans="1:14">
      <c r="A23" s="68">
        <v>10</v>
      </c>
      <c r="B23" s="68" t="s">
        <v>161</v>
      </c>
      <c r="C23" s="68" t="s">
        <v>160</v>
      </c>
      <c r="D23" s="185">
        <v>0.4</v>
      </c>
      <c r="E23" s="68">
        <v>12</v>
      </c>
      <c r="F23" s="76" t="s">
        <v>36</v>
      </c>
      <c r="G23" s="68"/>
      <c r="H23" s="75"/>
      <c r="I23" s="74">
        <v>16</v>
      </c>
      <c r="J23" s="184">
        <f>I23*D23</f>
        <v>6.4</v>
      </c>
      <c r="K23" s="64"/>
      <c r="L23" s="64"/>
      <c r="M23" s="64"/>
      <c r="N23" s="64"/>
    </row>
    <row r="24" spans="1:14">
      <c r="A24" s="65"/>
      <c r="B24" s="65"/>
      <c r="C24" s="65"/>
      <c r="D24" s="65"/>
      <c r="E24" s="65"/>
      <c r="F24" s="65"/>
      <c r="G24" s="65"/>
      <c r="H24" s="65"/>
      <c r="I24" s="67" t="s">
        <v>15</v>
      </c>
      <c r="J24" s="73">
        <f>SUM(J23:J23)</f>
        <v>6.4</v>
      </c>
      <c r="K24" s="65"/>
      <c r="L24" s="65"/>
      <c r="M24" s="65"/>
      <c r="N24" s="65"/>
    </row>
    <row r="25" spans="1:14">
      <c r="A25" s="64"/>
      <c r="B25" s="64"/>
      <c r="C25" s="64"/>
      <c r="D25" s="64"/>
      <c r="E25" s="64"/>
      <c r="F25" s="64"/>
      <c r="G25" s="64"/>
      <c r="H25" s="72"/>
      <c r="I25" s="71"/>
      <c r="J25" s="64"/>
      <c r="K25" s="64"/>
      <c r="L25" s="64"/>
      <c r="M25" s="64"/>
      <c r="N25" s="64"/>
    </row>
    <row r="26" spans="1:14">
      <c r="A26" s="66" t="s">
        <v>11</v>
      </c>
      <c r="B26" s="66" t="s">
        <v>38</v>
      </c>
      <c r="C26" s="66" t="s">
        <v>17</v>
      </c>
      <c r="D26" s="66" t="s">
        <v>18</v>
      </c>
      <c r="E26" s="66" t="s">
        <v>28</v>
      </c>
      <c r="F26" s="66" t="s">
        <v>14</v>
      </c>
      <c r="G26" s="66" t="s">
        <v>39</v>
      </c>
      <c r="H26" s="66" t="s">
        <v>40</v>
      </c>
      <c r="I26" s="66" t="s">
        <v>15</v>
      </c>
      <c r="J26" s="65"/>
      <c r="K26" s="65"/>
      <c r="L26" s="65"/>
      <c r="M26" s="65"/>
      <c r="N26" s="65"/>
    </row>
    <row r="27" spans="1:14">
      <c r="A27" s="68"/>
      <c r="B27" s="68"/>
      <c r="C27" s="68"/>
      <c r="D27" s="68"/>
      <c r="E27" s="68"/>
      <c r="F27" s="69"/>
      <c r="G27" s="68"/>
      <c r="H27" s="68"/>
      <c r="I27" s="183"/>
      <c r="J27" s="64"/>
      <c r="K27" s="64"/>
      <c r="L27" s="64"/>
      <c r="M27" s="64"/>
      <c r="N27" s="64"/>
    </row>
    <row r="28" spans="1:14">
      <c r="A28" s="65"/>
      <c r="B28" s="65"/>
      <c r="C28" s="65"/>
      <c r="D28" s="65"/>
      <c r="E28" s="65"/>
      <c r="F28" s="65"/>
      <c r="G28" s="65"/>
      <c r="H28" s="67" t="s">
        <v>15</v>
      </c>
      <c r="I28" s="66"/>
      <c r="J28" s="65"/>
      <c r="K28" s="65"/>
      <c r="L28" s="65"/>
      <c r="M28" s="65"/>
      <c r="N28" s="6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I23" sqref="I23:I24"/>
    </sheetView>
  </sheetViews>
  <sheetFormatPr defaultRowHeight="15"/>
  <cols>
    <col min="1" max="1" width="10.28515625" style="182" bestFit="1" customWidth="1"/>
    <col min="2" max="2" width="36.7109375" style="182" bestFit="1" customWidth="1"/>
    <col min="3" max="3" width="7.7109375" style="182" bestFit="1" customWidth="1"/>
    <col min="4" max="4" width="9" style="182" bestFit="1" customWidth="1"/>
    <col min="5" max="5" width="5.5703125" style="182" bestFit="1" customWidth="1"/>
    <col min="6" max="6" width="8.7109375" style="182" bestFit="1" customWidth="1"/>
    <col min="7" max="7" width="10" style="182" bestFit="1" customWidth="1"/>
    <col min="8" max="8" width="9.7109375" style="182" bestFit="1" customWidth="1"/>
    <col min="9" max="9" width="10.85546875" style="182" bestFit="1" customWidth="1"/>
    <col min="10" max="10" width="9.140625" style="182" bestFit="1" customWidth="1"/>
    <col min="11" max="11" width="7" style="182" bestFit="1" customWidth="1"/>
    <col min="12" max="12" width="7.7109375" style="182" bestFit="1" customWidth="1"/>
    <col min="13" max="13" width="13.85546875" style="182" customWidth="1"/>
    <col min="14" max="14" width="10" style="182" bestFit="1" customWidth="1"/>
    <col min="15" max="16384" width="9.140625" style="182"/>
  </cols>
  <sheetData>
    <row r="1" spans="1:14">
      <c r="A1" s="81" t="s">
        <v>0</v>
      </c>
      <c r="B1" s="64" t="s">
        <v>92</v>
      </c>
      <c r="C1" s="64"/>
      <c r="D1" s="64"/>
      <c r="E1" s="64"/>
      <c r="F1" s="64"/>
      <c r="G1" s="64"/>
      <c r="H1" s="64"/>
      <c r="I1" s="64"/>
      <c r="J1" s="90" t="s">
        <v>1</v>
      </c>
      <c r="K1" s="85">
        <v>106</v>
      </c>
      <c r="L1" s="64"/>
      <c r="M1" s="81" t="s">
        <v>13</v>
      </c>
      <c r="N1" s="82">
        <f>N11</f>
        <v>140</v>
      </c>
    </row>
    <row r="2" spans="1:14">
      <c r="A2" s="81" t="s">
        <v>3</v>
      </c>
      <c r="B2" s="2" t="s">
        <v>174</v>
      </c>
      <c r="C2" s="64"/>
      <c r="D2" s="81" t="s">
        <v>99</v>
      </c>
      <c r="E2" s="64"/>
      <c r="F2" s="64"/>
      <c r="G2" s="64"/>
      <c r="H2" s="64"/>
      <c r="I2" s="64"/>
      <c r="J2" s="64"/>
      <c r="K2" s="64"/>
      <c r="L2" s="64"/>
      <c r="M2" s="81" t="s">
        <v>4</v>
      </c>
      <c r="N2" s="84">
        <v>4</v>
      </c>
    </row>
    <row r="3" spans="1:14">
      <c r="A3" s="81" t="s">
        <v>5</v>
      </c>
      <c r="B3" s="64" t="s">
        <v>169</v>
      </c>
      <c r="C3" s="64"/>
      <c r="D3" s="81" t="s">
        <v>98</v>
      </c>
      <c r="E3" s="64"/>
      <c r="F3" s="64"/>
      <c r="G3" s="64"/>
      <c r="H3" s="64"/>
      <c r="I3" s="64"/>
      <c r="J3" s="81" t="s">
        <v>99</v>
      </c>
      <c r="K3" s="64"/>
      <c r="L3" s="64"/>
      <c r="M3" s="64"/>
      <c r="N3" s="64"/>
    </row>
    <row r="4" spans="1:14">
      <c r="A4" s="81" t="s">
        <v>12</v>
      </c>
      <c r="B4" s="83" t="s">
        <v>167</v>
      </c>
      <c r="C4" s="64"/>
      <c r="D4" s="81" t="s">
        <v>96</v>
      </c>
      <c r="E4" s="64"/>
      <c r="F4" s="64"/>
      <c r="G4" s="64"/>
      <c r="H4" s="64"/>
      <c r="I4" s="64"/>
      <c r="J4" s="81" t="s">
        <v>98</v>
      </c>
      <c r="K4" s="64"/>
      <c r="L4" s="64"/>
      <c r="M4" s="81" t="s">
        <v>97</v>
      </c>
      <c r="N4" s="82">
        <f>N1*N2</f>
        <v>560</v>
      </c>
    </row>
    <row r="5" spans="1:14">
      <c r="A5" s="81" t="s">
        <v>6</v>
      </c>
      <c r="B5" s="89">
        <v>8001</v>
      </c>
      <c r="C5" s="64"/>
      <c r="D5" s="64"/>
      <c r="E5" s="64"/>
      <c r="F5" s="64"/>
      <c r="G5" s="64"/>
      <c r="H5" s="64"/>
      <c r="I5" s="64"/>
      <c r="J5" s="81" t="s">
        <v>96</v>
      </c>
      <c r="K5" s="64"/>
      <c r="L5" s="64"/>
      <c r="M5" s="64"/>
      <c r="N5" s="64"/>
    </row>
    <row r="6" spans="1:14">
      <c r="A6" s="81" t="s">
        <v>8</v>
      </c>
      <c r="B6" s="64" t="s">
        <v>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81" t="s">
        <v>10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1:14">
      <c r="A9" s="66" t="s">
        <v>11</v>
      </c>
      <c r="B9" s="66" t="s">
        <v>16</v>
      </c>
      <c r="C9" s="66" t="s">
        <v>17</v>
      </c>
      <c r="D9" s="66" t="s">
        <v>18</v>
      </c>
      <c r="E9" s="66" t="s">
        <v>19</v>
      </c>
      <c r="F9" s="66" t="s">
        <v>20</v>
      </c>
      <c r="G9" s="66" t="s">
        <v>21</v>
      </c>
      <c r="H9" s="66" t="s">
        <v>22</v>
      </c>
      <c r="I9" s="66" t="s">
        <v>23</v>
      </c>
      <c r="J9" s="66" t="s">
        <v>24</v>
      </c>
      <c r="K9" s="66" t="s">
        <v>25</v>
      </c>
      <c r="L9" s="66" t="s">
        <v>26</v>
      </c>
      <c r="M9" s="66" t="s">
        <v>14</v>
      </c>
      <c r="N9" s="66" t="s">
        <v>15</v>
      </c>
    </row>
    <row r="10" spans="1:14">
      <c r="A10" s="68">
        <v>10</v>
      </c>
      <c r="B10" s="68" t="s">
        <v>170</v>
      </c>
      <c r="C10" s="68" t="s">
        <v>167</v>
      </c>
      <c r="D10" s="69">
        <v>140</v>
      </c>
      <c r="E10" s="195"/>
      <c r="F10" s="68"/>
      <c r="G10" s="68"/>
      <c r="H10" s="78"/>
      <c r="I10" s="80"/>
      <c r="J10" s="79"/>
      <c r="K10" s="78"/>
      <c r="L10" s="194"/>
      <c r="M10" s="86">
        <v>1</v>
      </c>
      <c r="N10" s="70">
        <f>IF(J10="",D10*M10,D10*J10*K10*L10*M10)</f>
        <v>140</v>
      </c>
    </row>
    <row r="11" spans="1:14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7" t="s">
        <v>15</v>
      </c>
      <c r="N11" s="77">
        <f>SUM(N10:N10)</f>
        <v>140</v>
      </c>
    </row>
    <row r="12" spans="1:1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>
      <c r="A13" s="66" t="s">
        <v>11</v>
      </c>
      <c r="B13" s="66" t="s">
        <v>27</v>
      </c>
      <c r="C13" s="66" t="s">
        <v>17</v>
      </c>
      <c r="D13" s="66" t="s">
        <v>18</v>
      </c>
      <c r="E13" s="66" t="s">
        <v>28</v>
      </c>
      <c r="F13" s="66" t="s">
        <v>14</v>
      </c>
      <c r="G13" s="66" t="s">
        <v>29</v>
      </c>
      <c r="H13" s="66" t="s">
        <v>30</v>
      </c>
      <c r="I13" s="66" t="s">
        <v>15</v>
      </c>
      <c r="J13" s="65"/>
    </row>
    <row r="14" spans="1:14">
      <c r="A14" s="190"/>
      <c r="B14" s="190"/>
      <c r="C14" s="190"/>
      <c r="D14" s="193"/>
      <c r="E14" s="190"/>
      <c r="F14" s="190"/>
      <c r="G14" s="190"/>
      <c r="H14" s="190"/>
      <c r="I14" s="189"/>
      <c r="J14" s="64"/>
    </row>
    <row r="15" spans="1:14">
      <c r="A15" s="191"/>
      <c r="B15" s="191"/>
      <c r="C15" s="191"/>
      <c r="D15" s="192"/>
      <c r="E15" s="191"/>
      <c r="F15" s="191"/>
      <c r="G15" s="191"/>
      <c r="H15" s="190"/>
      <c r="I15" s="189"/>
      <c r="J15" s="64"/>
    </row>
    <row r="16" spans="1:14">
      <c r="A16" s="65"/>
      <c r="B16" s="65"/>
      <c r="C16" s="65"/>
      <c r="D16" s="65"/>
      <c r="E16" s="65"/>
      <c r="F16" s="65"/>
      <c r="G16" s="65"/>
      <c r="H16" s="67" t="s">
        <v>15</v>
      </c>
      <c r="I16" s="73">
        <f>SUM(I14:I14)</f>
        <v>0</v>
      </c>
      <c r="J16" s="65"/>
    </row>
    <row r="17" spans="1:10">
      <c r="A17" s="64"/>
      <c r="B17" s="64"/>
      <c r="C17" s="64"/>
      <c r="D17" s="64"/>
      <c r="E17" s="64"/>
      <c r="F17" s="64"/>
      <c r="G17" s="64"/>
      <c r="H17" s="64"/>
      <c r="I17" s="64"/>
      <c r="J17" s="64"/>
    </row>
    <row r="18" spans="1:10">
      <c r="A18" s="66" t="s">
        <v>11</v>
      </c>
      <c r="B18" s="66" t="s">
        <v>34</v>
      </c>
      <c r="C18" s="66" t="s">
        <v>17</v>
      </c>
      <c r="D18" s="66" t="s">
        <v>18</v>
      </c>
      <c r="E18" s="66" t="s">
        <v>19</v>
      </c>
      <c r="F18" s="66" t="s">
        <v>20</v>
      </c>
      <c r="G18" s="66" t="s">
        <v>21</v>
      </c>
      <c r="H18" s="66" t="s">
        <v>22</v>
      </c>
      <c r="I18" s="66" t="s">
        <v>14</v>
      </c>
      <c r="J18" s="66" t="s">
        <v>15</v>
      </c>
    </row>
    <row r="19" spans="1:10">
      <c r="A19" s="68"/>
      <c r="B19" s="68"/>
      <c r="C19" s="68"/>
      <c r="D19" s="188"/>
      <c r="E19" s="68"/>
      <c r="F19" s="76"/>
      <c r="G19" s="68"/>
      <c r="H19" s="75"/>
      <c r="I19" s="74"/>
      <c r="J19" s="69"/>
    </row>
    <row r="20" spans="1:10">
      <c r="A20" s="65"/>
      <c r="B20" s="65"/>
      <c r="C20" s="65"/>
      <c r="D20" s="65"/>
      <c r="E20" s="65"/>
      <c r="F20" s="65"/>
      <c r="G20" s="65"/>
      <c r="H20" s="65"/>
      <c r="I20" s="67" t="s">
        <v>15</v>
      </c>
      <c r="J20" s="73">
        <f>SUM(J19:J19)</f>
        <v>0</v>
      </c>
    </row>
    <row r="21" spans="1:10">
      <c r="A21" s="64"/>
      <c r="B21" s="64"/>
      <c r="C21" s="64"/>
      <c r="D21" s="64"/>
      <c r="E21" s="64"/>
      <c r="F21" s="64"/>
      <c r="G21" s="64"/>
      <c r="H21" s="72"/>
      <c r="I21" s="71"/>
      <c r="J21" s="64"/>
    </row>
    <row r="22" spans="1:10">
      <c r="A22" s="66" t="s">
        <v>11</v>
      </c>
      <c r="B22" s="66" t="s">
        <v>38</v>
      </c>
      <c r="C22" s="66" t="s">
        <v>17</v>
      </c>
      <c r="D22" s="66" t="s">
        <v>18</v>
      </c>
      <c r="E22" s="66" t="s">
        <v>28</v>
      </c>
      <c r="F22" s="66" t="s">
        <v>14</v>
      </c>
      <c r="G22" s="66" t="s">
        <v>39</v>
      </c>
      <c r="H22" s="66" t="s">
        <v>50</v>
      </c>
      <c r="I22" s="66" t="s">
        <v>15</v>
      </c>
      <c r="J22" s="65"/>
    </row>
    <row r="23" spans="1:10">
      <c r="A23" s="68"/>
      <c r="B23" s="68"/>
      <c r="C23" s="68"/>
      <c r="D23" s="69"/>
      <c r="E23" s="68"/>
      <c r="F23" s="68"/>
      <c r="G23" s="68"/>
      <c r="H23" s="68"/>
      <c r="I23" s="69"/>
      <c r="J23" s="64"/>
    </row>
    <row r="24" spans="1:10">
      <c r="A24" s="64"/>
      <c r="B24" s="64"/>
      <c r="C24" s="64"/>
      <c r="D24" s="64"/>
      <c r="E24" s="64"/>
      <c r="F24" s="64"/>
      <c r="G24" s="64"/>
      <c r="H24" s="67" t="s">
        <v>15</v>
      </c>
      <c r="I24" s="234"/>
      <c r="J24" s="6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O11" sqref="O11"/>
    </sheetView>
  </sheetViews>
  <sheetFormatPr defaultRowHeight="15"/>
  <cols>
    <col min="1" max="1" width="10.28515625" style="182" bestFit="1" customWidth="1"/>
    <col min="2" max="2" width="30.85546875" style="182" bestFit="1" customWidth="1"/>
    <col min="3" max="3" width="4.42578125" style="182" bestFit="1" customWidth="1"/>
    <col min="4" max="4" width="8.85546875" style="182" bestFit="1" customWidth="1"/>
    <col min="5" max="5" width="5.5703125" style="182" bestFit="1" customWidth="1"/>
    <col min="6" max="6" width="8.7109375" style="182" bestFit="1" customWidth="1"/>
    <col min="7" max="7" width="10" style="182" bestFit="1" customWidth="1"/>
    <col min="8" max="8" width="9.7109375" style="182" bestFit="1" customWidth="1"/>
    <col min="9" max="9" width="10.85546875" style="182" bestFit="1" customWidth="1"/>
    <col min="10" max="10" width="9.140625" style="182" bestFit="1" customWidth="1"/>
    <col min="11" max="11" width="7" style="182" bestFit="1" customWidth="1"/>
    <col min="12" max="12" width="7.7109375" style="182" bestFit="1" customWidth="1"/>
    <col min="13" max="13" width="13.85546875" style="182" customWidth="1"/>
    <col min="14" max="14" width="9.140625" style="182" bestFit="1" customWidth="1"/>
    <col min="15" max="16384" width="9.140625" style="182"/>
  </cols>
  <sheetData>
    <row r="1" spans="1:14">
      <c r="A1" s="81" t="s">
        <v>0</v>
      </c>
      <c r="B1" s="64" t="s">
        <v>92</v>
      </c>
      <c r="C1" s="64"/>
      <c r="D1" s="64"/>
      <c r="E1" s="64"/>
      <c r="F1" s="64"/>
      <c r="G1" s="64"/>
      <c r="H1" s="64"/>
      <c r="I1" s="64"/>
      <c r="J1" s="90" t="s">
        <v>1</v>
      </c>
      <c r="K1" s="85">
        <v>106</v>
      </c>
      <c r="L1" s="64"/>
      <c r="M1" s="81" t="s">
        <v>13</v>
      </c>
      <c r="N1" s="82">
        <f>N11</f>
        <v>85</v>
      </c>
    </row>
    <row r="2" spans="1:14">
      <c r="A2" s="81" t="s">
        <v>3</v>
      </c>
      <c r="B2" s="2" t="s">
        <v>174</v>
      </c>
      <c r="C2" s="64"/>
      <c r="D2" s="81" t="s">
        <v>99</v>
      </c>
      <c r="E2" s="64"/>
      <c r="F2" s="64"/>
      <c r="G2" s="64"/>
      <c r="H2" s="64"/>
      <c r="I2" s="64"/>
      <c r="J2" s="64"/>
      <c r="K2" s="64"/>
      <c r="L2" s="64"/>
      <c r="M2" s="81" t="s">
        <v>4</v>
      </c>
      <c r="N2" s="84">
        <v>4</v>
      </c>
    </row>
    <row r="3" spans="1:14">
      <c r="A3" s="81" t="s">
        <v>5</v>
      </c>
      <c r="B3" s="64" t="s">
        <v>173</v>
      </c>
      <c r="C3" s="64"/>
      <c r="D3" s="81" t="s">
        <v>98</v>
      </c>
      <c r="E3" s="64"/>
      <c r="F3" s="64"/>
      <c r="G3" s="64"/>
      <c r="H3" s="64"/>
      <c r="I3" s="64"/>
      <c r="J3" s="81" t="s">
        <v>99</v>
      </c>
      <c r="K3" s="64"/>
      <c r="L3" s="64"/>
      <c r="M3" s="64"/>
      <c r="N3" s="64"/>
    </row>
    <row r="4" spans="1:14">
      <c r="A4" s="81" t="s">
        <v>12</v>
      </c>
      <c r="B4" s="83" t="s">
        <v>166</v>
      </c>
      <c r="C4" s="64"/>
      <c r="D4" s="81" t="s">
        <v>96</v>
      </c>
      <c r="E4" s="64"/>
      <c r="F4" s="64"/>
      <c r="G4" s="64"/>
      <c r="H4" s="64"/>
      <c r="I4" s="64"/>
      <c r="J4" s="81" t="s">
        <v>98</v>
      </c>
      <c r="K4" s="64"/>
      <c r="L4" s="64"/>
      <c r="M4" s="81" t="s">
        <v>97</v>
      </c>
      <c r="N4" s="82">
        <f>N1*N2</f>
        <v>340</v>
      </c>
    </row>
    <row r="5" spans="1:14">
      <c r="A5" s="81" t="s">
        <v>6</v>
      </c>
      <c r="B5" s="89">
        <v>8002</v>
      </c>
      <c r="C5" s="64"/>
      <c r="D5" s="64"/>
      <c r="E5" s="64"/>
      <c r="F5" s="64"/>
      <c r="G5" s="64"/>
      <c r="H5" s="64"/>
      <c r="I5" s="64"/>
      <c r="J5" s="81" t="s">
        <v>96</v>
      </c>
      <c r="K5" s="64"/>
      <c r="L5" s="64"/>
      <c r="M5" s="64"/>
      <c r="N5" s="64"/>
    </row>
    <row r="6" spans="1:14">
      <c r="A6" s="81" t="s">
        <v>8</v>
      </c>
      <c r="B6" s="64" t="s">
        <v>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81" t="s">
        <v>10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1:14">
      <c r="A9" s="66" t="s">
        <v>11</v>
      </c>
      <c r="B9" s="66" t="s">
        <v>16</v>
      </c>
      <c r="C9" s="66" t="s">
        <v>17</v>
      </c>
      <c r="D9" s="66" t="s">
        <v>18</v>
      </c>
      <c r="E9" s="66" t="s">
        <v>19</v>
      </c>
      <c r="F9" s="66" t="s">
        <v>20</v>
      </c>
      <c r="G9" s="66" t="s">
        <v>21</v>
      </c>
      <c r="H9" s="66" t="s">
        <v>22</v>
      </c>
      <c r="I9" s="66" t="s">
        <v>23</v>
      </c>
      <c r="J9" s="66" t="s">
        <v>24</v>
      </c>
      <c r="K9" s="66" t="s">
        <v>25</v>
      </c>
      <c r="L9" s="66" t="s">
        <v>26</v>
      </c>
      <c r="M9" s="66" t="s">
        <v>14</v>
      </c>
      <c r="N9" s="66" t="s">
        <v>15</v>
      </c>
    </row>
    <row r="10" spans="1:14">
      <c r="A10" s="68">
        <v>10</v>
      </c>
      <c r="B10" s="68" t="s">
        <v>172</v>
      </c>
      <c r="C10" s="68" t="s">
        <v>171</v>
      </c>
      <c r="D10" s="69">
        <v>85</v>
      </c>
      <c r="E10" s="195"/>
      <c r="F10" s="68"/>
      <c r="G10" s="68"/>
      <c r="H10" s="78"/>
      <c r="I10" s="80"/>
      <c r="J10" s="79"/>
      <c r="K10" s="78"/>
      <c r="L10" s="194"/>
      <c r="M10" s="235">
        <v>1</v>
      </c>
      <c r="N10" s="70">
        <f>IF(J10="",D10*M10,D10*J10*K10*L10*M10)</f>
        <v>85</v>
      </c>
    </row>
    <row r="11" spans="1:14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7" t="s">
        <v>15</v>
      </c>
      <c r="N11" s="77">
        <f>SUM(N10:N10)</f>
        <v>85</v>
      </c>
    </row>
    <row r="12" spans="1:1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>
      <c r="A13" s="66" t="s">
        <v>11</v>
      </c>
      <c r="B13" s="66" t="s">
        <v>27</v>
      </c>
      <c r="C13" s="66" t="s">
        <v>17</v>
      </c>
      <c r="D13" s="66" t="s">
        <v>18</v>
      </c>
      <c r="E13" s="66" t="s">
        <v>28</v>
      </c>
      <c r="F13" s="66" t="s">
        <v>14</v>
      </c>
      <c r="G13" s="66" t="s">
        <v>29</v>
      </c>
      <c r="H13" s="66" t="s">
        <v>30</v>
      </c>
      <c r="I13" s="66" t="s">
        <v>15</v>
      </c>
      <c r="J13" s="65"/>
    </row>
    <row r="14" spans="1:14">
      <c r="A14" s="190"/>
      <c r="B14" s="190"/>
      <c r="C14" s="190"/>
      <c r="D14" s="193"/>
      <c r="E14" s="190"/>
      <c r="F14" s="190"/>
      <c r="G14" s="190"/>
      <c r="H14" s="190"/>
      <c r="I14" s="189"/>
      <c r="J14" s="64"/>
    </row>
    <row r="15" spans="1:14">
      <c r="A15" s="65"/>
      <c r="B15" s="65"/>
      <c r="C15" s="65"/>
      <c r="D15" s="65"/>
      <c r="E15" s="65"/>
      <c r="F15" s="65"/>
      <c r="G15" s="65"/>
      <c r="H15" s="67" t="s">
        <v>15</v>
      </c>
      <c r="I15" s="73">
        <f>SUM(I14:I14)</f>
        <v>0</v>
      </c>
      <c r="J15" s="65"/>
    </row>
    <row r="16" spans="1:14">
      <c r="A16" s="64"/>
      <c r="B16" s="64"/>
      <c r="C16" s="64"/>
      <c r="D16" s="64"/>
      <c r="E16" s="64"/>
      <c r="F16" s="64"/>
      <c r="G16" s="64"/>
      <c r="H16" s="64"/>
      <c r="I16" s="64"/>
      <c r="J16" s="64"/>
    </row>
    <row r="17" spans="1:10">
      <c r="A17" s="66" t="s">
        <v>11</v>
      </c>
      <c r="B17" s="66" t="s">
        <v>34</v>
      </c>
      <c r="C17" s="66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6" t="s">
        <v>22</v>
      </c>
      <c r="I17" s="66" t="s">
        <v>14</v>
      </c>
      <c r="J17" s="66" t="s">
        <v>15</v>
      </c>
    </row>
    <row r="18" spans="1:10">
      <c r="A18" s="68"/>
      <c r="B18" s="68"/>
      <c r="C18" s="68"/>
      <c r="D18" s="188"/>
      <c r="E18" s="68"/>
      <c r="F18" s="76"/>
      <c r="G18" s="68"/>
      <c r="H18" s="75"/>
      <c r="I18" s="74"/>
      <c r="J18" s="69"/>
    </row>
    <row r="19" spans="1:10">
      <c r="A19" s="65"/>
      <c r="B19" s="65"/>
      <c r="C19" s="65"/>
      <c r="D19" s="65"/>
      <c r="E19" s="65"/>
      <c r="F19" s="65"/>
      <c r="G19" s="65"/>
      <c r="H19" s="65"/>
      <c r="I19" s="67" t="s">
        <v>15</v>
      </c>
      <c r="J19" s="73">
        <f>SUM(J18:J18)</f>
        <v>0</v>
      </c>
    </row>
    <row r="20" spans="1:10">
      <c r="A20" s="64"/>
      <c r="B20" s="64"/>
      <c r="C20" s="64"/>
      <c r="D20" s="64"/>
      <c r="E20" s="64"/>
      <c r="F20" s="64"/>
      <c r="G20" s="64"/>
      <c r="H20" s="72"/>
      <c r="I20" s="71"/>
      <c r="J20" s="64"/>
    </row>
    <row r="21" spans="1:10">
      <c r="A21" s="66" t="s">
        <v>11</v>
      </c>
      <c r="B21" s="66" t="s">
        <v>38</v>
      </c>
      <c r="C21" s="66" t="s">
        <v>17</v>
      </c>
      <c r="D21" s="66" t="s">
        <v>18</v>
      </c>
      <c r="E21" s="66" t="s">
        <v>28</v>
      </c>
      <c r="F21" s="66" t="s">
        <v>14</v>
      </c>
      <c r="G21" s="66" t="s">
        <v>39</v>
      </c>
      <c r="H21" s="66" t="s">
        <v>50</v>
      </c>
      <c r="I21" s="66" t="s">
        <v>15</v>
      </c>
      <c r="J21" s="65"/>
    </row>
    <row r="22" spans="1:10">
      <c r="A22" s="68"/>
      <c r="B22" s="68"/>
      <c r="C22" s="68"/>
      <c r="D22" s="69"/>
      <c r="E22" s="68"/>
      <c r="F22" s="68"/>
      <c r="G22" s="68"/>
      <c r="H22" s="68"/>
      <c r="I22" s="69"/>
      <c r="J22" s="64"/>
    </row>
    <row r="23" spans="1:10">
      <c r="A23" s="64"/>
      <c r="B23" s="64"/>
      <c r="C23" s="64"/>
      <c r="D23" s="64"/>
      <c r="E23" s="64"/>
      <c r="F23" s="64"/>
      <c r="G23" s="64"/>
      <c r="H23" s="67" t="s">
        <v>15</v>
      </c>
      <c r="I23" s="234"/>
      <c r="J23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selection sqref="A1:XFD50"/>
    </sheetView>
  </sheetViews>
  <sheetFormatPr defaultRowHeight="15"/>
  <cols>
    <col min="1" max="1" width="10.28515625" bestFit="1" customWidth="1"/>
    <col min="2" max="2" width="39.7109375" bestFit="1" customWidth="1"/>
    <col min="3" max="3" width="29.85546875" bestFit="1" customWidth="1"/>
    <col min="5" max="5" width="5.71093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9.28515625" bestFit="1" customWidth="1"/>
    <col min="12" max="12" width="9" bestFit="1" customWidth="1"/>
    <col min="14" max="14" width="9.5703125" bestFit="1" customWidth="1"/>
  </cols>
  <sheetData>
    <row r="1" spans="1:14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N17+I31+J36+I40</f>
        <v>37.917169458499998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12</v>
      </c>
      <c r="B4" s="7" t="s">
        <v>79</v>
      </c>
      <c r="C4" s="2"/>
      <c r="D4" s="2"/>
      <c r="E4" s="2"/>
      <c r="F4" s="2"/>
      <c r="G4" s="2"/>
      <c r="H4" s="1" t="s">
        <v>7</v>
      </c>
      <c r="I4" s="4">
        <f>I1*I2</f>
        <v>37.917169458499998</v>
      </c>
      <c r="J4" s="2"/>
      <c r="K4" s="2"/>
      <c r="L4" s="2"/>
      <c r="M4" s="2"/>
      <c r="N4" s="5"/>
    </row>
    <row r="5" spans="1:14">
      <c r="A5" s="1" t="s">
        <v>6</v>
      </c>
      <c r="B5" s="57" t="s">
        <v>177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16" t="s">
        <v>15</v>
      </c>
    </row>
    <row r="10" spans="1:14">
      <c r="A10" s="10">
        <v>10</v>
      </c>
      <c r="B10" s="97" t="s">
        <v>112</v>
      </c>
      <c r="C10" s="97" t="s">
        <v>119</v>
      </c>
      <c r="D10" s="69">
        <v>2.25</v>
      </c>
      <c r="E10" s="98">
        <f>J10*K10*L10</f>
        <v>0.24795162600000001</v>
      </c>
      <c r="F10" s="97" t="s">
        <v>57</v>
      </c>
      <c r="G10" s="97"/>
      <c r="H10" s="99"/>
      <c r="I10" s="100" t="s">
        <v>103</v>
      </c>
      <c r="J10" s="101">
        <v>0.91610000000000003</v>
      </c>
      <c r="K10" s="99">
        <v>34.700000000000003</v>
      </c>
      <c r="L10" s="102">
        <v>7.7999999999999996E-3</v>
      </c>
      <c r="M10" s="164">
        <v>1</v>
      </c>
      <c r="N10" s="104">
        <f>IF(J10="",D10*M10,D10*J10*K10*L10*M10)</f>
        <v>0.55789115849999993</v>
      </c>
    </row>
    <row r="11" spans="1:14">
      <c r="A11" s="10">
        <v>20</v>
      </c>
      <c r="B11" s="97" t="s">
        <v>112</v>
      </c>
      <c r="C11" s="97" t="s">
        <v>119</v>
      </c>
      <c r="D11" s="69">
        <v>2.25</v>
      </c>
      <c r="E11" s="98">
        <f>J11*K11*L11</f>
        <v>0.24972479999999997</v>
      </c>
      <c r="F11" s="97" t="s">
        <v>57</v>
      </c>
      <c r="G11" s="97"/>
      <c r="H11" s="99"/>
      <c r="I11" s="100" t="s">
        <v>103</v>
      </c>
      <c r="J11" s="101">
        <v>0.92</v>
      </c>
      <c r="K11" s="99">
        <v>34.799999999999997</v>
      </c>
      <c r="L11" s="102">
        <v>7.7999999999999996E-3</v>
      </c>
      <c r="M11" s="164">
        <v>1</v>
      </c>
      <c r="N11" s="104">
        <f>IF(J11="",D11*M11,D11*J11*K11*L11*M11)</f>
        <v>0.56188079999999996</v>
      </c>
    </row>
    <row r="12" spans="1:14">
      <c r="A12" s="10">
        <v>30</v>
      </c>
      <c r="B12" s="107" t="s">
        <v>117</v>
      </c>
      <c r="C12" s="91" t="s">
        <v>118</v>
      </c>
      <c r="D12" s="11">
        <v>7</v>
      </c>
      <c r="E12" s="12">
        <v>8</v>
      </c>
      <c r="F12" s="12" t="s">
        <v>36</v>
      </c>
      <c r="G12" s="12"/>
      <c r="H12" s="17"/>
      <c r="I12" s="59"/>
      <c r="J12" s="19"/>
      <c r="K12" s="17"/>
      <c r="L12" s="19"/>
      <c r="M12" s="164">
        <v>2</v>
      </c>
      <c r="N12" s="11">
        <f>D12*M12</f>
        <v>14</v>
      </c>
    </row>
    <row r="13" spans="1:14">
      <c r="A13" s="10">
        <v>40</v>
      </c>
      <c r="B13" s="12" t="s">
        <v>55</v>
      </c>
      <c r="C13" s="12" t="s">
        <v>56</v>
      </c>
      <c r="D13" s="21">
        <v>8</v>
      </c>
      <c r="E13" s="12">
        <v>10</v>
      </c>
      <c r="F13" s="12" t="s">
        <v>36</v>
      </c>
      <c r="G13" s="12"/>
      <c r="H13" s="17"/>
      <c r="I13" s="58"/>
      <c r="J13" s="17"/>
      <c r="K13" s="17"/>
      <c r="L13" s="19"/>
      <c r="M13" s="164">
        <v>1</v>
      </c>
      <c r="N13" s="11">
        <f>IF(J13="",D13*M13,D13*J13*K13*L13*M13*10^-6)</f>
        <v>8</v>
      </c>
    </row>
    <row r="14" spans="1:14">
      <c r="A14" s="10">
        <v>50</v>
      </c>
      <c r="B14" s="97" t="s">
        <v>112</v>
      </c>
      <c r="C14" s="97" t="s">
        <v>148</v>
      </c>
      <c r="D14" s="69">
        <v>2.25</v>
      </c>
      <c r="E14" s="98">
        <f>J14*K14*L14</f>
        <v>6.6300000000000005E-3</v>
      </c>
      <c r="F14" s="97" t="s">
        <v>57</v>
      </c>
      <c r="G14" s="97"/>
      <c r="H14" s="99"/>
      <c r="I14" s="100" t="s">
        <v>149</v>
      </c>
      <c r="J14" s="101">
        <f>1.25*1.36</f>
        <v>1.7000000000000002</v>
      </c>
      <c r="K14" s="99">
        <v>0.5</v>
      </c>
      <c r="L14" s="102">
        <v>7.7999999999999996E-3</v>
      </c>
      <c r="M14" s="164">
        <v>1</v>
      </c>
      <c r="N14" s="104">
        <f>IF(J14="",D14*M14,D14*J14*K14*L14*M14)</f>
        <v>1.49175E-2</v>
      </c>
    </row>
    <row r="15" spans="1:14">
      <c r="A15" s="10"/>
      <c r="B15" s="12"/>
      <c r="C15" s="12"/>
      <c r="D15" s="21"/>
      <c r="E15" s="12"/>
      <c r="F15" s="12"/>
      <c r="G15" s="12"/>
      <c r="H15" s="17"/>
      <c r="I15" s="58"/>
      <c r="J15" s="17"/>
      <c r="K15" s="17"/>
      <c r="L15" s="19"/>
      <c r="M15" s="164"/>
      <c r="N15" s="11"/>
    </row>
    <row r="16" spans="1:14">
      <c r="A16" s="10"/>
      <c r="B16" s="12"/>
      <c r="C16" s="12"/>
      <c r="D16" s="21"/>
      <c r="E16" s="12"/>
      <c r="F16" s="12"/>
      <c r="G16" s="12"/>
      <c r="H16" s="17"/>
      <c r="I16" s="58"/>
      <c r="J16" s="17"/>
      <c r="K16" s="17"/>
      <c r="L16" s="19"/>
      <c r="M16" s="164"/>
      <c r="N16" s="11"/>
    </row>
    <row r="17" spans="1:14">
      <c r="A17" s="22"/>
      <c r="B17" s="53"/>
      <c r="C17" s="53"/>
      <c r="D17" s="23"/>
      <c r="E17" s="53"/>
      <c r="F17" s="53"/>
      <c r="G17" s="53"/>
      <c r="H17" s="53"/>
      <c r="I17" s="22"/>
      <c r="J17" s="22"/>
      <c r="K17" s="22"/>
      <c r="L17" s="22"/>
      <c r="M17" s="60" t="s">
        <v>15</v>
      </c>
      <c r="N17" s="16">
        <f>SUM(N10:N16)</f>
        <v>23.134689458499999</v>
      </c>
    </row>
    <row r="18" spans="1:14">
      <c r="A18" s="2"/>
      <c r="B18" s="54"/>
      <c r="C18" s="54"/>
      <c r="D18" s="5"/>
      <c r="E18" s="54"/>
      <c r="F18" s="54"/>
      <c r="G18" s="54"/>
      <c r="H18" s="54"/>
      <c r="I18" s="2"/>
      <c r="J18" s="2"/>
      <c r="K18" s="2"/>
      <c r="L18" s="2"/>
      <c r="M18" s="2"/>
      <c r="N18" s="5"/>
    </row>
    <row r="19" spans="1:14">
      <c r="A19" s="9" t="s">
        <v>11</v>
      </c>
      <c r="B19" s="24" t="s">
        <v>27</v>
      </c>
      <c r="C19" s="24" t="s">
        <v>17</v>
      </c>
      <c r="D19" s="16" t="s">
        <v>18</v>
      </c>
      <c r="E19" s="24" t="s">
        <v>28</v>
      </c>
      <c r="F19" s="24" t="s">
        <v>14</v>
      </c>
      <c r="G19" s="24" t="s">
        <v>29</v>
      </c>
      <c r="H19" s="24" t="s">
        <v>30</v>
      </c>
      <c r="I19" s="9" t="s">
        <v>15</v>
      </c>
      <c r="J19" s="22"/>
      <c r="K19" s="22"/>
      <c r="L19" s="22"/>
      <c r="M19" s="22"/>
      <c r="N19" s="23"/>
    </row>
    <row r="20" spans="1:14">
      <c r="A20" s="10">
        <v>10</v>
      </c>
      <c r="B20" s="12" t="s">
        <v>32</v>
      </c>
      <c r="C20" s="12" t="s">
        <v>58</v>
      </c>
      <c r="D20" s="11">
        <v>0.15</v>
      </c>
      <c r="E20" s="12" t="s">
        <v>59</v>
      </c>
      <c r="F20" s="12">
        <v>5.65</v>
      </c>
      <c r="G20" s="12"/>
      <c r="H20" s="12"/>
      <c r="I20" s="21">
        <f>D20*F20</f>
        <v>0.84750000000000003</v>
      </c>
      <c r="J20" s="2"/>
      <c r="K20" s="2"/>
      <c r="L20" s="2"/>
      <c r="M20" s="2"/>
      <c r="N20" s="5"/>
    </row>
    <row r="21" spans="1:14">
      <c r="A21" s="10">
        <v>20</v>
      </c>
      <c r="B21" s="12" t="s">
        <v>32</v>
      </c>
      <c r="C21" s="12" t="s">
        <v>58</v>
      </c>
      <c r="D21" s="11">
        <v>0.15</v>
      </c>
      <c r="E21" s="12" t="s">
        <v>59</v>
      </c>
      <c r="F21" s="12">
        <v>5.65</v>
      </c>
      <c r="G21" s="12"/>
      <c r="H21" s="12"/>
      <c r="I21" s="21">
        <f>D21*F21</f>
        <v>0.84750000000000003</v>
      </c>
      <c r="J21" s="2"/>
      <c r="K21" s="2"/>
      <c r="L21" s="2"/>
      <c r="M21" s="2"/>
      <c r="N21" s="5"/>
    </row>
    <row r="22" spans="1:14">
      <c r="A22" s="10">
        <v>30</v>
      </c>
      <c r="B22" s="12" t="s">
        <v>62</v>
      </c>
      <c r="C22" s="12" t="s">
        <v>63</v>
      </c>
      <c r="D22" s="11">
        <v>0.15</v>
      </c>
      <c r="E22" s="12" t="s">
        <v>59</v>
      </c>
      <c r="F22" s="12">
        <v>31.4</v>
      </c>
      <c r="G22" s="12"/>
      <c r="H22" s="12"/>
      <c r="I22" s="21">
        <f t="shared" ref="I22:I30" si="0">D22*F22</f>
        <v>4.71</v>
      </c>
      <c r="J22" s="2"/>
      <c r="K22" s="2"/>
      <c r="L22" s="2"/>
      <c r="M22" s="2"/>
      <c r="N22" s="5"/>
    </row>
    <row r="23" spans="1:14">
      <c r="A23" s="10">
        <v>40</v>
      </c>
      <c r="B23" s="12" t="s">
        <v>48</v>
      </c>
      <c r="C23" s="12" t="s">
        <v>60</v>
      </c>
      <c r="D23" s="11">
        <v>0.75</v>
      </c>
      <c r="E23" s="12" t="s">
        <v>61</v>
      </c>
      <c r="F23" s="12">
        <v>2</v>
      </c>
      <c r="G23" s="12"/>
      <c r="H23" s="12"/>
      <c r="I23" s="21">
        <f t="shared" si="0"/>
        <v>1.5</v>
      </c>
      <c r="J23" s="2"/>
      <c r="K23" s="2"/>
      <c r="L23" s="2"/>
      <c r="M23" s="2"/>
      <c r="N23" s="5"/>
    </row>
    <row r="24" spans="1:14">
      <c r="A24" s="10">
        <v>50</v>
      </c>
      <c r="B24" s="12" t="s">
        <v>114</v>
      </c>
      <c r="C24" s="12" t="s">
        <v>115</v>
      </c>
      <c r="D24" s="11">
        <v>0.04</v>
      </c>
      <c r="E24" s="12" t="s">
        <v>53</v>
      </c>
      <c r="F24" s="12">
        <v>0.187</v>
      </c>
      <c r="G24" s="12"/>
      <c r="H24" s="12"/>
      <c r="I24" s="21">
        <f t="shared" si="0"/>
        <v>7.4800000000000005E-3</v>
      </c>
      <c r="J24" s="2"/>
      <c r="K24" s="2"/>
      <c r="L24" s="2"/>
      <c r="M24" s="2"/>
      <c r="N24" s="5"/>
    </row>
    <row r="25" spans="1:14">
      <c r="A25" s="10">
        <v>60</v>
      </c>
      <c r="B25" s="12" t="s">
        <v>64</v>
      </c>
      <c r="C25" s="12" t="s">
        <v>65</v>
      </c>
      <c r="D25" s="11">
        <v>0.13</v>
      </c>
      <c r="E25" s="12" t="s">
        <v>51</v>
      </c>
      <c r="F25" s="12">
        <v>1</v>
      </c>
      <c r="G25" s="12"/>
      <c r="H25" s="12"/>
      <c r="I25" s="21">
        <f t="shared" si="0"/>
        <v>0.13</v>
      </c>
      <c r="J25" s="2"/>
      <c r="K25" s="2"/>
      <c r="L25" s="2"/>
      <c r="M25" s="2"/>
      <c r="N25" s="5"/>
    </row>
    <row r="26" spans="1:14">
      <c r="A26" s="10">
        <v>70</v>
      </c>
      <c r="B26" s="12" t="s">
        <v>66</v>
      </c>
      <c r="C26" s="12" t="s">
        <v>67</v>
      </c>
      <c r="D26" s="11">
        <v>0.13</v>
      </c>
      <c r="E26" s="12" t="s">
        <v>51</v>
      </c>
      <c r="F26" s="12">
        <v>2</v>
      </c>
      <c r="G26" s="12"/>
      <c r="H26" s="12"/>
      <c r="I26" s="21">
        <f t="shared" si="0"/>
        <v>0.26</v>
      </c>
      <c r="J26" s="2"/>
      <c r="K26" s="2"/>
      <c r="L26" s="2"/>
      <c r="M26" s="2"/>
      <c r="N26" s="5"/>
    </row>
    <row r="27" spans="1:14">
      <c r="A27" s="10">
        <v>80</v>
      </c>
      <c r="B27" s="12" t="s">
        <v>54</v>
      </c>
      <c r="C27" s="12" t="s">
        <v>68</v>
      </c>
      <c r="D27" s="11">
        <v>0.25</v>
      </c>
      <c r="E27" s="12" t="s">
        <v>51</v>
      </c>
      <c r="F27" s="12">
        <v>2</v>
      </c>
      <c r="G27" s="12"/>
      <c r="H27" s="12"/>
      <c r="I27" s="21">
        <f t="shared" si="0"/>
        <v>0.5</v>
      </c>
      <c r="J27" s="2"/>
      <c r="K27" s="2"/>
      <c r="L27" s="2"/>
      <c r="M27" s="2"/>
      <c r="N27" s="5"/>
    </row>
    <row r="28" spans="1:14">
      <c r="A28" s="10">
        <v>90</v>
      </c>
      <c r="B28" s="145" t="s">
        <v>150</v>
      </c>
      <c r="C28" s="145" t="s">
        <v>152</v>
      </c>
      <c r="D28" s="146">
        <v>0.2</v>
      </c>
      <c r="E28" s="145" t="s">
        <v>59</v>
      </c>
      <c r="F28" s="12">
        <f>13.7*2</f>
        <v>27.4</v>
      </c>
      <c r="G28" s="12"/>
      <c r="H28" s="12"/>
      <c r="I28" s="21">
        <f t="shared" si="0"/>
        <v>5.48</v>
      </c>
      <c r="J28" s="2"/>
      <c r="K28" s="2"/>
      <c r="L28" s="2"/>
      <c r="M28" s="2"/>
      <c r="N28" s="5"/>
    </row>
    <row r="29" spans="1:14">
      <c r="A29" s="10"/>
      <c r="B29" s="12"/>
      <c r="C29" s="164"/>
      <c r="D29" s="11"/>
      <c r="E29" s="12"/>
      <c r="F29" s="12"/>
      <c r="G29" s="12"/>
      <c r="H29" s="12"/>
      <c r="I29" s="21">
        <f t="shared" si="0"/>
        <v>0</v>
      </c>
      <c r="J29" s="2"/>
      <c r="K29" s="2"/>
      <c r="L29" s="2"/>
      <c r="M29" s="2"/>
      <c r="N29" s="5"/>
    </row>
    <row r="30" spans="1:14">
      <c r="A30" s="10"/>
      <c r="B30" s="12"/>
      <c r="C30" s="12"/>
      <c r="D30" s="11"/>
      <c r="E30" s="12"/>
      <c r="F30" s="12"/>
      <c r="G30" s="12"/>
      <c r="H30" s="12"/>
      <c r="I30" s="21">
        <f t="shared" si="0"/>
        <v>0</v>
      </c>
      <c r="J30" s="2"/>
      <c r="K30" s="2"/>
      <c r="L30" s="2"/>
      <c r="M30" s="2"/>
      <c r="N30" s="5"/>
    </row>
    <row r="31" spans="1:14">
      <c r="A31" s="22"/>
      <c r="B31" s="53"/>
      <c r="C31" s="53"/>
      <c r="D31" s="23"/>
      <c r="E31" s="53"/>
      <c r="F31" s="53"/>
      <c r="G31" s="53"/>
      <c r="H31" s="60" t="s">
        <v>15</v>
      </c>
      <c r="I31" s="16">
        <f>SUM(I20:I30)</f>
        <v>14.282480000000001</v>
      </c>
      <c r="J31" s="22"/>
      <c r="K31" s="22"/>
      <c r="L31" s="22"/>
      <c r="M31" s="22"/>
      <c r="N31" s="23"/>
    </row>
    <row r="32" spans="1:14">
      <c r="A32" s="2"/>
      <c r="B32" s="54"/>
      <c r="C32" s="54"/>
      <c r="D32" s="5"/>
      <c r="E32" s="54"/>
      <c r="F32" s="54"/>
      <c r="G32" s="54"/>
      <c r="H32" s="54"/>
      <c r="I32" s="2"/>
      <c r="J32" s="2"/>
      <c r="K32" s="2"/>
      <c r="L32" s="2"/>
      <c r="M32" s="2"/>
      <c r="N32" s="5"/>
    </row>
    <row r="33" spans="1:14">
      <c r="A33" s="9" t="s">
        <v>11</v>
      </c>
      <c r="B33" s="24" t="s">
        <v>34</v>
      </c>
      <c r="C33" s="24" t="s">
        <v>17</v>
      </c>
      <c r="D33" s="16" t="s">
        <v>18</v>
      </c>
      <c r="E33" s="24" t="s">
        <v>19</v>
      </c>
      <c r="F33" s="24" t="s">
        <v>20</v>
      </c>
      <c r="G33" s="24" t="s">
        <v>21</v>
      </c>
      <c r="H33" s="24" t="s">
        <v>22</v>
      </c>
      <c r="I33" s="9" t="s">
        <v>14</v>
      </c>
      <c r="J33" s="9" t="s">
        <v>15</v>
      </c>
      <c r="K33" s="22"/>
      <c r="L33" s="22"/>
      <c r="M33" s="22"/>
      <c r="N33" s="23"/>
    </row>
    <row r="34" spans="1:14">
      <c r="A34" s="10"/>
      <c r="B34" s="12"/>
      <c r="C34" s="12"/>
      <c r="D34" s="27"/>
      <c r="E34" s="12"/>
      <c r="F34" s="26"/>
      <c r="G34" s="12"/>
      <c r="H34" s="12"/>
      <c r="I34" s="26"/>
      <c r="J34" s="21"/>
      <c r="K34" s="2"/>
      <c r="L34" s="2"/>
      <c r="M34" s="2"/>
      <c r="N34" s="5"/>
    </row>
    <row r="35" spans="1:14">
      <c r="A35" s="10"/>
      <c r="B35" s="107"/>
      <c r="C35" s="12"/>
      <c r="D35" s="165"/>
      <c r="E35" s="12"/>
      <c r="F35" s="26"/>
      <c r="G35" s="12"/>
      <c r="H35" s="12"/>
      <c r="I35" s="26"/>
      <c r="J35" s="21"/>
      <c r="K35" s="2"/>
      <c r="L35" s="2"/>
      <c r="M35" s="2"/>
      <c r="N35" s="5"/>
    </row>
    <row r="36" spans="1:14">
      <c r="A36" s="22"/>
      <c r="B36" s="53"/>
      <c r="C36" s="53"/>
      <c r="D36" s="23"/>
      <c r="E36" s="53"/>
      <c r="F36" s="53"/>
      <c r="G36" s="53"/>
      <c r="H36" s="53"/>
      <c r="I36" s="61" t="s">
        <v>15</v>
      </c>
      <c r="J36" s="62">
        <f>SUM(J34:J35)</f>
        <v>0</v>
      </c>
      <c r="K36" s="22"/>
      <c r="L36" s="22"/>
      <c r="M36" s="22"/>
      <c r="N36" s="23"/>
    </row>
    <row r="37" spans="1:14">
      <c r="A37" s="2"/>
      <c r="B37" s="54"/>
      <c r="C37" s="54"/>
      <c r="D37" s="5"/>
      <c r="E37" s="54"/>
      <c r="F37" s="54"/>
      <c r="G37" s="54"/>
      <c r="H37" s="55"/>
      <c r="I37" s="5"/>
      <c r="J37" s="2"/>
      <c r="K37" s="2"/>
      <c r="L37" s="2"/>
      <c r="M37" s="2"/>
      <c r="N37" s="5"/>
    </row>
    <row r="38" spans="1:14">
      <c r="A38" s="9" t="s">
        <v>11</v>
      </c>
      <c r="B38" s="24" t="s">
        <v>38</v>
      </c>
      <c r="C38" s="24" t="s">
        <v>17</v>
      </c>
      <c r="D38" s="16" t="s">
        <v>18</v>
      </c>
      <c r="E38" s="24" t="s">
        <v>28</v>
      </c>
      <c r="F38" s="24" t="s">
        <v>14</v>
      </c>
      <c r="G38" s="24" t="s">
        <v>39</v>
      </c>
      <c r="H38" s="24" t="s">
        <v>50</v>
      </c>
      <c r="I38" s="9" t="s">
        <v>15</v>
      </c>
      <c r="J38" s="22"/>
      <c r="K38" s="22"/>
      <c r="L38" s="22"/>
      <c r="M38" s="22"/>
      <c r="N38" s="23"/>
    </row>
    <row r="39" spans="1:14">
      <c r="A39" s="10">
        <v>10</v>
      </c>
      <c r="B39" s="12" t="s">
        <v>75</v>
      </c>
      <c r="C39" s="12" t="s">
        <v>76</v>
      </c>
      <c r="D39" s="11">
        <v>500</v>
      </c>
      <c r="E39" s="12" t="s">
        <v>74</v>
      </c>
      <c r="F39" s="12">
        <v>1</v>
      </c>
      <c r="G39" s="12">
        <v>3000</v>
      </c>
      <c r="H39" s="12">
        <v>3</v>
      </c>
      <c r="I39" s="21">
        <f>IF([2]A1500!$G120&lt;&gt;"",D39*F39/G39*H39,"")</f>
        <v>0.5</v>
      </c>
      <c r="J39" s="2"/>
      <c r="K39" s="2"/>
      <c r="L39" s="2"/>
      <c r="M39" s="2"/>
      <c r="N39" s="5"/>
    </row>
    <row r="40" spans="1:14">
      <c r="A40" s="2"/>
      <c r="B40" s="2"/>
      <c r="C40" s="2"/>
      <c r="D40" s="2"/>
      <c r="E40" s="2"/>
      <c r="F40" s="2"/>
      <c r="G40" s="2"/>
      <c r="H40" s="14" t="s">
        <v>15</v>
      </c>
      <c r="I40" s="16">
        <f>SUM(I39:I39)</f>
        <v>0.5</v>
      </c>
      <c r="J40" s="2"/>
      <c r="K40" s="2"/>
      <c r="L40" s="2"/>
      <c r="M40" s="2"/>
      <c r="N40" s="5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5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5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5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5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5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5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5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5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5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5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5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5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5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5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5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5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5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5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5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5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5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5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5"/>
  <sheetViews>
    <sheetView topLeftCell="A9" workbookViewId="0">
      <selection sqref="A1:XFD27"/>
    </sheetView>
  </sheetViews>
  <sheetFormatPr defaultRowHeight="15"/>
  <cols>
    <col min="1" max="1" width="10.28515625" bestFit="1" customWidth="1"/>
    <col min="2" max="2" width="39.7109375" bestFit="1" customWidth="1"/>
    <col min="3" max="3" width="4.42578125" bestFit="1" customWidth="1"/>
    <col min="4" max="4" width="9.140625" bestFit="1" customWidth="1"/>
    <col min="5" max="5" width="5.5703125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9.140625" bestFit="1" customWidth="1"/>
    <col min="14" max="14" width="9.5703125" bestFit="1" customWidth="1"/>
  </cols>
  <sheetData>
    <row r="1" spans="1:14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N13+I17+J21+I25</f>
        <v>125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28" t="s">
        <v>12</v>
      </c>
      <c r="B4" s="2" t="s">
        <v>144</v>
      </c>
      <c r="C4" s="2"/>
      <c r="D4" s="2"/>
      <c r="E4" s="2"/>
      <c r="F4" s="2"/>
      <c r="G4" s="2"/>
      <c r="H4" s="8" t="s">
        <v>7</v>
      </c>
      <c r="I4" s="4">
        <f>I1*I2</f>
        <v>125</v>
      </c>
      <c r="J4" s="2"/>
      <c r="K4" s="2"/>
      <c r="L4" s="2"/>
      <c r="M4" s="2"/>
      <c r="N4" s="5"/>
    </row>
    <row r="5" spans="1:14">
      <c r="A5" s="1" t="s">
        <v>6</v>
      </c>
      <c r="B5" s="2">
        <v>7003</v>
      </c>
      <c r="C5" s="2"/>
      <c r="D5" s="2"/>
      <c r="E5" s="2"/>
      <c r="F5" s="2"/>
      <c r="G5" s="2"/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</row>
    <row r="10" spans="1:14">
      <c r="A10" s="9" t="s">
        <v>11</v>
      </c>
      <c r="B10" s="9" t="s">
        <v>16</v>
      </c>
      <c r="C10" s="9" t="s">
        <v>17</v>
      </c>
      <c r="D10" s="15" t="s">
        <v>18</v>
      </c>
      <c r="E10" s="9" t="s">
        <v>19</v>
      </c>
      <c r="F10" s="9" t="s">
        <v>20</v>
      </c>
      <c r="G10" s="9" t="s">
        <v>21</v>
      </c>
      <c r="H10" s="9" t="s">
        <v>22</v>
      </c>
      <c r="I10" s="9" t="s">
        <v>23</v>
      </c>
      <c r="J10" s="9" t="s">
        <v>24</v>
      </c>
      <c r="K10" s="9" t="s">
        <v>25</v>
      </c>
      <c r="L10" s="9" t="s">
        <v>26</v>
      </c>
      <c r="M10" s="9" t="s">
        <v>14</v>
      </c>
      <c r="N10" s="16" t="s">
        <v>15</v>
      </c>
    </row>
    <row r="11" spans="1:14">
      <c r="A11" s="12">
        <v>10</v>
      </c>
      <c r="B11" s="91" t="s">
        <v>105</v>
      </c>
      <c r="C11" s="12"/>
      <c r="D11" s="92">
        <v>125</v>
      </c>
      <c r="E11" s="12" t="s">
        <v>51</v>
      </c>
      <c r="F11" s="10"/>
      <c r="G11" s="10"/>
      <c r="H11" s="17"/>
      <c r="I11" s="18"/>
      <c r="J11" s="17"/>
      <c r="K11" s="17"/>
      <c r="L11" s="19"/>
      <c r="M11" s="17">
        <v>1</v>
      </c>
      <c r="N11" s="11">
        <f>IF(J11="",D11*M11,D11*J11*K11*L11*M11*10^-6)</f>
        <v>125</v>
      </c>
    </row>
    <row r="12" spans="1:14">
      <c r="A12" s="12"/>
      <c r="B12" s="12"/>
      <c r="C12" s="12"/>
      <c r="D12" s="13"/>
      <c r="E12" s="12"/>
      <c r="F12" s="10"/>
      <c r="G12" s="10"/>
      <c r="H12" s="17"/>
      <c r="I12" s="18"/>
      <c r="J12" s="19"/>
      <c r="K12" s="17"/>
      <c r="L12" s="19"/>
      <c r="M12" s="17"/>
      <c r="N12" s="11"/>
    </row>
    <row r="13" spans="1:14">
      <c r="A13" s="2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  <c r="M13" s="14" t="s">
        <v>15</v>
      </c>
      <c r="N13" s="16">
        <f>SUM(N11:N12)</f>
        <v>125</v>
      </c>
    </row>
    <row r="14" spans="1:14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  <c r="M14" s="2"/>
      <c r="N14" s="5"/>
    </row>
    <row r="15" spans="1:14">
      <c r="A15" s="9" t="s">
        <v>11</v>
      </c>
      <c r="B15" s="9" t="s">
        <v>27</v>
      </c>
      <c r="C15" s="9" t="s">
        <v>17</v>
      </c>
      <c r="D15" s="15" t="s">
        <v>18</v>
      </c>
      <c r="E15" s="9" t="s">
        <v>28</v>
      </c>
      <c r="F15" s="9" t="s">
        <v>14</v>
      </c>
      <c r="G15" s="9" t="s">
        <v>29</v>
      </c>
      <c r="H15" s="9" t="s">
        <v>30</v>
      </c>
      <c r="I15" s="9" t="s">
        <v>15</v>
      </c>
      <c r="J15" s="2"/>
      <c r="K15" s="2"/>
      <c r="L15" s="2"/>
      <c r="M15" s="2"/>
      <c r="N15" s="5"/>
    </row>
    <row r="16" spans="1:14">
      <c r="A16" s="12"/>
      <c r="B16" s="12"/>
      <c r="C16" s="12"/>
      <c r="D16" s="13"/>
      <c r="E16" s="12"/>
      <c r="F16" s="12"/>
      <c r="G16" s="12"/>
      <c r="H16" s="12"/>
      <c r="I16" s="21"/>
      <c r="J16" s="2"/>
      <c r="K16" s="2"/>
      <c r="L16" s="2"/>
      <c r="M16" s="2"/>
      <c r="N16" s="5"/>
    </row>
    <row r="17" spans="1:14">
      <c r="A17" s="2"/>
      <c r="B17" s="2"/>
      <c r="C17" s="2"/>
      <c r="D17" s="20"/>
      <c r="E17" s="2"/>
      <c r="F17" s="2"/>
      <c r="G17" s="2"/>
      <c r="H17" s="14" t="s">
        <v>15</v>
      </c>
      <c r="I17" s="16">
        <f>SUM(I16:I16)</f>
        <v>0</v>
      </c>
      <c r="J17" s="2"/>
      <c r="K17" s="2"/>
      <c r="L17" s="2"/>
      <c r="M17" s="2"/>
      <c r="N17" s="5"/>
    </row>
    <row r="18" spans="1:14">
      <c r="A18" s="2"/>
      <c r="B18" s="2"/>
      <c r="C18" s="2"/>
      <c r="D18" s="20"/>
      <c r="E18" s="2"/>
      <c r="F18" s="2"/>
      <c r="G18" s="2"/>
      <c r="H18" s="2"/>
      <c r="I18" s="2"/>
      <c r="J18" s="2"/>
      <c r="K18" s="2"/>
      <c r="L18" s="2"/>
      <c r="M18" s="2"/>
      <c r="N18" s="5"/>
    </row>
    <row r="19" spans="1:14">
      <c r="A19" s="24" t="s">
        <v>11</v>
      </c>
      <c r="B19" s="24" t="s">
        <v>34</v>
      </c>
      <c r="C19" s="24" t="s">
        <v>17</v>
      </c>
      <c r="D19" s="15" t="s">
        <v>18</v>
      </c>
      <c r="E19" s="24" t="s">
        <v>19</v>
      </c>
      <c r="F19" s="24" t="s">
        <v>20</v>
      </c>
      <c r="G19" s="24" t="s">
        <v>21</v>
      </c>
      <c r="H19" s="24" t="s">
        <v>22</v>
      </c>
      <c r="I19" s="9" t="s">
        <v>14</v>
      </c>
      <c r="J19" s="9" t="s">
        <v>15</v>
      </c>
      <c r="K19" s="2"/>
      <c r="L19" s="2"/>
      <c r="M19" s="2"/>
      <c r="N19" s="5"/>
    </row>
    <row r="20" spans="1:14">
      <c r="A20" s="12"/>
      <c r="B20" s="12"/>
      <c r="C20" s="12"/>
      <c r="D20" s="25"/>
      <c r="E20" s="12"/>
      <c r="F20" s="26"/>
      <c r="G20" s="12"/>
      <c r="H20" s="12"/>
      <c r="I20" s="26"/>
      <c r="J20" s="21"/>
      <c r="K20" s="2"/>
      <c r="L20" s="2"/>
      <c r="M20" s="2"/>
      <c r="N20" s="5"/>
    </row>
    <row r="21" spans="1:14">
      <c r="A21" s="2"/>
      <c r="B21" s="2"/>
      <c r="C21" s="2"/>
      <c r="D21" s="20"/>
      <c r="E21" s="2"/>
      <c r="F21" s="2"/>
      <c r="G21" s="2"/>
      <c r="H21" s="2"/>
      <c r="I21" s="14" t="s">
        <v>15</v>
      </c>
      <c r="J21" s="16">
        <f>SUM(J20:J20)</f>
        <v>0</v>
      </c>
      <c r="K21" s="2"/>
      <c r="L21" s="2"/>
      <c r="M21" s="2"/>
      <c r="N21" s="5"/>
    </row>
    <row r="22" spans="1:14">
      <c r="A22" s="2"/>
      <c r="B22" s="2"/>
      <c r="C22" s="2"/>
      <c r="D22" s="20"/>
      <c r="E22" s="2"/>
      <c r="F22" s="2"/>
      <c r="G22" s="2"/>
      <c r="H22" s="2"/>
      <c r="I22" s="2"/>
      <c r="J22" s="2"/>
      <c r="K22" s="2"/>
      <c r="L22" s="2"/>
      <c r="M22" s="2"/>
      <c r="N22" s="5"/>
    </row>
    <row r="23" spans="1:14">
      <c r="A23" s="24" t="s">
        <v>11</v>
      </c>
      <c r="B23" s="24" t="s">
        <v>38</v>
      </c>
      <c r="C23" s="24" t="s">
        <v>17</v>
      </c>
      <c r="D23" s="15" t="s">
        <v>18</v>
      </c>
      <c r="E23" s="24" t="s">
        <v>28</v>
      </c>
      <c r="F23" s="24" t="s">
        <v>14</v>
      </c>
      <c r="G23" s="24" t="s">
        <v>39</v>
      </c>
      <c r="H23" s="24" t="s">
        <v>40</v>
      </c>
      <c r="I23" s="9" t="s">
        <v>15</v>
      </c>
      <c r="J23" s="22"/>
      <c r="K23" s="22"/>
      <c r="L23" s="22"/>
      <c r="M23" s="22"/>
      <c r="N23" s="23"/>
    </row>
    <row r="24" spans="1:14">
      <c r="A24" s="12"/>
      <c r="B24" s="12"/>
      <c r="C24" s="12"/>
      <c r="D24" s="13"/>
      <c r="E24" s="12"/>
      <c r="F24" s="12"/>
      <c r="G24" s="12"/>
      <c r="H24" s="12"/>
      <c r="I24" s="11">
        <f>0</f>
        <v>0</v>
      </c>
      <c r="J24" s="2"/>
      <c r="K24" s="2"/>
      <c r="L24" s="2"/>
      <c r="M24" s="2"/>
      <c r="N24" s="5"/>
    </row>
    <row r="25" spans="1:14">
      <c r="A25" s="2"/>
      <c r="B25" s="2"/>
      <c r="C25" s="2"/>
      <c r="D25" s="2"/>
      <c r="E25" s="2"/>
      <c r="F25" s="2"/>
      <c r="G25" s="2"/>
      <c r="H25" s="14" t="s">
        <v>15</v>
      </c>
      <c r="I25" s="16">
        <f>I24</f>
        <v>0</v>
      </c>
      <c r="J25" s="22"/>
      <c r="K25" s="22"/>
      <c r="L25" s="22"/>
      <c r="M25" s="22"/>
      <c r="N2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9"/>
  <sheetViews>
    <sheetView topLeftCell="C1" workbookViewId="0">
      <selection activeCell="C1" sqref="A1:XFD38"/>
    </sheetView>
  </sheetViews>
  <sheetFormatPr defaultRowHeight="15"/>
  <cols>
    <col min="1" max="1" width="10.28515625" bestFit="1" customWidth="1"/>
    <col min="2" max="2" width="52.42578125" bestFit="1" customWidth="1"/>
    <col min="3" max="3" width="25.28515625" bestFit="1" customWidth="1"/>
    <col min="4" max="4" width="10.140625" bestFit="1" customWidth="1"/>
    <col min="5" max="5" width="5.5703125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4" max="14" width="10.5703125" bestFit="1" customWidth="1"/>
  </cols>
  <sheetData>
    <row r="1" spans="1:14">
      <c r="A1" s="28" t="s">
        <v>0</v>
      </c>
      <c r="B1" s="63" t="s">
        <v>92</v>
      </c>
      <c r="C1" s="29"/>
      <c r="D1" s="47" t="s">
        <v>1</v>
      </c>
      <c r="E1" s="30">
        <v>106</v>
      </c>
      <c r="F1" s="29"/>
      <c r="G1" s="29"/>
      <c r="H1" s="28" t="s">
        <v>13</v>
      </c>
      <c r="I1" s="31">
        <f>N13+I21+J25+I29</f>
        <v>9.7203755019743117</v>
      </c>
      <c r="J1" s="29"/>
      <c r="K1" s="29"/>
      <c r="L1" s="29"/>
      <c r="M1" s="29"/>
    </row>
    <row r="2" spans="1:14">
      <c r="A2" s="28" t="s">
        <v>3</v>
      </c>
      <c r="B2" s="2" t="s">
        <v>174</v>
      </c>
      <c r="C2" s="29"/>
      <c r="D2" s="29"/>
      <c r="E2" s="29"/>
      <c r="F2" s="29"/>
      <c r="G2" s="29"/>
      <c r="H2" s="28" t="s">
        <v>4</v>
      </c>
      <c r="I2" s="33">
        <v>1</v>
      </c>
      <c r="J2" s="29"/>
      <c r="K2" s="29"/>
      <c r="L2" s="29"/>
      <c r="M2" s="29"/>
    </row>
    <row r="3" spans="1:14">
      <c r="A3" s="28" t="s">
        <v>5</v>
      </c>
      <c r="B3" s="2" t="s">
        <v>143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4">
      <c r="A4" s="28" t="s">
        <v>12</v>
      </c>
      <c r="B4" s="34" t="s">
        <v>109</v>
      </c>
      <c r="C4" s="29"/>
      <c r="D4" s="29"/>
      <c r="E4" s="29"/>
      <c r="F4" s="29"/>
      <c r="G4" s="29"/>
      <c r="H4" s="28" t="s">
        <v>7</v>
      </c>
      <c r="I4" s="31">
        <f>I1*I2</f>
        <v>9.7203755019743117</v>
      </c>
      <c r="J4" s="29"/>
      <c r="K4" s="29"/>
      <c r="L4" s="29"/>
      <c r="M4" s="29"/>
    </row>
    <row r="5" spans="1:14">
      <c r="A5" s="28" t="s">
        <v>6</v>
      </c>
      <c r="B5" s="48" t="s">
        <v>178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4">
      <c r="A6" s="28" t="s">
        <v>8</v>
      </c>
      <c r="B6" s="29" t="s">
        <v>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4">
      <c r="A7" s="28" t="s">
        <v>10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4">
      <c r="A9" s="35" t="s">
        <v>11</v>
      </c>
      <c r="B9" s="35" t="s">
        <v>16</v>
      </c>
      <c r="C9" s="35" t="s">
        <v>17</v>
      </c>
      <c r="D9" s="35" t="s">
        <v>18</v>
      </c>
      <c r="E9" s="35" t="s">
        <v>19</v>
      </c>
      <c r="F9" s="35" t="s">
        <v>20</v>
      </c>
      <c r="G9" s="35" t="s">
        <v>21</v>
      </c>
      <c r="H9" s="35" t="s">
        <v>22</v>
      </c>
      <c r="I9" s="35" t="s">
        <v>23</v>
      </c>
      <c r="J9" s="35" t="s">
        <v>24</v>
      </c>
      <c r="K9" s="35" t="s">
        <v>25</v>
      </c>
      <c r="L9" s="35" t="s">
        <v>26</v>
      </c>
      <c r="M9" s="35" t="s">
        <v>14</v>
      </c>
      <c r="N9" s="40" t="s">
        <v>15</v>
      </c>
    </row>
    <row r="10" spans="1:14">
      <c r="A10" s="36">
        <v>10</v>
      </c>
      <c r="B10" s="38" t="s">
        <v>41</v>
      </c>
      <c r="C10" s="38" t="s">
        <v>106</v>
      </c>
      <c r="D10" s="37">
        <v>2.25</v>
      </c>
      <c r="E10" s="38">
        <v>18</v>
      </c>
      <c r="F10" s="38" t="s">
        <v>36</v>
      </c>
      <c r="G10" s="38">
        <v>14.4</v>
      </c>
      <c r="H10" s="41" t="s">
        <v>36</v>
      </c>
      <c r="I10" s="49" t="s">
        <v>42</v>
      </c>
      <c r="J10" s="42">
        <f>PI()*((9)^2-(7.2)^2)</f>
        <v>91.608841778678354</v>
      </c>
      <c r="K10" s="41">
        <v>426</v>
      </c>
      <c r="L10" s="42">
        <v>7.75</v>
      </c>
      <c r="M10" s="41">
        <v>1</v>
      </c>
      <c r="N10" s="37">
        <f>IF('Front Pushrod'!J10="",'Front Pushrod'!D10*'Front Pushrod'!M10,'Front Pushrod'!D10*'Front Pushrod'!J10*'Front Pushrod'!K10*'Front Pushrod'!L10*'Front Pushrod'!M10*10^-6)</f>
        <v>0.68050483004768969</v>
      </c>
    </row>
    <row r="11" spans="1:14">
      <c r="A11" s="36">
        <v>20</v>
      </c>
      <c r="B11" s="38" t="s">
        <v>41</v>
      </c>
      <c r="C11" s="38" t="s">
        <v>43</v>
      </c>
      <c r="D11" s="37">
        <v>2.25</v>
      </c>
      <c r="E11" s="38">
        <v>14.4</v>
      </c>
      <c r="F11" s="38" t="s">
        <v>36</v>
      </c>
      <c r="G11" s="38">
        <v>8</v>
      </c>
      <c r="H11" s="41" t="s">
        <v>36</v>
      </c>
      <c r="I11" s="49" t="s">
        <v>42</v>
      </c>
      <c r="J11" s="42">
        <f>PI()*((7.2)^2-(4)^2)</f>
        <v>112.5946807046582</v>
      </c>
      <c r="K11" s="41">
        <v>55</v>
      </c>
      <c r="L11" s="42">
        <v>7.75</v>
      </c>
      <c r="M11" s="41">
        <v>2</v>
      </c>
      <c r="N11" s="37">
        <f>IF('Front Pushrod'!J11="",'Front Pushrod'!D11*'Front Pushrod'!M11,'Front Pushrod'!D11*'Front Pushrod'!J11*'Front Pushrod'!K11*'Front Pushrod'!L11*'Front Pushrod'!M11*10^-6)</f>
        <v>0.21597067192662253</v>
      </c>
    </row>
    <row r="12" spans="1:14">
      <c r="A12" s="36">
        <v>30</v>
      </c>
      <c r="B12" s="38" t="s">
        <v>44</v>
      </c>
      <c r="C12" s="38" t="s">
        <v>45</v>
      </c>
      <c r="D12" s="37">
        <v>1.38</v>
      </c>
      <c r="E12" s="38">
        <v>8</v>
      </c>
      <c r="F12" s="38" t="s">
        <v>36</v>
      </c>
      <c r="G12" s="38"/>
      <c r="H12" s="41"/>
      <c r="I12" s="49"/>
      <c r="J12" s="42"/>
      <c r="K12" s="41"/>
      <c r="L12" s="42"/>
      <c r="M12" s="41">
        <v>2</v>
      </c>
      <c r="N12" s="37">
        <f>IF('Front Pushrod'!J12="",'Front Pushrod'!D12*'Front Pushrod'!M12,'Front Pushrod'!D12*'Front Pushrod'!J12*'Front Pushrod'!K12*'Front Pushrod'!L12*'Front Pushrod'!M12*10^-6)</f>
        <v>2.76</v>
      </c>
    </row>
    <row r="13" spans="1:14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50" t="s">
        <v>15</v>
      </c>
      <c r="N13" s="40">
        <f>SUM(N10:N12)</f>
        <v>3.6564755019743123</v>
      </c>
    </row>
    <row r="14" spans="1: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4">
      <c r="A15" s="35" t="s">
        <v>11</v>
      </c>
      <c r="B15" s="45" t="s">
        <v>27</v>
      </c>
      <c r="C15" s="45" t="s">
        <v>17</v>
      </c>
      <c r="D15" s="40" t="s">
        <v>18</v>
      </c>
      <c r="E15" s="45" t="s">
        <v>28</v>
      </c>
      <c r="F15" s="45" t="s">
        <v>14</v>
      </c>
      <c r="G15" s="45" t="s">
        <v>29</v>
      </c>
      <c r="H15" s="45" t="s">
        <v>30</v>
      </c>
      <c r="I15" s="35" t="s">
        <v>15</v>
      </c>
      <c r="J15" s="29"/>
      <c r="K15" s="29"/>
      <c r="L15" s="29"/>
      <c r="M15" s="29"/>
    </row>
    <row r="16" spans="1:14">
      <c r="A16" s="36">
        <v>10</v>
      </c>
      <c r="B16" s="38" t="s">
        <v>31</v>
      </c>
      <c r="C16" s="38" t="s">
        <v>43</v>
      </c>
      <c r="D16" s="37">
        <v>0.35</v>
      </c>
      <c r="E16" s="38" t="s">
        <v>100</v>
      </c>
      <c r="F16" s="49">
        <v>1</v>
      </c>
      <c r="G16" s="38"/>
      <c r="H16" s="38"/>
      <c r="I16" s="43">
        <f>D16*F16</f>
        <v>0.35</v>
      </c>
      <c r="J16" s="44"/>
      <c r="K16" s="44"/>
      <c r="L16" s="44"/>
      <c r="M16" s="44"/>
    </row>
    <row r="17" spans="1:13">
      <c r="A17" s="36">
        <v>20</v>
      </c>
      <c r="B17" s="38" t="s">
        <v>46</v>
      </c>
      <c r="C17" s="38" t="s">
        <v>43</v>
      </c>
      <c r="D17" s="37">
        <v>0.15</v>
      </c>
      <c r="E17" s="38" t="s">
        <v>59</v>
      </c>
      <c r="F17" s="49">
        <v>5.65</v>
      </c>
      <c r="G17" s="38"/>
      <c r="H17" s="38"/>
      <c r="I17" s="43">
        <f>D17*F17</f>
        <v>0.84750000000000003</v>
      </c>
      <c r="J17" s="29"/>
      <c r="K17" s="29"/>
      <c r="L17" s="29"/>
      <c r="M17" s="29"/>
    </row>
    <row r="18" spans="1:13">
      <c r="A18" s="36">
        <v>30</v>
      </c>
      <c r="B18" s="38" t="s">
        <v>47</v>
      </c>
      <c r="C18" s="38" t="s">
        <v>43</v>
      </c>
      <c r="D18" s="37">
        <v>0.35</v>
      </c>
      <c r="E18" s="38" t="s">
        <v>100</v>
      </c>
      <c r="F18" s="49">
        <v>2</v>
      </c>
      <c r="G18" s="38"/>
      <c r="H18" s="38"/>
      <c r="I18" s="43">
        <f>D18*F18</f>
        <v>0.7</v>
      </c>
      <c r="J18" s="29"/>
      <c r="K18" s="29"/>
      <c r="L18" s="29"/>
      <c r="M18" s="29"/>
    </row>
    <row r="19" spans="1:13">
      <c r="A19" s="36">
        <v>40</v>
      </c>
      <c r="B19" s="38" t="s">
        <v>48</v>
      </c>
      <c r="C19" s="38" t="s">
        <v>107</v>
      </c>
      <c r="D19" s="37">
        <v>0.75</v>
      </c>
      <c r="E19" s="93" t="s">
        <v>61</v>
      </c>
      <c r="F19" s="49">
        <v>2</v>
      </c>
      <c r="G19" s="38"/>
      <c r="H19" s="38"/>
      <c r="I19" s="43">
        <f>D19*F19</f>
        <v>1.5</v>
      </c>
      <c r="J19" s="29"/>
      <c r="K19" s="29"/>
      <c r="L19" s="29"/>
      <c r="M19" s="29"/>
    </row>
    <row r="20" spans="1:13">
      <c r="A20" s="36">
        <v>50</v>
      </c>
      <c r="B20" s="38" t="s">
        <v>49</v>
      </c>
      <c r="C20" s="38" t="s">
        <v>107</v>
      </c>
      <c r="D20" s="37">
        <v>0.38</v>
      </c>
      <c r="E20" s="38" t="s">
        <v>59</v>
      </c>
      <c r="F20" s="49">
        <v>6.28</v>
      </c>
      <c r="G20" s="38"/>
      <c r="H20" s="38"/>
      <c r="I20" s="43">
        <f>D20*F20</f>
        <v>2.3864000000000001</v>
      </c>
      <c r="J20" s="29"/>
      <c r="K20" s="29"/>
      <c r="L20" s="29"/>
      <c r="M20" s="29"/>
    </row>
    <row r="21" spans="1:13">
      <c r="A21" s="29"/>
      <c r="B21" s="29"/>
      <c r="C21" s="29"/>
      <c r="D21" s="29"/>
      <c r="E21" s="29"/>
      <c r="F21" s="29"/>
      <c r="G21" s="29"/>
      <c r="H21" s="50" t="s">
        <v>15</v>
      </c>
      <c r="I21" s="40">
        <f>SUM(I16:I20)</f>
        <v>5.7839</v>
      </c>
      <c r="J21" s="29"/>
      <c r="K21" s="29"/>
      <c r="L21" s="29"/>
      <c r="M21" s="29"/>
    </row>
    <row r="22" spans="1:1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35" t="s">
        <v>11</v>
      </c>
      <c r="B23" s="45" t="s">
        <v>34</v>
      </c>
      <c r="C23" s="45" t="s">
        <v>17</v>
      </c>
      <c r="D23" s="40" t="s">
        <v>18</v>
      </c>
      <c r="E23" s="45" t="s">
        <v>19</v>
      </c>
      <c r="F23" s="45" t="s">
        <v>20</v>
      </c>
      <c r="G23" s="45" t="s">
        <v>21</v>
      </c>
      <c r="H23" s="45" t="s">
        <v>22</v>
      </c>
      <c r="I23" s="35" t="s">
        <v>14</v>
      </c>
      <c r="J23" s="35" t="s">
        <v>15</v>
      </c>
      <c r="K23" s="29"/>
      <c r="L23" s="29"/>
      <c r="M23" s="29"/>
    </row>
    <row r="24" spans="1:13">
      <c r="A24" s="36">
        <v>10</v>
      </c>
      <c r="B24" s="94" t="s">
        <v>108</v>
      </c>
      <c r="C24" s="38"/>
      <c r="D24" s="95">
        <v>0.14000000000000001</v>
      </c>
      <c r="E24" s="38"/>
      <c r="F24" s="46"/>
      <c r="G24" s="38"/>
      <c r="H24" s="38"/>
      <c r="I24" s="46">
        <v>2</v>
      </c>
      <c r="J24" s="43">
        <f>D24*I24</f>
        <v>0.28000000000000003</v>
      </c>
      <c r="K24" s="29"/>
      <c r="L24" s="29"/>
      <c r="M24" s="29"/>
    </row>
    <row r="25" spans="1:13">
      <c r="A25" s="29"/>
      <c r="B25" s="29"/>
      <c r="C25" s="29"/>
      <c r="D25" s="29"/>
      <c r="E25" s="29"/>
      <c r="F25" s="29"/>
      <c r="G25" s="29"/>
      <c r="H25" s="29"/>
      <c r="I25" s="51" t="s">
        <v>15</v>
      </c>
      <c r="J25" s="52">
        <f>J24</f>
        <v>0.28000000000000003</v>
      </c>
      <c r="K25" s="29"/>
      <c r="L25" s="29"/>
      <c r="M25" s="29"/>
    </row>
    <row r="26" spans="1:1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35" t="s">
        <v>11</v>
      </c>
      <c r="B27" s="45" t="s">
        <v>38</v>
      </c>
      <c r="C27" s="45" t="s">
        <v>17</v>
      </c>
      <c r="D27" s="40" t="s">
        <v>18</v>
      </c>
      <c r="E27" s="45" t="s">
        <v>28</v>
      </c>
      <c r="F27" s="45" t="s">
        <v>14</v>
      </c>
      <c r="G27" s="45" t="s">
        <v>39</v>
      </c>
      <c r="H27" s="45" t="s">
        <v>50</v>
      </c>
      <c r="I27" s="35" t="s">
        <v>15</v>
      </c>
      <c r="J27" s="29"/>
      <c r="K27" s="29"/>
      <c r="L27" s="29"/>
      <c r="M27" s="29"/>
    </row>
    <row r="28" spans="1:13">
      <c r="A28" s="36"/>
      <c r="B28" s="38"/>
      <c r="C28" s="38"/>
      <c r="D28" s="37"/>
      <c r="E28" s="38"/>
      <c r="F28" s="38"/>
      <c r="G28" s="38"/>
      <c r="H28" s="38"/>
      <c r="I28" s="43">
        <v>0</v>
      </c>
      <c r="J28" s="29"/>
      <c r="K28" s="29"/>
      <c r="L28" s="29"/>
      <c r="M28" s="29"/>
    </row>
    <row r="29" spans="1:13">
      <c r="A29" s="29"/>
      <c r="B29" s="29"/>
      <c r="C29" s="29"/>
      <c r="D29" s="29"/>
      <c r="E29" s="29"/>
      <c r="F29" s="29"/>
      <c r="G29" s="29"/>
      <c r="H29" s="39" t="s">
        <v>15</v>
      </c>
      <c r="I29" s="40">
        <f>SUM(I28:I28)</f>
        <v>0</v>
      </c>
      <c r="J29" s="29"/>
      <c r="K29" s="29"/>
      <c r="L29" s="29"/>
      <c r="M29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30"/>
    </sheetView>
  </sheetViews>
  <sheetFormatPr defaultRowHeight="15"/>
  <cols>
    <col min="1" max="1" width="10.28515625" style="114" bestFit="1" customWidth="1"/>
    <col min="2" max="2" width="39.7109375" style="114" bestFit="1" customWidth="1"/>
    <col min="3" max="3" width="22" style="114" bestFit="1" customWidth="1"/>
    <col min="4" max="4" width="9.140625" style="114"/>
    <col min="5" max="5" width="5.5703125" style="114" bestFit="1" customWidth="1"/>
    <col min="6" max="6" width="8.7109375" style="114" bestFit="1" customWidth="1"/>
    <col min="7" max="7" width="10" style="114" bestFit="1" customWidth="1"/>
    <col min="8" max="8" width="9.7109375" style="114" bestFit="1" customWidth="1"/>
    <col min="9" max="9" width="18" style="114" bestFit="1" customWidth="1"/>
    <col min="10" max="10" width="9.140625" style="114" bestFit="1" customWidth="1"/>
    <col min="11" max="11" width="7" style="114" bestFit="1" customWidth="1"/>
    <col min="12" max="12" width="7.7109375" style="114" bestFit="1" customWidth="1"/>
    <col min="13" max="13" width="9.140625" style="114"/>
    <col min="14" max="14" width="9.140625" style="114" bestFit="1" customWidth="1"/>
    <col min="15" max="16384" width="9.140625" style="114"/>
  </cols>
  <sheetData>
    <row r="1" spans="1:15">
      <c r="A1" s="108" t="s">
        <v>0</v>
      </c>
      <c r="B1" s="109" t="s">
        <v>92</v>
      </c>
      <c r="C1" s="110"/>
      <c r="D1" s="111" t="s">
        <v>1</v>
      </c>
      <c r="E1" s="112">
        <v>106</v>
      </c>
      <c r="F1" s="110"/>
      <c r="G1" s="110"/>
      <c r="H1" s="108" t="s">
        <v>13</v>
      </c>
      <c r="I1" s="113">
        <f>N13+I19+J23+I27</f>
        <v>18.140104000000001</v>
      </c>
      <c r="J1" s="110"/>
      <c r="K1" s="110"/>
      <c r="L1" s="110"/>
      <c r="M1" s="110"/>
      <c r="N1" s="110"/>
      <c r="O1" s="109"/>
    </row>
    <row r="2" spans="1:15">
      <c r="A2" s="108" t="s">
        <v>3</v>
      </c>
      <c r="B2" s="2" t="s">
        <v>174</v>
      </c>
      <c r="C2" s="110"/>
      <c r="D2" s="110"/>
      <c r="E2" s="110"/>
      <c r="F2" s="110"/>
      <c r="G2" s="110"/>
      <c r="H2" s="108" t="s">
        <v>4</v>
      </c>
      <c r="I2" s="115">
        <v>1</v>
      </c>
      <c r="J2" s="110"/>
      <c r="K2" s="110"/>
      <c r="L2" s="110"/>
      <c r="M2" s="110"/>
      <c r="N2" s="110"/>
      <c r="O2" s="109"/>
    </row>
    <row r="3" spans="1:15">
      <c r="A3" s="108" t="s">
        <v>5</v>
      </c>
      <c r="B3" s="2" t="s">
        <v>143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09"/>
    </row>
    <row r="4" spans="1:15">
      <c r="A4" s="108" t="s">
        <v>12</v>
      </c>
      <c r="B4" s="116" t="s">
        <v>82</v>
      </c>
      <c r="C4" s="110"/>
      <c r="D4" s="110"/>
      <c r="E4" s="110"/>
      <c r="F4" s="110"/>
      <c r="G4" s="110"/>
      <c r="H4" s="108" t="s">
        <v>7</v>
      </c>
      <c r="I4" s="113">
        <f>I1*I2</f>
        <v>18.140104000000001</v>
      </c>
      <c r="J4" s="110"/>
      <c r="K4" s="110"/>
      <c r="L4" s="110"/>
      <c r="M4" s="110"/>
      <c r="N4" s="110"/>
      <c r="O4" s="109"/>
    </row>
    <row r="5" spans="1:15">
      <c r="A5" s="108" t="s">
        <v>6</v>
      </c>
      <c r="B5" s="57" t="s">
        <v>179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09"/>
    </row>
    <row r="6" spans="1:15">
      <c r="A6" s="108" t="s">
        <v>8</v>
      </c>
      <c r="B6" s="110" t="s">
        <v>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09"/>
    </row>
    <row r="7" spans="1:15">
      <c r="A7" s="108" t="s">
        <v>10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09"/>
    </row>
    <row r="8" spans="1:15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09"/>
    </row>
    <row r="9" spans="1:15">
      <c r="A9" s="117" t="s">
        <v>11</v>
      </c>
      <c r="B9" s="117" t="s">
        <v>16</v>
      </c>
      <c r="C9" s="117" t="s">
        <v>17</v>
      </c>
      <c r="D9" s="117" t="s">
        <v>18</v>
      </c>
      <c r="E9" s="117" t="s">
        <v>19</v>
      </c>
      <c r="F9" s="117" t="s">
        <v>20</v>
      </c>
      <c r="G9" s="117" t="s">
        <v>21</v>
      </c>
      <c r="H9" s="117" t="s">
        <v>22</v>
      </c>
      <c r="I9" s="117" t="s">
        <v>23</v>
      </c>
      <c r="J9" s="117" t="s">
        <v>24</v>
      </c>
      <c r="K9" s="117" t="s">
        <v>25</v>
      </c>
      <c r="L9" s="117" t="s">
        <v>26</v>
      </c>
      <c r="M9" s="117" t="s">
        <v>14</v>
      </c>
      <c r="N9" s="117" t="s">
        <v>15</v>
      </c>
      <c r="O9" s="118"/>
    </row>
    <row r="10" spans="1:15">
      <c r="A10" s="119">
        <v>10</v>
      </c>
      <c r="B10" s="142" t="s">
        <v>89</v>
      </c>
      <c r="C10" s="120" t="s">
        <v>83</v>
      </c>
      <c r="D10" s="143">
        <v>4.2</v>
      </c>
      <c r="E10" s="120">
        <v>1</v>
      </c>
      <c r="F10" s="120" t="s">
        <v>36</v>
      </c>
      <c r="G10" s="120"/>
      <c r="H10" s="121"/>
      <c r="I10" s="122" t="s">
        <v>84</v>
      </c>
      <c r="J10" s="121">
        <v>0.84</v>
      </c>
      <c r="K10" s="121">
        <v>0.3</v>
      </c>
      <c r="L10" s="123">
        <v>2.81</v>
      </c>
      <c r="M10" s="121">
        <v>1</v>
      </c>
      <c r="N10" s="124">
        <f>J10*L10*K10*D10</f>
        <v>2.9741040000000001</v>
      </c>
      <c r="O10" s="109"/>
    </row>
    <row r="11" spans="1:15">
      <c r="A11" s="119">
        <v>20</v>
      </c>
      <c r="B11" s="142" t="s">
        <v>124</v>
      </c>
      <c r="C11" s="120" t="s">
        <v>85</v>
      </c>
      <c r="D11" s="143">
        <v>5.04</v>
      </c>
      <c r="E11" s="120">
        <v>20</v>
      </c>
      <c r="F11" s="121" t="s">
        <v>127</v>
      </c>
      <c r="G11" s="120">
        <v>16</v>
      </c>
      <c r="H11" s="120" t="s">
        <v>127</v>
      </c>
      <c r="I11" s="122"/>
      <c r="J11" s="121"/>
      <c r="K11" s="121"/>
      <c r="L11" s="123"/>
      <c r="M11" s="121">
        <v>1</v>
      </c>
      <c r="N11" s="124">
        <f>D11*M11</f>
        <v>5.04</v>
      </c>
      <c r="O11" s="109"/>
    </row>
    <row r="12" spans="1:15">
      <c r="A12" s="119">
        <v>30</v>
      </c>
      <c r="B12" s="142" t="s">
        <v>125</v>
      </c>
      <c r="C12" s="120" t="s">
        <v>126</v>
      </c>
      <c r="D12" s="124">
        <v>0.48</v>
      </c>
      <c r="E12" s="120">
        <v>24</v>
      </c>
      <c r="F12" s="120" t="s">
        <v>127</v>
      </c>
      <c r="G12" s="120">
        <v>2</v>
      </c>
      <c r="H12" s="121" t="s">
        <v>127</v>
      </c>
      <c r="I12" s="122"/>
      <c r="J12" s="121"/>
      <c r="K12" s="121"/>
      <c r="L12" s="123"/>
      <c r="M12" s="121">
        <v>2</v>
      </c>
      <c r="N12" s="124">
        <f>D12*M12</f>
        <v>0.96</v>
      </c>
      <c r="O12" s="109"/>
    </row>
    <row r="13" spans="1:15">
      <c r="A13" s="125"/>
      <c r="B13" s="126"/>
      <c r="C13" s="126"/>
      <c r="D13" s="127"/>
      <c r="E13" s="126"/>
      <c r="F13" s="126"/>
      <c r="G13" s="126"/>
      <c r="H13" s="126"/>
      <c r="I13" s="125"/>
      <c r="J13" s="125"/>
      <c r="K13" s="125"/>
      <c r="L13" s="125"/>
      <c r="M13" s="140" t="s">
        <v>15</v>
      </c>
      <c r="N13" s="141">
        <f>SUM(N10:N12)</f>
        <v>8.9741040000000005</v>
      </c>
      <c r="O13" s="118"/>
    </row>
    <row r="14" spans="1:15">
      <c r="A14" s="110"/>
      <c r="B14" s="130"/>
      <c r="C14" s="130"/>
      <c r="D14" s="131"/>
      <c r="E14" s="130"/>
      <c r="F14" s="130"/>
      <c r="G14" s="130"/>
      <c r="H14" s="130"/>
      <c r="I14" s="110"/>
      <c r="J14" s="110"/>
      <c r="K14" s="110"/>
      <c r="L14" s="110"/>
      <c r="M14" s="110"/>
      <c r="N14" s="110"/>
      <c r="O14" s="109"/>
    </row>
    <row r="15" spans="1:15">
      <c r="A15" s="117" t="s">
        <v>11</v>
      </c>
      <c r="B15" s="132" t="s">
        <v>27</v>
      </c>
      <c r="C15" s="132" t="s">
        <v>17</v>
      </c>
      <c r="D15" s="129" t="s">
        <v>18</v>
      </c>
      <c r="E15" s="132" t="s">
        <v>28</v>
      </c>
      <c r="F15" s="132" t="s">
        <v>14</v>
      </c>
      <c r="G15" s="132" t="s">
        <v>29</v>
      </c>
      <c r="H15" s="132" t="s">
        <v>30</v>
      </c>
      <c r="I15" s="117" t="s">
        <v>15</v>
      </c>
      <c r="J15" s="125"/>
      <c r="K15" s="125"/>
      <c r="L15" s="125"/>
      <c r="M15" s="125"/>
      <c r="N15" s="125"/>
      <c r="O15" s="118"/>
    </row>
    <row r="16" spans="1:15">
      <c r="A16" s="119">
        <v>10</v>
      </c>
      <c r="B16" s="145" t="s">
        <v>52</v>
      </c>
      <c r="C16" s="145" t="s">
        <v>128</v>
      </c>
      <c r="D16" s="146">
        <v>0.04</v>
      </c>
      <c r="E16" s="145" t="s">
        <v>53</v>
      </c>
      <c r="F16" s="110">
        <f>255-60.85</f>
        <v>194.15</v>
      </c>
      <c r="G16" s="120"/>
      <c r="H16" s="120"/>
      <c r="I16" s="133">
        <f>D16*F16</f>
        <v>7.766</v>
      </c>
      <c r="J16" s="110"/>
      <c r="K16" s="110"/>
      <c r="L16" s="110"/>
      <c r="M16" s="110"/>
      <c r="N16" s="110"/>
      <c r="O16" s="109"/>
    </row>
    <row r="17" spans="1:15">
      <c r="A17" s="119">
        <v>20</v>
      </c>
      <c r="B17" s="144" t="s">
        <v>90</v>
      </c>
      <c r="C17" s="145" t="s">
        <v>128</v>
      </c>
      <c r="D17" s="147">
        <v>0.35</v>
      </c>
      <c r="E17" s="144" t="s">
        <v>100</v>
      </c>
      <c r="F17" s="120">
        <v>2</v>
      </c>
      <c r="G17" s="120"/>
      <c r="H17" s="120"/>
      <c r="I17" s="133">
        <f>D17*F17</f>
        <v>0.7</v>
      </c>
      <c r="J17" s="110"/>
      <c r="K17" s="110"/>
      <c r="L17" s="110"/>
      <c r="M17" s="110"/>
      <c r="N17" s="110"/>
      <c r="O17" s="109"/>
    </row>
    <row r="18" spans="1:15">
      <c r="A18" s="119">
        <v>30</v>
      </c>
      <c r="B18" s="145" t="s">
        <v>129</v>
      </c>
      <c r="C18" s="120" t="s">
        <v>128</v>
      </c>
      <c r="D18" s="124">
        <v>0.7</v>
      </c>
      <c r="E18" s="150" t="s">
        <v>100</v>
      </c>
      <c r="F18" s="120">
        <v>1</v>
      </c>
      <c r="G18" s="120"/>
      <c r="H18" s="120"/>
      <c r="I18" s="133">
        <f>D18*F18</f>
        <v>0.7</v>
      </c>
      <c r="J18" s="110"/>
      <c r="K18" s="125"/>
      <c r="L18" s="125"/>
      <c r="M18" s="125"/>
      <c r="N18" s="125"/>
      <c r="O18" s="118"/>
    </row>
    <row r="19" spans="1:15">
      <c r="A19" s="125"/>
      <c r="B19" s="126"/>
      <c r="C19" s="126"/>
      <c r="D19" s="127"/>
      <c r="E19" s="126"/>
      <c r="F19" s="126"/>
      <c r="G19" s="126"/>
      <c r="H19" s="128" t="s">
        <v>15</v>
      </c>
      <c r="I19" s="129">
        <f>SUM(I16:I18)</f>
        <v>9.1659999999999986</v>
      </c>
      <c r="J19" s="125"/>
      <c r="K19" s="110"/>
      <c r="L19" s="110"/>
      <c r="M19" s="110"/>
      <c r="N19" s="110"/>
      <c r="O19" s="109"/>
    </row>
    <row r="20" spans="1:15">
      <c r="A20" s="110"/>
      <c r="B20" s="130"/>
      <c r="C20" s="130"/>
      <c r="D20" s="131"/>
      <c r="E20" s="130"/>
      <c r="F20" s="130"/>
      <c r="G20" s="130"/>
      <c r="H20" s="130"/>
      <c r="I20" s="110"/>
      <c r="J20" s="110"/>
      <c r="K20" s="110"/>
      <c r="L20" s="110"/>
      <c r="M20" s="110"/>
      <c r="N20" s="110"/>
      <c r="O20" s="109"/>
    </row>
    <row r="21" spans="1:15">
      <c r="A21" s="117" t="s">
        <v>11</v>
      </c>
      <c r="B21" s="132" t="s">
        <v>34</v>
      </c>
      <c r="C21" s="132" t="s">
        <v>17</v>
      </c>
      <c r="D21" s="129" t="s">
        <v>18</v>
      </c>
      <c r="E21" s="132" t="s">
        <v>19</v>
      </c>
      <c r="F21" s="132" t="s">
        <v>20</v>
      </c>
      <c r="G21" s="132" t="s">
        <v>21</v>
      </c>
      <c r="H21" s="132" t="s">
        <v>22</v>
      </c>
      <c r="I21" s="117" t="s">
        <v>14</v>
      </c>
      <c r="J21" s="117" t="s">
        <v>15</v>
      </c>
      <c r="K21" s="125"/>
      <c r="L21" s="125"/>
      <c r="M21" s="125"/>
      <c r="N21" s="125"/>
      <c r="O21" s="118"/>
    </row>
    <row r="22" spans="1:15">
      <c r="A22" s="119"/>
      <c r="B22" s="120"/>
      <c r="C22" s="120"/>
      <c r="D22" s="134"/>
      <c r="E22" s="120"/>
      <c r="F22" s="135"/>
      <c r="G22" s="120"/>
      <c r="H22" s="120"/>
      <c r="I22" s="135"/>
      <c r="J22" s="133"/>
      <c r="K22" s="110"/>
      <c r="L22" s="110"/>
      <c r="M22" s="110"/>
      <c r="N22" s="110"/>
      <c r="O22" s="109"/>
    </row>
    <row r="23" spans="1:15">
      <c r="A23" s="125"/>
      <c r="B23" s="126"/>
      <c r="C23" s="126"/>
      <c r="D23" s="127"/>
      <c r="E23" s="126"/>
      <c r="F23" s="126"/>
      <c r="G23" s="126"/>
      <c r="H23" s="126"/>
      <c r="I23" s="136" t="s">
        <v>15</v>
      </c>
      <c r="J23" s="137">
        <f>J22</f>
        <v>0</v>
      </c>
      <c r="K23" s="110"/>
      <c r="L23" s="110"/>
      <c r="M23" s="110"/>
      <c r="N23" s="110"/>
      <c r="O23" s="109"/>
    </row>
    <row r="24" spans="1:15">
      <c r="A24" s="110"/>
      <c r="B24" s="130"/>
      <c r="C24" s="130"/>
      <c r="D24" s="131"/>
      <c r="E24" s="130"/>
      <c r="F24" s="130"/>
      <c r="G24" s="130"/>
      <c r="H24" s="138"/>
      <c r="I24" s="131"/>
      <c r="J24" s="110"/>
      <c r="K24" s="110"/>
      <c r="L24" s="110"/>
      <c r="M24" s="110"/>
      <c r="N24" s="110"/>
      <c r="O24" s="109"/>
    </row>
    <row r="25" spans="1:15">
      <c r="A25" s="117" t="s">
        <v>11</v>
      </c>
      <c r="B25" s="132" t="s">
        <v>38</v>
      </c>
      <c r="C25" s="132" t="s">
        <v>17</v>
      </c>
      <c r="D25" s="129" t="s">
        <v>18</v>
      </c>
      <c r="E25" s="132" t="s">
        <v>28</v>
      </c>
      <c r="F25" s="132" t="s">
        <v>14</v>
      </c>
      <c r="G25" s="132" t="s">
        <v>39</v>
      </c>
      <c r="H25" s="132" t="s">
        <v>50</v>
      </c>
      <c r="I25" s="117" t="s">
        <v>15</v>
      </c>
      <c r="J25" s="125"/>
      <c r="K25" s="110"/>
      <c r="L25" s="110"/>
      <c r="M25" s="110"/>
      <c r="N25" s="110"/>
      <c r="O25" s="109"/>
    </row>
    <row r="26" spans="1:15">
      <c r="A26" s="119"/>
      <c r="B26" s="120"/>
      <c r="C26" s="120"/>
      <c r="D26" s="124"/>
      <c r="E26" s="120"/>
      <c r="F26" s="120"/>
      <c r="G26" s="120"/>
      <c r="H26" s="120"/>
      <c r="I26" s="133"/>
      <c r="J26" s="110"/>
      <c r="K26" s="110"/>
      <c r="L26" s="110"/>
      <c r="M26" s="110"/>
      <c r="N26" s="110"/>
      <c r="O26" s="109"/>
    </row>
    <row r="27" spans="1:15">
      <c r="A27" s="110"/>
      <c r="B27" s="110"/>
      <c r="C27" s="110"/>
      <c r="D27" s="110"/>
      <c r="E27" s="110"/>
      <c r="F27" s="110"/>
      <c r="G27" s="110"/>
      <c r="H27" s="139" t="s">
        <v>15</v>
      </c>
      <c r="I27" s="129">
        <f>I26</f>
        <v>0</v>
      </c>
      <c r="J27" s="110"/>
      <c r="K27" s="110"/>
      <c r="L27" s="110"/>
      <c r="M27" s="110"/>
      <c r="N27" s="110"/>
      <c r="O27" s="109"/>
    </row>
    <row r="28" spans="1:1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0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sqref="A1:XFD38"/>
    </sheetView>
  </sheetViews>
  <sheetFormatPr defaultRowHeight="15"/>
  <cols>
    <col min="1" max="1" width="10.28515625" customWidth="1"/>
    <col min="2" max="2" width="52.42578125" customWidth="1"/>
    <col min="3" max="3" width="8.85546875" bestFit="1" customWidth="1"/>
    <col min="6" max="6" width="8.7109375" customWidth="1"/>
    <col min="7" max="7" width="10" customWidth="1"/>
    <col min="8" max="8" width="16" bestFit="1" customWidth="1"/>
    <col min="9" max="9" width="10.85546875" customWidth="1"/>
    <col min="11" max="11" width="7" customWidth="1"/>
    <col min="12" max="12" width="7.7109375" customWidth="1"/>
    <col min="14" max="14" width="9.5703125" customWidth="1"/>
  </cols>
  <sheetData>
    <row r="1" spans="1:14">
      <c r="A1" s="1" t="s">
        <v>0</v>
      </c>
      <c r="B1" s="63" t="s">
        <v>92</v>
      </c>
      <c r="C1" s="2"/>
      <c r="D1" s="1" t="s">
        <v>1</v>
      </c>
      <c r="E1" s="3">
        <v>106</v>
      </c>
      <c r="F1" s="2"/>
      <c r="G1" s="2"/>
      <c r="H1" s="1" t="s">
        <v>2</v>
      </c>
      <c r="I1" s="4">
        <f>E14+N18+I24+J30+I36</f>
        <v>226.80000000000004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2</v>
      </c>
      <c r="J2" s="2"/>
      <c r="K2" s="2"/>
      <c r="L2" s="2"/>
      <c r="M2" s="2"/>
      <c r="N2" s="5"/>
    </row>
    <row r="3" spans="1:14">
      <c r="A3" s="1" t="s">
        <v>5</v>
      </c>
      <c r="B3" s="2" t="s">
        <v>145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6</v>
      </c>
      <c r="B4" s="7" t="s">
        <v>180</v>
      </c>
      <c r="C4" s="2"/>
      <c r="D4" s="2"/>
      <c r="E4" s="2"/>
      <c r="F4" s="2"/>
      <c r="G4" s="2"/>
      <c r="H4" s="8" t="s">
        <v>7</v>
      </c>
      <c r="I4" s="4">
        <f>I1*I2</f>
        <v>453.60000000000008</v>
      </c>
      <c r="J4" s="2"/>
      <c r="K4" s="2"/>
      <c r="L4" s="2"/>
      <c r="M4" s="2"/>
      <c r="N4" s="5"/>
    </row>
    <row r="5" spans="1:14">
      <c r="A5" s="1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9" t="s">
        <v>11</v>
      </c>
      <c r="B8" s="9" t="s">
        <v>12</v>
      </c>
      <c r="C8" s="9" t="s">
        <v>13</v>
      </c>
      <c r="D8" s="9" t="s">
        <v>14</v>
      </c>
      <c r="E8" s="9" t="s">
        <v>15</v>
      </c>
      <c r="F8" s="2"/>
      <c r="G8" s="2"/>
      <c r="H8" s="2"/>
      <c r="I8" s="2"/>
      <c r="J8" s="2"/>
      <c r="K8" s="2"/>
      <c r="L8" s="2"/>
      <c r="M8" s="2"/>
      <c r="N8" s="5"/>
    </row>
    <row r="9" spans="1:14">
      <c r="A9" s="10">
        <v>10</v>
      </c>
      <c r="B9" s="10" t="s">
        <v>77</v>
      </c>
      <c r="C9" s="11">
        <v>29.23</v>
      </c>
      <c r="D9" s="12">
        <v>1</v>
      </c>
      <c r="E9" s="11">
        <f>C9*D9</f>
        <v>29.23</v>
      </c>
      <c r="F9" s="2"/>
      <c r="G9" s="2"/>
      <c r="H9" s="2"/>
      <c r="I9" s="2"/>
      <c r="J9" s="2"/>
      <c r="K9" s="2"/>
      <c r="L9" s="2"/>
      <c r="M9" s="2"/>
      <c r="N9" s="5"/>
    </row>
    <row r="10" spans="1:14">
      <c r="A10" s="10">
        <v>20</v>
      </c>
      <c r="B10" s="10" t="s">
        <v>146</v>
      </c>
      <c r="C10" s="11">
        <v>38.01</v>
      </c>
      <c r="D10" s="12">
        <v>1</v>
      </c>
      <c r="E10" s="11">
        <f>C10*D10</f>
        <v>38.01</v>
      </c>
      <c r="F10" s="2"/>
      <c r="G10" s="2"/>
      <c r="H10" s="2"/>
      <c r="I10" s="2"/>
      <c r="J10" s="2"/>
      <c r="K10" s="2"/>
      <c r="L10" s="2"/>
      <c r="M10" s="2"/>
      <c r="N10" s="5"/>
    </row>
    <row r="11" spans="1:14">
      <c r="A11" s="10">
        <v>30</v>
      </c>
      <c r="B11" s="10" t="s">
        <v>147</v>
      </c>
      <c r="C11" s="11">
        <v>125</v>
      </c>
      <c r="D11" s="12">
        <v>1</v>
      </c>
      <c r="E11" s="11">
        <f>C11*D11</f>
        <v>125</v>
      </c>
      <c r="F11" s="2"/>
      <c r="G11" s="2"/>
      <c r="H11" s="2"/>
      <c r="I11" s="2"/>
      <c r="J11" s="2"/>
      <c r="K11" s="2"/>
      <c r="L11" s="2"/>
      <c r="M11" s="2"/>
      <c r="N11" s="5"/>
    </row>
    <row r="12" spans="1:14">
      <c r="A12" s="10">
        <v>40</v>
      </c>
      <c r="B12" s="155" t="s">
        <v>110</v>
      </c>
      <c r="C12" s="11">
        <v>9.49</v>
      </c>
      <c r="D12" s="12">
        <v>1</v>
      </c>
      <c r="E12" s="11">
        <f>C12*D12</f>
        <v>9.49</v>
      </c>
      <c r="F12" s="2"/>
      <c r="G12" s="2"/>
      <c r="H12" s="2"/>
      <c r="I12" s="2"/>
      <c r="J12" s="2"/>
      <c r="K12" s="2"/>
      <c r="L12" s="2"/>
      <c r="M12" s="2"/>
      <c r="N12" s="5"/>
    </row>
    <row r="13" spans="1:14">
      <c r="A13" s="10">
        <v>50</v>
      </c>
      <c r="B13" s="156" t="s">
        <v>81</v>
      </c>
      <c r="C13" s="11">
        <v>15.93</v>
      </c>
      <c r="D13" s="12">
        <v>1</v>
      </c>
      <c r="E13" s="11">
        <f>C13*D13</f>
        <v>15.93</v>
      </c>
      <c r="F13" s="2"/>
      <c r="G13" s="2"/>
      <c r="H13" s="2"/>
      <c r="I13" s="2"/>
      <c r="J13" s="2"/>
      <c r="K13" s="2"/>
      <c r="L13" s="2"/>
      <c r="M13" s="2"/>
      <c r="N13" s="5"/>
    </row>
    <row r="14" spans="1:14">
      <c r="A14" s="2"/>
      <c r="B14" s="2"/>
      <c r="C14" s="2"/>
      <c r="D14" s="154" t="s">
        <v>15</v>
      </c>
      <c r="E14" s="16">
        <f>SUM(E9:E13)</f>
        <v>217.66000000000003</v>
      </c>
      <c r="F14" s="2"/>
      <c r="G14" s="2"/>
      <c r="H14" s="2"/>
      <c r="I14" s="2"/>
      <c r="J14" s="2"/>
      <c r="K14" s="2"/>
      <c r="L14" s="2"/>
      <c r="M14" s="2"/>
      <c r="N14" s="5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/>
    </row>
    <row r="16" spans="1:14">
      <c r="A16" s="9" t="s">
        <v>11</v>
      </c>
      <c r="B16" s="9" t="s">
        <v>16</v>
      </c>
      <c r="C16" s="9" t="s">
        <v>17</v>
      </c>
      <c r="D16" s="9" t="s">
        <v>18</v>
      </c>
      <c r="E16" s="9" t="s">
        <v>19</v>
      </c>
      <c r="F16" s="9" t="s">
        <v>20</v>
      </c>
      <c r="G16" s="9" t="s">
        <v>21</v>
      </c>
      <c r="H16" s="9" t="s">
        <v>22</v>
      </c>
      <c r="I16" s="9" t="s">
        <v>23</v>
      </c>
      <c r="J16" s="9" t="s">
        <v>24</v>
      </c>
      <c r="K16" s="9" t="s">
        <v>25</v>
      </c>
      <c r="L16" s="9" t="s">
        <v>26</v>
      </c>
      <c r="M16" s="9" t="s">
        <v>14</v>
      </c>
      <c r="N16" s="16" t="s">
        <v>15</v>
      </c>
    </row>
    <row r="17" spans="1:14">
      <c r="A17" s="12"/>
      <c r="B17" s="12"/>
      <c r="C17" s="12"/>
      <c r="D17" s="21"/>
      <c r="E17" s="12"/>
      <c r="F17" s="10"/>
      <c r="G17" s="10"/>
      <c r="H17" s="17"/>
      <c r="I17" s="18"/>
      <c r="J17" s="19"/>
      <c r="K17" s="17"/>
      <c r="L17" s="19"/>
      <c r="M17" s="17"/>
      <c r="N17" s="11"/>
    </row>
    <row r="18" spans="1:14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15</v>
      </c>
      <c r="N18" s="16">
        <f>SUM(N17:N17)</f>
        <v>0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</row>
    <row r="20" spans="1:14">
      <c r="A20" s="9" t="s">
        <v>11</v>
      </c>
      <c r="B20" s="9" t="s">
        <v>27</v>
      </c>
      <c r="C20" s="9" t="s">
        <v>17</v>
      </c>
      <c r="D20" s="9" t="s">
        <v>18</v>
      </c>
      <c r="E20" s="9" t="s">
        <v>28</v>
      </c>
      <c r="F20" s="9" t="s">
        <v>14</v>
      </c>
      <c r="G20" s="9" t="s">
        <v>29</v>
      </c>
      <c r="H20" s="9" t="s">
        <v>30</v>
      </c>
      <c r="I20" s="9" t="s">
        <v>15</v>
      </c>
      <c r="J20" s="22"/>
      <c r="K20" s="22"/>
      <c r="L20" s="22"/>
      <c r="M20" s="22"/>
      <c r="N20" s="23"/>
    </row>
    <row r="21" spans="1:14">
      <c r="A21" s="12">
        <v>10</v>
      </c>
      <c r="B21" s="169" t="s">
        <v>93</v>
      </c>
      <c r="C21" s="170"/>
      <c r="D21" s="171">
        <v>0.06</v>
      </c>
      <c r="E21" s="169" t="s">
        <v>153</v>
      </c>
      <c r="F21" s="12">
        <v>5</v>
      </c>
      <c r="G21" s="12"/>
      <c r="H21" s="12"/>
      <c r="I21" s="21">
        <f>D21*F21</f>
        <v>0.3</v>
      </c>
      <c r="J21" s="2"/>
      <c r="K21" s="2"/>
      <c r="L21" s="2"/>
      <c r="M21" s="2"/>
      <c r="N21" s="5"/>
    </row>
    <row r="22" spans="1:14">
      <c r="A22" s="12">
        <v>20</v>
      </c>
      <c r="B22" s="169" t="s">
        <v>154</v>
      </c>
      <c r="C22" s="164"/>
      <c r="D22" s="172">
        <v>1</v>
      </c>
      <c r="E22" s="169" t="s">
        <v>51</v>
      </c>
      <c r="F22" s="12">
        <v>5</v>
      </c>
      <c r="G22" s="12"/>
      <c r="H22" s="12"/>
      <c r="I22" s="21">
        <f t="shared" ref="I22:I23" si="0">D22*F22</f>
        <v>5</v>
      </c>
      <c r="J22" s="2"/>
      <c r="K22" s="2"/>
      <c r="L22" s="2"/>
      <c r="M22" s="2"/>
      <c r="N22" s="5"/>
    </row>
    <row r="23" spans="1:14">
      <c r="A23" s="12">
        <v>30</v>
      </c>
      <c r="B23" s="169" t="s">
        <v>155</v>
      </c>
      <c r="C23" s="164"/>
      <c r="D23" s="172">
        <v>0.75</v>
      </c>
      <c r="E23" s="169" t="s">
        <v>51</v>
      </c>
      <c r="F23" s="12">
        <v>5</v>
      </c>
      <c r="G23" s="12"/>
      <c r="H23" s="12"/>
      <c r="I23" s="21">
        <f t="shared" si="0"/>
        <v>3.75</v>
      </c>
      <c r="J23" s="2"/>
      <c r="K23" s="2"/>
      <c r="L23" s="2"/>
      <c r="M23" s="2"/>
      <c r="N23" s="5"/>
    </row>
    <row r="24" spans="1:14">
      <c r="A24" s="53"/>
      <c r="B24" s="53"/>
      <c r="C24" s="53"/>
      <c r="D24" s="53"/>
      <c r="E24" s="53"/>
      <c r="F24" s="53"/>
      <c r="G24" s="53"/>
      <c r="H24" s="14" t="s">
        <v>15</v>
      </c>
      <c r="I24" s="16">
        <f>SUM(I21:I23)</f>
        <v>9.0500000000000007</v>
      </c>
      <c r="J24" s="22"/>
      <c r="K24" s="22"/>
      <c r="L24" s="22"/>
      <c r="M24" s="22"/>
      <c r="N24" s="23"/>
    </row>
    <row r="25" spans="1:14">
      <c r="A25" s="54"/>
      <c r="B25" s="54"/>
      <c r="C25" s="54"/>
      <c r="D25" s="54"/>
      <c r="E25" s="54"/>
      <c r="F25" s="54"/>
      <c r="G25" s="54"/>
      <c r="H25" s="54"/>
      <c r="I25" s="2"/>
      <c r="J25" s="2"/>
      <c r="K25" s="2"/>
      <c r="L25" s="2"/>
      <c r="M25" s="2"/>
      <c r="N25" s="5"/>
    </row>
    <row r="26" spans="1:14">
      <c r="A26" s="24" t="s">
        <v>11</v>
      </c>
      <c r="B26" s="24" t="s">
        <v>34</v>
      </c>
      <c r="C26" s="24" t="s">
        <v>17</v>
      </c>
      <c r="D26" s="24" t="s">
        <v>18</v>
      </c>
      <c r="E26" s="24" t="s">
        <v>19</v>
      </c>
      <c r="F26" s="24" t="s">
        <v>20</v>
      </c>
      <c r="G26" s="24" t="s">
        <v>21</v>
      </c>
      <c r="H26" s="24" t="s">
        <v>22</v>
      </c>
      <c r="I26" s="9" t="s">
        <v>14</v>
      </c>
      <c r="J26" s="9" t="s">
        <v>15</v>
      </c>
      <c r="K26" s="22"/>
      <c r="L26" s="22"/>
      <c r="M26" s="22"/>
      <c r="N26" s="23"/>
    </row>
    <row r="27" spans="1:14">
      <c r="A27" s="12">
        <v>10</v>
      </c>
      <c r="B27" s="142" t="s">
        <v>108</v>
      </c>
      <c r="C27" s="12"/>
      <c r="D27" s="11">
        <v>0.16</v>
      </c>
      <c r="E27" s="12">
        <v>8</v>
      </c>
      <c r="F27" s="26" t="s">
        <v>36</v>
      </c>
      <c r="G27" s="12"/>
      <c r="H27" s="12"/>
      <c r="I27" s="26">
        <v>3</v>
      </c>
      <c r="J27" s="21">
        <f>D27*I27</f>
        <v>0.48</v>
      </c>
      <c r="K27" s="2"/>
      <c r="L27" s="2"/>
      <c r="M27" s="2"/>
      <c r="N27" s="5"/>
    </row>
    <row r="28" spans="1:14">
      <c r="A28" s="12">
        <v>20</v>
      </c>
      <c r="B28" s="142" t="s">
        <v>35</v>
      </c>
      <c r="C28" s="12"/>
      <c r="D28" s="11">
        <v>0.28000000000000003</v>
      </c>
      <c r="E28" s="12">
        <v>10</v>
      </c>
      <c r="F28" s="26" t="s">
        <v>36</v>
      </c>
      <c r="G28" s="12"/>
      <c r="H28" s="12"/>
      <c r="I28" s="26">
        <v>2</v>
      </c>
      <c r="J28" s="21">
        <f>D28*I28</f>
        <v>0.56000000000000005</v>
      </c>
      <c r="K28" s="2"/>
      <c r="L28" s="2"/>
      <c r="M28" s="2"/>
      <c r="N28" s="5"/>
    </row>
    <row r="29" spans="1:14">
      <c r="A29" s="12">
        <v>30</v>
      </c>
      <c r="B29" s="153" t="s">
        <v>37</v>
      </c>
      <c r="C29" s="12"/>
      <c r="D29" s="11">
        <v>0.09</v>
      </c>
      <c r="E29" s="12">
        <v>10</v>
      </c>
      <c r="F29" s="26" t="s">
        <v>36</v>
      </c>
      <c r="G29" s="12"/>
      <c r="H29" s="12"/>
      <c r="I29" s="26">
        <v>2</v>
      </c>
      <c r="J29" s="21">
        <f>D29*I29</f>
        <v>0.18</v>
      </c>
      <c r="K29" s="2"/>
      <c r="L29" s="2"/>
      <c r="M29" s="2"/>
      <c r="N29" s="5"/>
    </row>
    <row r="30" spans="1:14">
      <c r="A30" s="12">
        <v>40</v>
      </c>
      <c r="B30" s="153" t="s">
        <v>135</v>
      </c>
      <c r="C30" s="12"/>
      <c r="D30" s="11">
        <v>0.03</v>
      </c>
      <c r="E30" s="12">
        <v>8</v>
      </c>
      <c r="F30" s="26" t="s">
        <v>36</v>
      </c>
      <c r="G30" s="12"/>
      <c r="H30" s="12"/>
      <c r="I30" s="26">
        <v>3</v>
      </c>
      <c r="J30" s="21">
        <f>D30*I30</f>
        <v>0.09</v>
      </c>
      <c r="K30" s="22"/>
      <c r="L30" s="22"/>
      <c r="M30" s="22"/>
      <c r="N30" s="23"/>
    </row>
    <row r="31" spans="1:14">
      <c r="A31" s="54"/>
      <c r="B31" s="168"/>
      <c r="C31" s="54"/>
      <c r="D31" s="4"/>
      <c r="E31" s="54"/>
      <c r="F31" s="166"/>
      <c r="G31" s="54"/>
      <c r="H31" s="54"/>
      <c r="I31" s="14" t="s">
        <v>15</v>
      </c>
      <c r="J31" s="16">
        <f>SUM(J26:J29)</f>
        <v>1.22</v>
      </c>
      <c r="K31" s="22"/>
      <c r="L31" s="22"/>
      <c r="M31" s="22"/>
      <c r="N31" s="23"/>
    </row>
    <row r="32" spans="1:14">
      <c r="J32" s="22"/>
      <c r="K32" s="22"/>
      <c r="L32" s="22"/>
      <c r="M32" s="22"/>
      <c r="N32" s="23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5"/>
    </row>
    <row r="34" spans="1:14">
      <c r="A34" s="24" t="s">
        <v>11</v>
      </c>
      <c r="B34" s="24" t="s">
        <v>38</v>
      </c>
      <c r="C34" s="24" t="s">
        <v>17</v>
      </c>
      <c r="D34" s="24" t="s">
        <v>18</v>
      </c>
      <c r="E34" s="24" t="s">
        <v>28</v>
      </c>
      <c r="F34" s="24" t="s">
        <v>14</v>
      </c>
      <c r="G34" s="24" t="s">
        <v>39</v>
      </c>
      <c r="H34" s="24" t="s">
        <v>40</v>
      </c>
      <c r="I34" s="9" t="s">
        <v>15</v>
      </c>
    </row>
    <row r="35" spans="1:14">
      <c r="A35" s="12"/>
      <c r="B35" s="12"/>
      <c r="C35" s="12"/>
      <c r="D35" s="11"/>
      <c r="E35" s="12"/>
      <c r="F35" s="12"/>
      <c r="G35" s="12"/>
      <c r="H35" s="12"/>
      <c r="I35" s="11"/>
    </row>
    <row r="36" spans="1:14">
      <c r="A36" s="2"/>
      <c r="B36" s="2"/>
      <c r="C36" s="2"/>
      <c r="D36" s="2"/>
      <c r="E36" s="2"/>
      <c r="F36" s="2"/>
      <c r="G36" s="2"/>
      <c r="H36" s="14" t="s">
        <v>15</v>
      </c>
      <c r="I36" s="16">
        <f>SUM(I35:I35)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topLeftCell="A16" workbookViewId="0">
      <selection sqref="A1:XFD37"/>
    </sheetView>
  </sheetViews>
  <sheetFormatPr defaultRowHeight="15"/>
  <cols>
    <col min="1" max="1" width="10.28515625" bestFit="1" customWidth="1"/>
    <col min="2" max="2" width="39" bestFit="1" customWidth="1"/>
    <col min="3" max="3" width="29.85546875" bestFit="1" customWidth="1"/>
    <col min="5" max="5" width="5.71093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9.28515625" bestFit="1" customWidth="1"/>
    <col min="12" max="12" width="9" bestFit="1" customWidth="1"/>
    <col min="14" max="14" width="9.5703125" bestFit="1" customWidth="1"/>
  </cols>
  <sheetData>
    <row r="1" spans="1:14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N15+I26+J31+I35</f>
        <v>29.231517817499999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12</v>
      </c>
      <c r="B4" s="7" t="s">
        <v>120</v>
      </c>
      <c r="C4" s="2"/>
      <c r="D4" s="2"/>
      <c r="E4" s="2"/>
      <c r="F4" s="2"/>
      <c r="G4" s="2"/>
      <c r="H4" s="1" t="s">
        <v>7</v>
      </c>
      <c r="I4" s="4">
        <f>I1*I2</f>
        <v>29.231517817499999</v>
      </c>
      <c r="J4" s="2"/>
      <c r="K4" s="2"/>
      <c r="L4" s="2"/>
      <c r="M4" s="2"/>
      <c r="N4" s="5"/>
    </row>
    <row r="5" spans="1:14">
      <c r="A5" s="1" t="s">
        <v>6</v>
      </c>
      <c r="B5" s="57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16" t="s">
        <v>15</v>
      </c>
    </row>
    <row r="10" spans="1:14">
      <c r="A10" s="10">
        <v>10</v>
      </c>
      <c r="B10" s="97" t="s">
        <v>112</v>
      </c>
      <c r="C10" s="97" t="s">
        <v>121</v>
      </c>
      <c r="D10" s="69">
        <v>2.25</v>
      </c>
      <c r="E10" s="98">
        <f>J10*K10*L10</f>
        <v>0.34656062999999998</v>
      </c>
      <c r="F10" s="97" t="s">
        <v>57</v>
      </c>
      <c r="G10" s="97"/>
      <c r="H10" s="99"/>
      <c r="I10" s="100" t="s">
        <v>103</v>
      </c>
      <c r="J10" s="101">
        <v>0.91610000000000003</v>
      </c>
      <c r="K10" s="99">
        <v>48.5</v>
      </c>
      <c r="L10" s="102">
        <v>7.7999999999999996E-3</v>
      </c>
      <c r="M10" s="103">
        <v>1</v>
      </c>
      <c r="N10" s="104">
        <f>IF(J10="",D10*M10,D10*J10*K10*L10*M10)</f>
        <v>0.77976141749999983</v>
      </c>
    </row>
    <row r="11" spans="1:14">
      <c r="A11" s="10">
        <v>20</v>
      </c>
      <c r="B11" s="97" t="s">
        <v>112</v>
      </c>
      <c r="C11" s="97" t="s">
        <v>121</v>
      </c>
      <c r="D11" s="69">
        <v>2.25</v>
      </c>
      <c r="E11" s="98">
        <f>J11*K11*L11</f>
        <v>0.23967840000000001</v>
      </c>
      <c r="F11" s="97" t="s">
        <v>57</v>
      </c>
      <c r="G11" s="97"/>
      <c r="H11" s="99"/>
      <c r="I11" s="100" t="s">
        <v>103</v>
      </c>
      <c r="J11" s="101">
        <v>0.92</v>
      </c>
      <c r="K11" s="99">
        <v>33.4</v>
      </c>
      <c r="L11" s="102">
        <v>7.7999999999999996E-3</v>
      </c>
      <c r="M11" s="103">
        <v>1</v>
      </c>
      <c r="N11" s="104">
        <f>IF(J11="",D11*M11,D11*J11*K11*L11*M11)</f>
        <v>0.53927639999999999</v>
      </c>
    </row>
    <row r="12" spans="1:14">
      <c r="A12" s="10">
        <v>30</v>
      </c>
      <c r="B12" s="107" t="s">
        <v>117</v>
      </c>
      <c r="C12" s="91" t="s">
        <v>118</v>
      </c>
      <c r="D12" s="11">
        <v>7</v>
      </c>
      <c r="E12" s="12">
        <v>8</v>
      </c>
      <c r="F12" s="12" t="s">
        <v>36</v>
      </c>
      <c r="G12" s="12"/>
      <c r="H12" s="17"/>
      <c r="I12" s="59"/>
      <c r="J12" s="19"/>
      <c r="K12" s="17"/>
      <c r="L12" s="19"/>
      <c r="M12" s="17">
        <v>2</v>
      </c>
      <c r="N12" s="11">
        <f>D12*M12</f>
        <v>14</v>
      </c>
    </row>
    <row r="13" spans="1:14">
      <c r="A13" s="10">
        <v>40</v>
      </c>
      <c r="B13" s="12" t="s">
        <v>55</v>
      </c>
      <c r="C13" s="12" t="s">
        <v>56</v>
      </c>
      <c r="D13" s="21">
        <v>8</v>
      </c>
      <c r="E13" s="12">
        <v>10</v>
      </c>
      <c r="F13" s="12" t="s">
        <v>36</v>
      </c>
      <c r="G13" s="12"/>
      <c r="H13" s="17"/>
      <c r="I13" s="58"/>
      <c r="J13" s="17"/>
      <c r="K13" s="17"/>
      <c r="L13" s="19"/>
      <c r="M13" s="17">
        <v>1</v>
      </c>
      <c r="N13" s="11">
        <f>IF(J13="",D13*M13,D13*J13*K13*L13*M13*10^-6)</f>
        <v>8</v>
      </c>
    </row>
    <row r="14" spans="1:14">
      <c r="A14" s="10"/>
      <c r="B14" s="12"/>
      <c r="C14" s="12"/>
      <c r="D14" s="11"/>
      <c r="E14" s="12"/>
      <c r="F14" s="12"/>
      <c r="G14" s="12"/>
      <c r="H14" s="17"/>
      <c r="I14" s="58"/>
      <c r="J14" s="19"/>
      <c r="K14" s="17"/>
      <c r="L14" s="19"/>
      <c r="M14" s="17"/>
      <c r="N14" s="11"/>
    </row>
    <row r="15" spans="1:14">
      <c r="A15" s="22"/>
      <c r="B15" s="53"/>
      <c r="C15" s="53"/>
      <c r="D15" s="23"/>
      <c r="E15" s="53"/>
      <c r="F15" s="53"/>
      <c r="G15" s="53"/>
      <c r="H15" s="53"/>
      <c r="I15" s="22"/>
      <c r="J15" s="22"/>
      <c r="K15" s="22"/>
      <c r="L15" s="22"/>
      <c r="M15" s="60" t="s">
        <v>15</v>
      </c>
      <c r="N15" s="16">
        <f>SUM(N10:N14)</f>
        <v>23.3190378175</v>
      </c>
    </row>
    <row r="16" spans="1:14">
      <c r="A16" s="2"/>
      <c r="B16" s="54"/>
      <c r="C16" s="54"/>
      <c r="D16" s="5"/>
      <c r="E16" s="54"/>
      <c r="F16" s="54"/>
      <c r="G16" s="54"/>
      <c r="H16" s="54"/>
      <c r="I16" s="2"/>
      <c r="J16" s="2"/>
      <c r="K16" s="2"/>
      <c r="L16" s="2"/>
      <c r="M16" s="2"/>
      <c r="N16" s="5"/>
    </row>
    <row r="17" spans="1:14">
      <c r="A17" s="9" t="s">
        <v>11</v>
      </c>
      <c r="B17" s="24" t="s">
        <v>27</v>
      </c>
      <c r="C17" s="24" t="s">
        <v>17</v>
      </c>
      <c r="D17" s="16" t="s">
        <v>18</v>
      </c>
      <c r="E17" s="24" t="s">
        <v>28</v>
      </c>
      <c r="F17" s="24" t="s">
        <v>14</v>
      </c>
      <c r="G17" s="24" t="s">
        <v>29</v>
      </c>
      <c r="H17" s="24" t="s">
        <v>30</v>
      </c>
      <c r="I17" s="9" t="s">
        <v>15</v>
      </c>
      <c r="J17" s="22"/>
      <c r="K17" s="22"/>
      <c r="L17" s="22"/>
      <c r="M17" s="22"/>
      <c r="N17" s="23"/>
    </row>
    <row r="18" spans="1:14">
      <c r="A18" s="10">
        <v>10</v>
      </c>
      <c r="B18" s="12" t="s">
        <v>32</v>
      </c>
      <c r="C18" s="12" t="s">
        <v>58</v>
      </c>
      <c r="D18" s="11">
        <v>0.15</v>
      </c>
      <c r="E18" s="12" t="s">
        <v>59</v>
      </c>
      <c r="F18" s="12">
        <v>5.65</v>
      </c>
      <c r="G18" s="12"/>
      <c r="H18" s="12"/>
      <c r="I18" s="21">
        <f>D18*F18</f>
        <v>0.84750000000000003</v>
      </c>
      <c r="J18" s="2"/>
      <c r="K18" s="2"/>
      <c r="L18" s="2"/>
      <c r="M18" s="2"/>
      <c r="N18" s="5"/>
    </row>
    <row r="19" spans="1:14">
      <c r="A19" s="10">
        <v>20</v>
      </c>
      <c r="B19" s="12" t="s">
        <v>32</v>
      </c>
      <c r="C19" s="12" t="s">
        <v>58</v>
      </c>
      <c r="D19" s="11">
        <v>0.15</v>
      </c>
      <c r="E19" s="12" t="s">
        <v>59</v>
      </c>
      <c r="F19" s="12">
        <v>5.65</v>
      </c>
      <c r="G19" s="12"/>
      <c r="H19" s="12"/>
      <c r="I19" s="21">
        <f>D19*F19</f>
        <v>0.84750000000000003</v>
      </c>
      <c r="J19" s="2"/>
      <c r="K19" s="2"/>
      <c r="L19" s="2"/>
      <c r="M19" s="2"/>
      <c r="N19" s="5"/>
    </row>
    <row r="20" spans="1:14">
      <c r="A20" s="10">
        <v>30</v>
      </c>
      <c r="B20" s="12" t="s">
        <v>62</v>
      </c>
      <c r="C20" s="12" t="s">
        <v>63</v>
      </c>
      <c r="D20" s="11">
        <v>0.15</v>
      </c>
      <c r="E20" s="12" t="s">
        <v>59</v>
      </c>
      <c r="F20" s="12">
        <v>4</v>
      </c>
      <c r="G20" s="12"/>
      <c r="H20" s="12"/>
      <c r="I20" s="21">
        <f t="shared" ref="I20:I25" si="0">D20*F20</f>
        <v>0.6</v>
      </c>
      <c r="J20" s="2"/>
      <c r="K20" s="2"/>
      <c r="L20" s="2"/>
      <c r="M20" s="2"/>
      <c r="N20" s="5"/>
    </row>
    <row r="21" spans="1:14">
      <c r="A21" s="10">
        <v>40</v>
      </c>
      <c r="B21" s="12" t="s">
        <v>48</v>
      </c>
      <c r="C21" s="12" t="s">
        <v>60</v>
      </c>
      <c r="D21" s="11">
        <v>0.75</v>
      </c>
      <c r="E21" s="12" t="s">
        <v>61</v>
      </c>
      <c r="F21" s="12">
        <v>2</v>
      </c>
      <c r="G21" s="12"/>
      <c r="H21" s="12"/>
      <c r="I21" s="21">
        <f t="shared" si="0"/>
        <v>1.5</v>
      </c>
      <c r="J21" s="2"/>
      <c r="K21" s="2"/>
      <c r="L21" s="2"/>
      <c r="M21" s="2"/>
      <c r="N21" s="5"/>
    </row>
    <row r="22" spans="1:14">
      <c r="A22" s="10">
        <v>50</v>
      </c>
      <c r="B22" s="12" t="s">
        <v>114</v>
      </c>
      <c r="C22" s="12" t="s">
        <v>115</v>
      </c>
      <c r="D22" s="11">
        <v>0.04</v>
      </c>
      <c r="E22" s="12" t="s">
        <v>53</v>
      </c>
      <c r="F22" s="12">
        <v>0.187</v>
      </c>
      <c r="G22" s="12"/>
      <c r="H22" s="12"/>
      <c r="I22" s="21">
        <f t="shared" si="0"/>
        <v>7.4800000000000005E-3</v>
      </c>
      <c r="J22" s="2"/>
      <c r="K22" s="2"/>
      <c r="L22" s="2"/>
      <c r="M22" s="2"/>
      <c r="N22" s="5"/>
    </row>
    <row r="23" spans="1:14">
      <c r="A23" s="10">
        <v>60</v>
      </c>
      <c r="B23" s="12" t="s">
        <v>64</v>
      </c>
      <c r="C23" s="12" t="s">
        <v>65</v>
      </c>
      <c r="D23" s="11">
        <v>0.13</v>
      </c>
      <c r="E23" s="12" t="s">
        <v>51</v>
      </c>
      <c r="F23" s="12">
        <v>1</v>
      </c>
      <c r="G23" s="12"/>
      <c r="H23" s="12"/>
      <c r="I23" s="21">
        <f t="shared" si="0"/>
        <v>0.13</v>
      </c>
      <c r="J23" s="22"/>
      <c r="K23" s="2"/>
      <c r="L23" s="2"/>
      <c r="M23" s="2"/>
      <c r="N23" s="5"/>
    </row>
    <row r="24" spans="1:14">
      <c r="A24" s="10">
        <v>70</v>
      </c>
      <c r="B24" s="12" t="s">
        <v>66</v>
      </c>
      <c r="C24" s="12" t="s">
        <v>67</v>
      </c>
      <c r="D24" s="11">
        <v>0.13</v>
      </c>
      <c r="E24" s="12" t="s">
        <v>51</v>
      </c>
      <c r="F24" s="12">
        <v>2</v>
      </c>
      <c r="G24" s="12"/>
      <c r="H24" s="12"/>
      <c r="I24" s="21">
        <f t="shared" si="0"/>
        <v>0.26</v>
      </c>
      <c r="J24" s="22"/>
      <c r="K24" s="2"/>
      <c r="L24" s="2"/>
      <c r="M24" s="2"/>
      <c r="N24" s="5"/>
    </row>
    <row r="25" spans="1:14">
      <c r="A25" s="10">
        <v>80</v>
      </c>
      <c r="B25" s="12" t="s">
        <v>54</v>
      </c>
      <c r="C25" s="12" t="s">
        <v>68</v>
      </c>
      <c r="D25" s="11">
        <v>0.25</v>
      </c>
      <c r="E25" s="12" t="s">
        <v>51</v>
      </c>
      <c r="F25" s="12">
        <v>2</v>
      </c>
      <c r="G25" s="12"/>
      <c r="H25" s="12"/>
      <c r="I25" s="21">
        <f t="shared" si="0"/>
        <v>0.5</v>
      </c>
      <c r="J25" s="22"/>
      <c r="K25" s="2"/>
      <c r="L25" s="2"/>
      <c r="M25" s="2"/>
      <c r="N25" s="5"/>
    </row>
    <row r="26" spans="1:14">
      <c r="A26" s="22"/>
      <c r="B26" s="53"/>
      <c r="C26" s="53"/>
      <c r="D26" s="23"/>
      <c r="E26" s="53"/>
      <c r="F26" s="53"/>
      <c r="G26" s="53"/>
      <c r="H26" s="60" t="s">
        <v>15</v>
      </c>
      <c r="I26" s="16">
        <f>SUM(I18:I25)</f>
        <v>4.6924799999999998</v>
      </c>
      <c r="J26" s="22"/>
      <c r="K26" s="2"/>
      <c r="L26" s="2"/>
      <c r="M26" s="2"/>
      <c r="N26" s="5"/>
    </row>
    <row r="27" spans="1:14">
      <c r="A27" s="2"/>
      <c r="B27" s="54"/>
      <c r="C27" s="54"/>
      <c r="D27" s="5"/>
      <c r="E27" s="54"/>
      <c r="F27" s="54"/>
      <c r="G27" s="54"/>
      <c r="H27" s="54"/>
      <c r="I27" s="2"/>
      <c r="J27" s="2"/>
      <c r="K27" s="2"/>
      <c r="L27" s="2"/>
      <c r="M27" s="2"/>
      <c r="N27" s="5"/>
    </row>
    <row r="28" spans="1:14">
      <c r="A28" s="9" t="s">
        <v>11</v>
      </c>
      <c r="B28" s="24" t="s">
        <v>34</v>
      </c>
      <c r="C28" s="24" t="s">
        <v>17</v>
      </c>
      <c r="D28" s="16" t="s">
        <v>18</v>
      </c>
      <c r="E28" s="24" t="s">
        <v>19</v>
      </c>
      <c r="F28" s="24" t="s">
        <v>20</v>
      </c>
      <c r="G28" s="24" t="s">
        <v>21</v>
      </c>
      <c r="H28" s="24" t="s">
        <v>22</v>
      </c>
      <c r="I28" s="9" t="s">
        <v>14</v>
      </c>
      <c r="J28" s="9" t="s">
        <v>15</v>
      </c>
      <c r="K28" s="2"/>
      <c r="L28" s="2"/>
      <c r="M28" s="2"/>
      <c r="N28" s="5"/>
    </row>
    <row r="29" spans="1:14">
      <c r="A29" s="10">
        <v>10</v>
      </c>
      <c r="B29" s="105" t="s">
        <v>116</v>
      </c>
      <c r="C29" s="12" t="s">
        <v>69</v>
      </c>
      <c r="D29" s="106">
        <v>0.17</v>
      </c>
      <c r="E29" s="12">
        <v>6.5</v>
      </c>
      <c r="F29" s="26" t="s">
        <v>36</v>
      </c>
      <c r="G29" s="12"/>
      <c r="H29" s="12"/>
      <c r="I29" s="26">
        <v>3</v>
      </c>
      <c r="J29" s="21">
        <f>D29*I29</f>
        <v>0.51</v>
      </c>
      <c r="K29" s="2"/>
      <c r="L29" s="2"/>
      <c r="M29" s="2"/>
      <c r="N29" s="5"/>
    </row>
    <row r="30" spans="1:14">
      <c r="A30" s="10">
        <v>20</v>
      </c>
      <c r="B30" s="12" t="s">
        <v>70</v>
      </c>
      <c r="C30" s="12" t="s">
        <v>71</v>
      </c>
      <c r="D30" s="27">
        <v>7.0000000000000007E-2</v>
      </c>
      <c r="E30" s="12">
        <v>18</v>
      </c>
      <c r="F30" s="26" t="s">
        <v>36</v>
      </c>
      <c r="G30" s="12"/>
      <c r="H30" s="12"/>
      <c r="I30" s="26">
        <v>3</v>
      </c>
      <c r="J30" s="21">
        <f>D30*I30</f>
        <v>0.21000000000000002</v>
      </c>
      <c r="K30" s="2"/>
      <c r="L30" s="2"/>
      <c r="M30" s="2"/>
      <c r="N30" s="5"/>
    </row>
    <row r="31" spans="1:14">
      <c r="A31" s="22"/>
      <c r="B31" s="53"/>
      <c r="C31" s="53"/>
      <c r="D31" s="23"/>
      <c r="E31" s="53"/>
      <c r="F31" s="53"/>
      <c r="G31" s="53"/>
      <c r="H31" s="53"/>
      <c r="I31" s="61" t="s">
        <v>15</v>
      </c>
      <c r="J31" s="62">
        <f>SUM(J29:J30)</f>
        <v>0.72</v>
      </c>
      <c r="K31" s="2"/>
      <c r="L31" s="2"/>
      <c r="M31" s="2"/>
      <c r="N31" s="5"/>
    </row>
    <row r="32" spans="1:14">
      <c r="A32" s="2"/>
      <c r="B32" s="54"/>
      <c r="C32" s="54"/>
      <c r="D32" s="5"/>
      <c r="E32" s="54"/>
      <c r="F32" s="54"/>
      <c r="G32" s="54"/>
      <c r="H32" s="55"/>
      <c r="I32" s="5"/>
      <c r="J32" s="2"/>
      <c r="K32" s="2"/>
      <c r="L32" s="2"/>
      <c r="M32" s="2"/>
      <c r="N32" s="5"/>
    </row>
    <row r="33" spans="1:14">
      <c r="A33" s="9" t="s">
        <v>11</v>
      </c>
      <c r="B33" s="24" t="s">
        <v>38</v>
      </c>
      <c r="C33" s="24" t="s">
        <v>17</v>
      </c>
      <c r="D33" s="16" t="s">
        <v>18</v>
      </c>
      <c r="E33" s="24" t="s">
        <v>28</v>
      </c>
      <c r="F33" s="24" t="s">
        <v>14</v>
      </c>
      <c r="G33" s="24" t="s">
        <v>39</v>
      </c>
      <c r="H33" s="24" t="s">
        <v>50</v>
      </c>
      <c r="I33" s="9" t="s">
        <v>15</v>
      </c>
      <c r="J33" s="22"/>
      <c r="K33" s="2"/>
      <c r="L33" s="2"/>
      <c r="M33" s="2"/>
      <c r="N33" s="5"/>
    </row>
    <row r="34" spans="1:14">
      <c r="A34" s="10">
        <v>10</v>
      </c>
      <c r="B34" s="12" t="s">
        <v>72</v>
      </c>
      <c r="C34" s="12" t="s">
        <v>73</v>
      </c>
      <c r="D34" s="11">
        <v>500</v>
      </c>
      <c r="E34" s="12" t="s">
        <v>74</v>
      </c>
      <c r="F34" s="12">
        <v>1</v>
      </c>
      <c r="G34" s="12">
        <v>3000</v>
      </c>
      <c r="H34" s="12">
        <v>3</v>
      </c>
      <c r="I34" s="21">
        <f>IF([2]A1500!$G80&lt;&gt;"",D34*F34/G34*H34,"")</f>
        <v>0.5</v>
      </c>
      <c r="J34" s="2"/>
      <c r="K34" s="2"/>
      <c r="L34" s="2"/>
      <c r="M34" s="2"/>
      <c r="N34" s="5"/>
    </row>
    <row r="35" spans="1:14">
      <c r="A35" s="2"/>
      <c r="B35" s="2"/>
      <c r="C35" s="2"/>
      <c r="D35" s="2"/>
      <c r="E35" s="2"/>
      <c r="F35" s="2"/>
      <c r="G35" s="2"/>
      <c r="H35" s="14" t="s">
        <v>15</v>
      </c>
      <c r="I35" s="16">
        <f>SUM(I34:I34)</f>
        <v>0.5</v>
      </c>
      <c r="J35" s="2"/>
      <c r="K35" s="22"/>
      <c r="L35" s="22"/>
      <c r="M35" s="22"/>
      <c r="N35" s="23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sqref="A1:XFD39"/>
    </sheetView>
  </sheetViews>
  <sheetFormatPr defaultRowHeight="15"/>
  <cols>
    <col min="1" max="1" width="10.28515625" customWidth="1"/>
    <col min="2" max="2" width="39" bestFit="1" customWidth="1"/>
    <col min="3" max="3" width="29.85546875" bestFit="1" customWidth="1"/>
    <col min="5" max="5" width="5.7109375" customWidth="1"/>
    <col min="6" max="6" width="8.7109375" customWidth="1"/>
    <col min="7" max="7" width="10" customWidth="1"/>
    <col min="8" max="8" width="9.7109375" customWidth="1"/>
    <col min="9" max="9" width="10.85546875" customWidth="1"/>
    <col min="11" max="11" width="9.28515625" customWidth="1"/>
    <col min="12" max="12" width="9" customWidth="1"/>
    <col min="14" max="14" width="9.5703125" customWidth="1"/>
  </cols>
  <sheetData>
    <row r="1" spans="1:14">
      <c r="A1" s="1" t="s">
        <v>0</v>
      </c>
      <c r="B1" s="63" t="s">
        <v>92</v>
      </c>
      <c r="C1" s="2"/>
      <c r="D1" s="56" t="s">
        <v>1</v>
      </c>
      <c r="E1" s="3">
        <v>106</v>
      </c>
      <c r="F1" s="2"/>
      <c r="G1" s="2"/>
      <c r="H1" s="1" t="s">
        <v>13</v>
      </c>
      <c r="I1" s="4">
        <f>N15+I27+J32+I36</f>
        <v>38.013573188000002</v>
      </c>
      <c r="J1" s="2"/>
      <c r="K1" s="2"/>
      <c r="L1" s="2"/>
      <c r="M1" s="2"/>
      <c r="N1" s="5"/>
    </row>
    <row r="2" spans="1:14">
      <c r="A2" s="1" t="s">
        <v>3</v>
      </c>
      <c r="B2" s="2" t="s">
        <v>174</v>
      </c>
      <c r="C2" s="2"/>
      <c r="D2" s="2"/>
      <c r="E2" s="2"/>
      <c r="F2" s="2"/>
      <c r="G2" s="2"/>
      <c r="H2" s="1" t="s">
        <v>4</v>
      </c>
      <c r="I2" s="6">
        <v>1</v>
      </c>
      <c r="J2" s="2"/>
      <c r="K2" s="2"/>
      <c r="L2" s="2"/>
      <c r="M2" s="2"/>
      <c r="N2" s="5"/>
    </row>
    <row r="3" spans="1:14">
      <c r="A3" s="1" t="s">
        <v>5</v>
      </c>
      <c r="B3" s="2" t="s">
        <v>145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/>
    </row>
    <row r="4" spans="1:14">
      <c r="A4" s="1" t="s">
        <v>12</v>
      </c>
      <c r="B4" s="7" t="s">
        <v>122</v>
      </c>
      <c r="C4" s="2"/>
      <c r="D4" s="2"/>
      <c r="E4" s="2"/>
      <c r="F4" s="2"/>
      <c r="G4" s="2"/>
      <c r="H4" s="1" t="s">
        <v>7</v>
      </c>
      <c r="I4" s="4">
        <f>I1*I2</f>
        <v>38.013573188000002</v>
      </c>
      <c r="J4" s="2"/>
      <c r="K4" s="2"/>
      <c r="L4" s="2"/>
      <c r="M4" s="2"/>
      <c r="N4" s="5"/>
    </row>
    <row r="5" spans="1:14">
      <c r="A5" s="1" t="s">
        <v>6</v>
      </c>
      <c r="B5" s="57" t="s">
        <v>182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>
      <c r="A6" s="1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</row>
    <row r="7" spans="1:14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>
      <c r="A9" s="9" t="s">
        <v>11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14</v>
      </c>
      <c r="N9" s="16" t="s">
        <v>15</v>
      </c>
    </row>
    <row r="10" spans="1:14">
      <c r="A10" s="10">
        <v>10</v>
      </c>
      <c r="B10" s="97" t="s">
        <v>112</v>
      </c>
      <c r="C10" s="97" t="s">
        <v>123</v>
      </c>
      <c r="D10" s="69">
        <v>2.25</v>
      </c>
      <c r="E10" s="98">
        <f>J10*K10*L10</f>
        <v>0.29725612800000001</v>
      </c>
      <c r="F10" s="97" t="s">
        <v>57</v>
      </c>
      <c r="G10" s="97"/>
      <c r="H10" s="99"/>
      <c r="I10" s="100" t="s">
        <v>103</v>
      </c>
      <c r="J10" s="101">
        <v>0.91610000000000003</v>
      </c>
      <c r="K10" s="99">
        <v>41.6</v>
      </c>
      <c r="L10" s="102">
        <v>7.7999999999999996E-3</v>
      </c>
      <c r="M10" s="103">
        <v>1</v>
      </c>
      <c r="N10" s="104">
        <f>IF(J10="",D10*M10,D10*J10*K10*L10*M10)</f>
        <v>0.66882628799999999</v>
      </c>
    </row>
    <row r="11" spans="1:14">
      <c r="A11" s="10">
        <v>20</v>
      </c>
      <c r="B11" s="97" t="s">
        <v>112</v>
      </c>
      <c r="C11" s="97" t="s">
        <v>123</v>
      </c>
      <c r="D11" s="69">
        <v>2.25</v>
      </c>
      <c r="E11" s="98">
        <f>J11*K11*L11</f>
        <v>0.24326639999999997</v>
      </c>
      <c r="F11" s="97" t="s">
        <v>57</v>
      </c>
      <c r="G11" s="97"/>
      <c r="H11" s="99"/>
      <c r="I11" s="100" t="s">
        <v>103</v>
      </c>
      <c r="J11" s="101">
        <v>0.92</v>
      </c>
      <c r="K11" s="99">
        <v>33.9</v>
      </c>
      <c r="L11" s="102">
        <v>7.7999999999999996E-3</v>
      </c>
      <c r="M11" s="103">
        <v>1</v>
      </c>
      <c r="N11" s="104">
        <f>IF(J11="",D11*M11,D11*J11*K11*L11*M11)</f>
        <v>0.54734939999999999</v>
      </c>
    </row>
    <row r="12" spans="1:14">
      <c r="A12" s="10">
        <v>30</v>
      </c>
      <c r="B12" s="107" t="s">
        <v>117</v>
      </c>
      <c r="C12" s="91" t="s">
        <v>118</v>
      </c>
      <c r="D12" s="11">
        <v>7</v>
      </c>
      <c r="E12" s="12">
        <v>8</v>
      </c>
      <c r="F12" s="12" t="s">
        <v>36</v>
      </c>
      <c r="G12" s="12"/>
      <c r="H12" s="17"/>
      <c r="I12" s="59"/>
      <c r="J12" s="19"/>
      <c r="K12" s="17"/>
      <c r="L12" s="19"/>
      <c r="M12" s="17">
        <v>2</v>
      </c>
      <c r="N12" s="11">
        <f>D12*M12</f>
        <v>14</v>
      </c>
    </row>
    <row r="13" spans="1:14">
      <c r="A13" s="10">
        <v>40</v>
      </c>
      <c r="B13" s="12" t="s">
        <v>55</v>
      </c>
      <c r="C13" s="12" t="s">
        <v>56</v>
      </c>
      <c r="D13" s="21">
        <v>8</v>
      </c>
      <c r="E13" s="12">
        <v>10</v>
      </c>
      <c r="F13" s="12" t="s">
        <v>36</v>
      </c>
      <c r="G13" s="12"/>
      <c r="H13" s="17"/>
      <c r="I13" s="58"/>
      <c r="J13" s="17"/>
      <c r="K13" s="17"/>
      <c r="L13" s="19"/>
      <c r="M13" s="17">
        <v>1</v>
      </c>
      <c r="N13" s="11">
        <f>IF(J13="",D13*M13,D13*J13*K13*L13*M13*10^-6)</f>
        <v>8</v>
      </c>
    </row>
    <row r="14" spans="1:14">
      <c r="A14" s="10">
        <v>50</v>
      </c>
      <c r="B14" s="97" t="s">
        <v>112</v>
      </c>
      <c r="C14" s="97" t="s">
        <v>148</v>
      </c>
      <c r="D14" s="69">
        <v>2.25</v>
      </c>
      <c r="E14" s="98">
        <f>J14*K14*L14</f>
        <v>6.6300000000000005E-3</v>
      </c>
      <c r="F14" s="97" t="s">
        <v>57</v>
      </c>
      <c r="G14" s="97"/>
      <c r="H14" s="99"/>
      <c r="I14" s="100" t="s">
        <v>149</v>
      </c>
      <c r="J14" s="101">
        <f>1.25*1.36</f>
        <v>1.7000000000000002</v>
      </c>
      <c r="K14" s="99">
        <v>0.5</v>
      </c>
      <c r="L14" s="102">
        <v>7.7999999999999996E-3</v>
      </c>
      <c r="M14" s="164">
        <v>1</v>
      </c>
      <c r="N14" s="104">
        <f>IF(J14="",D14*M14,D14*J14*K14*L14*M14)</f>
        <v>1.49175E-2</v>
      </c>
    </row>
    <row r="15" spans="1:14">
      <c r="A15" s="22"/>
      <c r="B15" s="53"/>
      <c r="C15" s="53"/>
      <c r="D15" s="23"/>
      <c r="E15" s="53"/>
      <c r="F15" s="53"/>
      <c r="G15" s="53"/>
      <c r="H15" s="53"/>
      <c r="I15" s="22"/>
      <c r="J15" s="22"/>
      <c r="K15" s="22"/>
      <c r="L15" s="22"/>
      <c r="M15" s="60" t="s">
        <v>15</v>
      </c>
      <c r="N15" s="16">
        <f>SUM(N10:N14)</f>
        <v>23.231093187999999</v>
      </c>
    </row>
    <row r="16" spans="1:14">
      <c r="A16" s="2"/>
      <c r="B16" s="54"/>
      <c r="C16" s="54"/>
      <c r="D16" s="5"/>
      <c r="E16" s="54"/>
      <c r="F16" s="54"/>
      <c r="G16" s="54"/>
      <c r="H16" s="54"/>
      <c r="I16" s="2"/>
      <c r="J16" s="2"/>
      <c r="K16" s="2"/>
      <c r="L16" s="2"/>
      <c r="M16" s="2"/>
      <c r="N16" s="5"/>
    </row>
    <row r="17" spans="1:14">
      <c r="A17" s="9" t="s">
        <v>11</v>
      </c>
      <c r="B17" s="24" t="s">
        <v>27</v>
      </c>
      <c r="C17" s="24" t="s">
        <v>17</v>
      </c>
      <c r="D17" s="16" t="s">
        <v>18</v>
      </c>
      <c r="E17" s="24" t="s">
        <v>28</v>
      </c>
      <c r="F17" s="24" t="s">
        <v>14</v>
      </c>
      <c r="G17" s="24" t="s">
        <v>29</v>
      </c>
      <c r="H17" s="24" t="s">
        <v>30</v>
      </c>
      <c r="I17" s="9" t="s">
        <v>15</v>
      </c>
      <c r="J17" s="22"/>
      <c r="K17" s="22"/>
      <c r="L17" s="22"/>
      <c r="M17" s="22"/>
      <c r="N17" s="23"/>
    </row>
    <row r="18" spans="1:14">
      <c r="A18" s="10">
        <v>10</v>
      </c>
      <c r="B18" s="12" t="s">
        <v>32</v>
      </c>
      <c r="C18" s="12" t="s">
        <v>58</v>
      </c>
      <c r="D18" s="11">
        <v>0.15</v>
      </c>
      <c r="E18" s="12" t="s">
        <v>59</v>
      </c>
      <c r="F18" s="12">
        <v>5.65</v>
      </c>
      <c r="G18" s="12"/>
      <c r="H18" s="12"/>
      <c r="I18" s="21">
        <f>D18*F18</f>
        <v>0.84750000000000003</v>
      </c>
      <c r="J18" s="2"/>
      <c r="K18" s="2"/>
      <c r="L18" s="2"/>
      <c r="M18" s="2"/>
      <c r="N18" s="5"/>
    </row>
    <row r="19" spans="1:14">
      <c r="A19" s="10">
        <v>20</v>
      </c>
      <c r="B19" s="12" t="s">
        <v>32</v>
      </c>
      <c r="C19" s="12" t="s">
        <v>58</v>
      </c>
      <c r="D19" s="11">
        <v>0.15</v>
      </c>
      <c r="E19" s="12" t="s">
        <v>59</v>
      </c>
      <c r="F19" s="12">
        <v>5.65</v>
      </c>
      <c r="G19" s="12"/>
      <c r="H19" s="12"/>
      <c r="I19" s="21">
        <f>D19*F19</f>
        <v>0.84750000000000003</v>
      </c>
      <c r="J19" s="2"/>
      <c r="K19" s="2"/>
      <c r="L19" s="2"/>
      <c r="M19" s="2"/>
      <c r="N19" s="5"/>
    </row>
    <row r="20" spans="1:14">
      <c r="A20" s="10">
        <v>30</v>
      </c>
      <c r="B20" s="12" t="s">
        <v>62</v>
      </c>
      <c r="C20" s="12" t="s">
        <v>63</v>
      </c>
      <c r="D20" s="11">
        <v>0.15</v>
      </c>
      <c r="E20" s="12" t="s">
        <v>59</v>
      </c>
      <c r="F20" s="12">
        <v>31.4</v>
      </c>
      <c r="G20" s="12"/>
      <c r="H20" s="12"/>
      <c r="I20" s="21">
        <f t="shared" ref="I20:I26" si="0">D20*F20</f>
        <v>4.71</v>
      </c>
      <c r="J20" s="2"/>
      <c r="K20" s="2"/>
      <c r="L20" s="2"/>
      <c r="M20" s="2"/>
      <c r="N20" s="5"/>
    </row>
    <row r="21" spans="1:14">
      <c r="A21" s="10">
        <v>40</v>
      </c>
      <c r="B21" s="12" t="s">
        <v>48</v>
      </c>
      <c r="C21" s="12" t="s">
        <v>60</v>
      </c>
      <c r="D21" s="11">
        <v>0.75</v>
      </c>
      <c r="E21" s="12" t="s">
        <v>61</v>
      </c>
      <c r="F21" s="12">
        <v>2</v>
      </c>
      <c r="G21" s="12"/>
      <c r="H21" s="12"/>
      <c r="I21" s="21">
        <f t="shared" si="0"/>
        <v>1.5</v>
      </c>
      <c r="J21" s="2"/>
      <c r="K21" s="2"/>
      <c r="L21" s="2"/>
      <c r="M21" s="2"/>
      <c r="N21" s="5"/>
    </row>
    <row r="22" spans="1:14">
      <c r="A22" s="10">
        <v>50</v>
      </c>
      <c r="B22" s="12" t="s">
        <v>114</v>
      </c>
      <c r="C22" s="12" t="s">
        <v>115</v>
      </c>
      <c r="D22" s="11">
        <v>0.04</v>
      </c>
      <c r="E22" s="12" t="s">
        <v>53</v>
      </c>
      <c r="F22" s="12">
        <v>0.187</v>
      </c>
      <c r="G22" s="12"/>
      <c r="H22" s="12"/>
      <c r="I22" s="21">
        <f t="shared" si="0"/>
        <v>7.4800000000000005E-3</v>
      </c>
      <c r="J22" s="2"/>
      <c r="K22" s="2"/>
      <c r="L22" s="2"/>
      <c r="M22" s="2"/>
      <c r="N22" s="5"/>
    </row>
    <row r="23" spans="1:14">
      <c r="A23" s="10">
        <v>60</v>
      </c>
      <c r="B23" s="12" t="s">
        <v>64</v>
      </c>
      <c r="C23" s="12" t="s">
        <v>65</v>
      </c>
      <c r="D23" s="11">
        <v>0.13</v>
      </c>
      <c r="E23" s="12" t="s">
        <v>51</v>
      </c>
      <c r="F23" s="12">
        <v>1</v>
      </c>
      <c r="G23" s="12"/>
      <c r="H23" s="12"/>
      <c r="I23" s="21">
        <f t="shared" si="0"/>
        <v>0.13</v>
      </c>
      <c r="J23" s="22"/>
      <c r="K23" s="2"/>
      <c r="L23" s="2"/>
      <c r="M23" s="2"/>
      <c r="N23" s="5"/>
    </row>
    <row r="24" spans="1:14">
      <c r="A24" s="10">
        <v>70</v>
      </c>
      <c r="B24" s="12" t="s">
        <v>66</v>
      </c>
      <c r="C24" s="12" t="s">
        <v>67</v>
      </c>
      <c r="D24" s="11">
        <v>0.13</v>
      </c>
      <c r="E24" s="12" t="s">
        <v>51</v>
      </c>
      <c r="F24" s="12">
        <v>2</v>
      </c>
      <c r="G24" s="12"/>
      <c r="H24" s="12"/>
      <c r="I24" s="21">
        <f t="shared" si="0"/>
        <v>0.26</v>
      </c>
      <c r="J24" s="22"/>
      <c r="K24" s="2"/>
      <c r="L24" s="2"/>
      <c r="M24" s="2"/>
      <c r="N24" s="5"/>
    </row>
    <row r="25" spans="1:14">
      <c r="A25" s="10">
        <v>80</v>
      </c>
      <c r="B25" s="12" t="s">
        <v>54</v>
      </c>
      <c r="C25" s="12" t="s">
        <v>68</v>
      </c>
      <c r="D25" s="11">
        <v>0.25</v>
      </c>
      <c r="E25" s="12" t="s">
        <v>51</v>
      </c>
      <c r="F25" s="12">
        <v>2</v>
      </c>
      <c r="G25" s="12"/>
      <c r="H25" s="12"/>
      <c r="I25" s="21">
        <f t="shared" si="0"/>
        <v>0.5</v>
      </c>
      <c r="J25" s="22"/>
      <c r="K25" s="2"/>
      <c r="L25" s="2"/>
      <c r="M25" s="2"/>
      <c r="N25" s="5"/>
    </row>
    <row r="26" spans="1:14">
      <c r="A26" s="10">
        <v>90</v>
      </c>
      <c r="B26" s="145" t="s">
        <v>150</v>
      </c>
      <c r="C26" s="145" t="s">
        <v>151</v>
      </c>
      <c r="D26" s="146">
        <v>0.2</v>
      </c>
      <c r="E26" s="145" t="s">
        <v>59</v>
      </c>
      <c r="F26" s="12">
        <f>13.7*2</f>
        <v>27.4</v>
      </c>
      <c r="G26" s="12"/>
      <c r="H26" s="12"/>
      <c r="I26" s="21">
        <f t="shared" si="0"/>
        <v>5.48</v>
      </c>
      <c r="J26" s="22"/>
      <c r="K26" s="2"/>
      <c r="L26" s="2"/>
      <c r="M26" s="2"/>
      <c r="N26" s="5"/>
    </row>
    <row r="27" spans="1:14">
      <c r="A27" s="22"/>
      <c r="B27" s="53"/>
      <c r="C27" s="53"/>
      <c r="D27" s="23"/>
      <c r="E27" s="53"/>
      <c r="F27" s="53"/>
      <c r="G27" s="53"/>
      <c r="H27" s="60" t="s">
        <v>15</v>
      </c>
      <c r="I27" s="16">
        <f>SUM(I18:I26)</f>
        <v>14.282480000000001</v>
      </c>
      <c r="J27" s="22"/>
      <c r="K27" s="2"/>
      <c r="L27" s="2"/>
      <c r="M27" s="2"/>
      <c r="N27" s="5"/>
    </row>
    <row r="28" spans="1:14">
      <c r="A28" s="2"/>
      <c r="B28" s="54"/>
      <c r="C28" s="54"/>
      <c r="D28" s="5"/>
      <c r="E28" s="54"/>
      <c r="F28" s="54"/>
      <c r="G28" s="54"/>
      <c r="H28" s="54"/>
      <c r="I28" s="2"/>
      <c r="J28" s="2"/>
      <c r="K28" s="2"/>
      <c r="L28" s="2"/>
      <c r="M28" s="2"/>
      <c r="N28" s="5"/>
    </row>
    <row r="29" spans="1:14">
      <c r="A29" s="9" t="s">
        <v>11</v>
      </c>
      <c r="B29" s="24" t="s">
        <v>34</v>
      </c>
      <c r="C29" s="24" t="s">
        <v>17</v>
      </c>
      <c r="D29" s="16" t="s">
        <v>18</v>
      </c>
      <c r="E29" s="24" t="s">
        <v>19</v>
      </c>
      <c r="F29" s="24" t="s">
        <v>20</v>
      </c>
      <c r="G29" s="24" t="s">
        <v>21</v>
      </c>
      <c r="H29" s="24" t="s">
        <v>22</v>
      </c>
      <c r="I29" s="9" t="s">
        <v>14</v>
      </c>
      <c r="J29" s="9" t="s">
        <v>15</v>
      </c>
      <c r="K29" s="2"/>
      <c r="L29" s="2"/>
      <c r="M29" s="2"/>
      <c r="N29" s="5"/>
    </row>
    <row r="30" spans="1:14">
      <c r="A30" s="10"/>
      <c r="B30" s="105"/>
      <c r="C30" s="12"/>
      <c r="D30" s="106"/>
      <c r="E30" s="12"/>
      <c r="F30" s="26"/>
      <c r="G30" s="12"/>
      <c r="H30" s="12"/>
      <c r="I30" s="26"/>
      <c r="J30" s="21"/>
      <c r="K30" s="2"/>
      <c r="L30" s="2"/>
      <c r="M30" s="2"/>
      <c r="N30" s="5"/>
    </row>
    <row r="31" spans="1:14">
      <c r="A31" s="10"/>
      <c r="B31" s="12"/>
      <c r="C31" s="12"/>
      <c r="D31" s="27"/>
      <c r="E31" s="12"/>
      <c r="F31" s="26"/>
      <c r="G31" s="12"/>
      <c r="H31" s="12"/>
      <c r="I31" s="26"/>
      <c r="J31" s="21"/>
      <c r="K31" s="2"/>
      <c r="L31" s="2"/>
      <c r="M31" s="2"/>
      <c r="N31" s="5"/>
    </row>
    <row r="32" spans="1:14">
      <c r="A32" s="22"/>
      <c r="B32" s="53"/>
      <c r="C32" s="53"/>
      <c r="D32" s="23"/>
      <c r="E32" s="53"/>
      <c r="F32" s="53"/>
      <c r="G32" s="53"/>
      <c r="H32" s="53"/>
      <c r="I32" s="61" t="s">
        <v>15</v>
      </c>
      <c r="J32" s="62">
        <f>SUM(J30:J31)</f>
        <v>0</v>
      </c>
      <c r="K32" s="2"/>
      <c r="L32" s="2"/>
      <c r="M32" s="2"/>
      <c r="N32" s="5"/>
    </row>
    <row r="33" spans="1:14">
      <c r="A33" s="2"/>
      <c r="B33" s="54"/>
      <c r="C33" s="54"/>
      <c r="D33" s="5"/>
      <c r="E33" s="54"/>
      <c r="F33" s="54"/>
      <c r="G33" s="54"/>
      <c r="H33" s="55"/>
      <c r="I33" s="5"/>
      <c r="J33" s="2"/>
      <c r="K33" s="2"/>
      <c r="L33" s="2"/>
      <c r="M33" s="2"/>
      <c r="N33" s="5"/>
    </row>
    <row r="34" spans="1:14">
      <c r="A34" s="9" t="s">
        <v>11</v>
      </c>
      <c r="B34" s="24" t="s">
        <v>38</v>
      </c>
      <c r="C34" s="24" t="s">
        <v>17</v>
      </c>
      <c r="D34" s="16" t="s">
        <v>18</v>
      </c>
      <c r="E34" s="24" t="s">
        <v>28</v>
      </c>
      <c r="F34" s="24" t="s">
        <v>14</v>
      </c>
      <c r="G34" s="24" t="s">
        <v>39</v>
      </c>
      <c r="H34" s="24" t="s">
        <v>50</v>
      </c>
      <c r="I34" s="9" t="s">
        <v>15</v>
      </c>
      <c r="J34" s="22"/>
      <c r="K34" s="2"/>
      <c r="L34" s="2"/>
      <c r="M34" s="2"/>
      <c r="N34" s="5"/>
    </row>
    <row r="35" spans="1:14">
      <c r="A35" s="10">
        <v>10</v>
      </c>
      <c r="B35" s="12" t="s">
        <v>72</v>
      </c>
      <c r="C35" s="12" t="s">
        <v>73</v>
      </c>
      <c r="D35" s="11">
        <v>500</v>
      </c>
      <c r="E35" s="12" t="s">
        <v>74</v>
      </c>
      <c r="F35" s="12">
        <v>1</v>
      </c>
      <c r="G35" s="12">
        <v>3000</v>
      </c>
      <c r="H35" s="12">
        <v>3</v>
      </c>
      <c r="I35" s="21">
        <f>IF([2]A1500!$G80&lt;&gt;"",D35*F35/G35*H35,"")</f>
        <v>0.5</v>
      </c>
      <c r="J35" s="2"/>
      <c r="K35" s="2"/>
      <c r="L35" s="2"/>
      <c r="M35" s="2"/>
      <c r="N35" s="5"/>
    </row>
    <row r="36" spans="1:14">
      <c r="A36" s="2"/>
      <c r="B36" s="2"/>
      <c r="C36" s="2"/>
      <c r="D36" s="2"/>
      <c r="E36" s="2"/>
      <c r="F36" s="2"/>
      <c r="G36" s="2"/>
      <c r="H36" s="14" t="s">
        <v>15</v>
      </c>
      <c r="I36" s="16">
        <f>SUM(I35:I35)</f>
        <v>0.5</v>
      </c>
      <c r="J36" s="2"/>
      <c r="K36" s="22"/>
      <c r="L36" s="22"/>
      <c r="M36" s="22"/>
      <c r="N36" s="23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23</vt:i4>
      </vt:variant>
      <vt:variant>
        <vt:lpstr>Adlandırılmış Aralıklar</vt:lpstr>
      </vt:variant>
      <vt:variant>
        <vt:i4>3</vt:i4>
      </vt:variant>
    </vt:vector>
  </HeadingPairs>
  <TitlesOfParts>
    <vt:vector size="26" baseType="lpstr">
      <vt:lpstr>Front D.W.P. Assembly </vt:lpstr>
      <vt:lpstr>Front upper A-arm</vt:lpstr>
      <vt:lpstr>Front Lower A-Arm</vt:lpstr>
      <vt:lpstr>Front Spring &amp;Damper  </vt:lpstr>
      <vt:lpstr>Front Pushrod</vt:lpstr>
      <vt:lpstr>Front Bell Crank</vt:lpstr>
      <vt:lpstr>Rear D.W.P. Assembly </vt:lpstr>
      <vt:lpstr>Rear Upper A-Arm</vt:lpstr>
      <vt:lpstr>Rear Lower A-Arm</vt:lpstr>
      <vt:lpstr>Rear Spring &amp;Damper  </vt:lpstr>
      <vt:lpstr>Rear Pushrod</vt:lpstr>
      <vt:lpstr>Rear Bell Crank</vt:lpstr>
      <vt:lpstr>Front Uprights assembly</vt:lpstr>
      <vt:lpstr>Front Upper Clevis</vt:lpstr>
      <vt:lpstr>Front Upright body</vt:lpstr>
      <vt:lpstr>Front Hub</vt:lpstr>
      <vt:lpstr>Rear Uprights Assembly</vt:lpstr>
      <vt:lpstr>Rear Upper Clevis</vt:lpstr>
      <vt:lpstr>Rear Upright body</vt:lpstr>
      <vt:lpstr>Rear Hub</vt:lpstr>
      <vt:lpstr>Wheel Assembly</vt:lpstr>
      <vt:lpstr>Wheels</vt:lpstr>
      <vt:lpstr>Tires</vt:lpstr>
      <vt:lpstr>'Rear Hub'!Process_P1</vt:lpstr>
      <vt:lpstr>'Front Hub'!Yazdırma_Alanı</vt:lpstr>
      <vt:lpstr>'Rear Hub'!Yazdırma_Alanı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</dc:creator>
  <cp:lastModifiedBy>CASPER</cp:lastModifiedBy>
  <dcterms:created xsi:type="dcterms:W3CDTF">2017-05-08T14:07:12Z</dcterms:created>
  <dcterms:modified xsi:type="dcterms:W3CDTF">2017-05-18T22:32:04Z</dcterms:modified>
</cp:coreProperties>
</file>